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gela Piloyan\Desktop\hashvetv verjn\"/>
    </mc:Choice>
  </mc:AlternateContent>
  <xr:revisionPtr revIDLastSave="0" documentId="13_ncr:1_{4FF6829E-AA40-458A-A301-3F3797126B42}" xr6:coauthVersionLast="45" xr6:coauthVersionMax="45" xr10:uidLastSave="{00000000-0000-0000-0000-000000000000}"/>
  <bookViews>
    <workbookView xWindow="-120" yWindow="-120" windowWidth="20730" windowHeight="11160" firstSheet="4" activeTab="10" xr2:uid="{00000000-000D-0000-FFFF-FFFF00000000}"/>
  </bookViews>
  <sheets>
    <sheet name=" 3-րդ եռամսյակ" sheetId="7" r:id="rId1"/>
    <sheet name="Արագածոտն" sheetId="22" r:id="rId2"/>
    <sheet name="Արարատ" sheetId="29" r:id="rId3"/>
    <sheet name="Արմավիր" sheetId="45" r:id="rId4"/>
    <sheet name="Կոտայք" sheetId="43" r:id="rId5"/>
    <sheet name="Վայոց Ձոր" sheetId="18" r:id="rId6"/>
    <sheet name="Տավուշ" sheetId="26" r:id="rId7"/>
    <sheet name="Գեղարքունիք" sheetId="41" r:id="rId8"/>
    <sheet name="Լոռի" sheetId="44" r:id="rId9"/>
    <sheet name="Շիրակ" sheetId="39" r:id="rId10"/>
    <sheet name="Սյունիք" sheetId="4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1" i="41" l="1"/>
  <c r="P15" i="7" l="1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P139" i="39"/>
  <c r="O139" i="39"/>
  <c r="N139" i="39"/>
  <c r="M139" i="39"/>
  <c r="L139" i="39"/>
  <c r="K139" i="39"/>
  <c r="J139" i="39"/>
  <c r="I139" i="39"/>
  <c r="H139" i="39"/>
  <c r="G139" i="39"/>
  <c r="F139" i="39"/>
  <c r="E139" i="39"/>
  <c r="D139" i="39"/>
  <c r="C139" i="39"/>
  <c r="P72" i="26"/>
  <c r="O72" i="26"/>
  <c r="N72" i="26"/>
  <c r="M72" i="26"/>
  <c r="L72" i="26"/>
  <c r="K72" i="26"/>
  <c r="J72" i="26"/>
  <c r="I72" i="26"/>
  <c r="H72" i="26"/>
  <c r="G72" i="26"/>
  <c r="F72" i="26"/>
  <c r="E72" i="26"/>
  <c r="D72" i="26"/>
  <c r="C72" i="26"/>
  <c r="P148" i="42"/>
  <c r="O148" i="42"/>
  <c r="N148" i="42"/>
  <c r="M148" i="42"/>
  <c r="L148" i="42"/>
  <c r="K148" i="42"/>
  <c r="J148" i="42"/>
  <c r="I148" i="42"/>
  <c r="H148" i="42"/>
  <c r="G148" i="42"/>
  <c r="F148" i="42"/>
  <c r="E148" i="42"/>
  <c r="D148" i="42"/>
  <c r="C148" i="42"/>
  <c r="G101" i="41"/>
  <c r="P80" i="43"/>
  <c r="O80" i="43"/>
  <c r="N80" i="43"/>
  <c r="M80" i="43"/>
  <c r="L80" i="43"/>
  <c r="K80" i="43"/>
  <c r="J80" i="43"/>
  <c r="I80" i="43"/>
  <c r="H80" i="43"/>
  <c r="G80" i="43"/>
  <c r="F80" i="43"/>
  <c r="E80" i="43"/>
  <c r="D80" i="43"/>
  <c r="C80" i="43"/>
  <c r="P101" i="41"/>
  <c r="O101" i="41"/>
  <c r="N101" i="41"/>
  <c r="M101" i="41"/>
  <c r="L101" i="41"/>
  <c r="J101" i="41"/>
  <c r="I101" i="41"/>
  <c r="H101" i="41"/>
  <c r="F101" i="41"/>
  <c r="E101" i="41"/>
  <c r="D101" i="41"/>
  <c r="C101" i="41"/>
  <c r="P106" i="29"/>
  <c r="O106" i="29"/>
  <c r="N106" i="29"/>
  <c r="M106" i="29"/>
  <c r="L106" i="29"/>
  <c r="K106" i="29"/>
  <c r="J106" i="29"/>
  <c r="I106" i="29"/>
  <c r="H106" i="29"/>
  <c r="G106" i="29"/>
  <c r="F106" i="29"/>
  <c r="E106" i="29"/>
  <c r="D106" i="29"/>
  <c r="C106" i="29"/>
  <c r="P42" i="18" l="1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P11" i="18"/>
  <c r="O11" i="18"/>
  <c r="N11" i="18"/>
  <c r="N55" i="18" s="1"/>
  <c r="M11" i="18"/>
  <c r="M55" i="18" s="1"/>
  <c r="L11" i="18"/>
  <c r="K11" i="18"/>
  <c r="J11" i="18"/>
  <c r="J55" i="18" s="1"/>
  <c r="I11" i="18"/>
  <c r="I55" i="18" s="1"/>
  <c r="H11" i="18"/>
  <c r="G11" i="18"/>
  <c r="F11" i="18"/>
  <c r="F55" i="18" s="1"/>
  <c r="E11" i="18"/>
  <c r="E55" i="18" s="1"/>
  <c r="D11" i="18"/>
  <c r="C11" i="18"/>
  <c r="P5" i="18"/>
  <c r="P55" i="18" s="1"/>
  <c r="O5" i="18"/>
  <c r="O55" i="18" s="1"/>
  <c r="N5" i="18"/>
  <c r="M5" i="18"/>
  <c r="L5" i="18"/>
  <c r="L55" i="18" s="1"/>
  <c r="K5" i="18"/>
  <c r="K55" i="18" s="1"/>
  <c r="J5" i="18"/>
  <c r="I5" i="18"/>
  <c r="H5" i="18"/>
  <c r="H55" i="18" s="1"/>
  <c r="G5" i="18"/>
  <c r="G55" i="18" s="1"/>
  <c r="F5" i="18"/>
  <c r="E5" i="18"/>
  <c r="D5" i="18"/>
  <c r="D55" i="18" s="1"/>
  <c r="C5" i="18"/>
  <c r="C55" i="18" s="1"/>
  <c r="P52" i="45"/>
  <c r="O52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H54" i="26"/>
  <c r="G54" i="26"/>
  <c r="F54" i="26"/>
  <c r="E54" i="26"/>
  <c r="D54" i="26"/>
  <c r="C54" i="26"/>
  <c r="N15" i="26"/>
  <c r="L15" i="26"/>
  <c r="K15" i="26"/>
  <c r="J15" i="26"/>
  <c r="H15" i="26"/>
  <c r="G15" i="26"/>
  <c r="F15" i="26"/>
  <c r="D15" i="26"/>
  <c r="C15" i="26"/>
  <c r="O5" i="26"/>
  <c r="O15" i="26" s="1"/>
  <c r="L5" i="26"/>
  <c r="K5" i="26"/>
  <c r="J5" i="26"/>
  <c r="I5" i="26"/>
  <c r="I15" i="26" s="1"/>
  <c r="H5" i="26"/>
  <c r="G5" i="26"/>
  <c r="F5" i="26"/>
  <c r="E5" i="26"/>
  <c r="E15" i="26" s="1"/>
  <c r="D5" i="26"/>
  <c r="C5" i="26"/>
</calcChain>
</file>

<file path=xl/sharedStrings.xml><?xml version="1.0" encoding="utf-8"?>
<sst xmlns="http://schemas.openxmlformats.org/spreadsheetml/2006/main" count="1333" uniqueCount="972">
  <si>
    <t>№№</t>
  </si>
  <si>
    <t>Համայնք</t>
  </si>
  <si>
    <t>10.000 և ավելի բնակիչ ունեցող համայնքների համար՝ ավագանու հրապարակային  նիստերի առցանց հեռարձակումների քանակը</t>
  </si>
  <si>
    <t>Բնակության վայրի վերաբերյալ տրված տեղեկանքների քանակը</t>
  </si>
  <si>
    <t>Ընտանիքի կազմի վերաբերյալ տրված տեղեկանքների քանակը</t>
  </si>
  <si>
    <t>Ազատ ոճի տեղեկանքների քանակը</t>
  </si>
  <si>
    <t>Հողի հարկի վերաբերյալ տրված տեղեկանքների քանակը</t>
  </si>
  <si>
    <t>ՀԿՏՀ-ի միջոցով բնակավայրերի վարչական ղեկավարներին տրված հանձնարարականների քանակը</t>
  </si>
  <si>
    <t xml:space="preserve">Գույքահարկի վերաբերյալ տրված տեղեկանքների (զրոյական) քանակը </t>
  </si>
  <si>
    <t>Հողի և անասնագլխաքանակի վերաբերյալ տրված տեղեկանքների քանակը</t>
  </si>
  <si>
    <t>Քաղաքացիներից ստացված դիմումների քանակը</t>
  </si>
  <si>
    <t>Դիմումներին ի պատասխան ուղարկված գրությունների քանակը</t>
  </si>
  <si>
    <t>ՀԿՏՀ-ի միջոցով մարզպետարան առաքված՝ համայնքի ավագանու և համայնքի որոշումների ընդհանուր քանակը</t>
  </si>
  <si>
    <t>ՀԿՏՀ-ով գրանցված մտից գրությունների քանակը</t>
  </si>
  <si>
    <t>ՀԿՏՀ-ով առաքված ելից գրությունների քանակը</t>
  </si>
  <si>
    <t>ՀԿՏՀ-ում գրանցված՝ խորհրդակցությունների արձանագրությունների քանակը</t>
  </si>
  <si>
    <t>Ապարան</t>
  </si>
  <si>
    <t>Լուսագյուղ</t>
  </si>
  <si>
    <t>Կայք</t>
  </si>
  <si>
    <t>Վարդենիս</t>
  </si>
  <si>
    <t>Չքնաղ</t>
  </si>
  <si>
    <t>Թթուջուր</t>
  </si>
  <si>
    <t>Սարալանջ</t>
  </si>
  <si>
    <t>Ձորագլուխ</t>
  </si>
  <si>
    <t>Ջրամբար</t>
  </si>
  <si>
    <t>Ծաղկաշեն</t>
  </si>
  <si>
    <t>Քուչակ</t>
  </si>
  <si>
    <t>Շենավան</t>
  </si>
  <si>
    <t>Հարթավան</t>
  </si>
  <si>
    <t>Վարդենուտ</t>
  </si>
  <si>
    <t>Արայի</t>
  </si>
  <si>
    <t>Ափնագյուղ</t>
  </si>
  <si>
    <t>Երնջատափ</t>
  </si>
  <si>
    <t>Շողակն</t>
  </si>
  <si>
    <t>Եղիպատրուշ</t>
  </si>
  <si>
    <t>Արագած</t>
  </si>
  <si>
    <t>Արագածավան</t>
  </si>
  <si>
    <t xml:space="preserve">Նորաշեն </t>
  </si>
  <si>
    <t>Գեղադիր</t>
  </si>
  <si>
    <t>Հնաբերդ</t>
  </si>
  <si>
    <t>Բերքառատ</t>
  </si>
  <si>
    <t>Վարդաբլուր</t>
  </si>
  <si>
    <t>Գեղարոտ</t>
  </si>
  <si>
    <t>Ծիլքար</t>
  </si>
  <si>
    <t xml:space="preserve">Վահան բնակավայր </t>
  </si>
  <si>
    <t xml:space="preserve">Թթուջուր բնակավայր </t>
  </si>
  <si>
    <t xml:space="preserve">Գետիկ բնակավայր </t>
  </si>
  <si>
    <t>Մարտունի բնակավայր</t>
  </si>
  <si>
    <t xml:space="preserve">Այգուտ բնակավայր </t>
  </si>
  <si>
    <t xml:space="preserve">Դպրաբակ բնակավայր </t>
  </si>
  <si>
    <t>Կալավան բնակավայր</t>
  </si>
  <si>
    <t xml:space="preserve">Ձորավանք բնակավայր </t>
  </si>
  <si>
    <t xml:space="preserve">Անտառամեջ բնակավայր </t>
  </si>
  <si>
    <t>Գյուլագարակ</t>
  </si>
  <si>
    <t>Կուրթան</t>
  </si>
  <si>
    <t>Հոբարձի</t>
  </si>
  <si>
    <t>Ամրակից</t>
  </si>
  <si>
    <t>Գարգառ</t>
  </si>
  <si>
    <t>Պուշկինո</t>
  </si>
  <si>
    <t>Ագարակ</t>
  </si>
  <si>
    <t>Բովաձոր</t>
  </si>
  <si>
    <t>Լեջան</t>
  </si>
  <si>
    <t>Լոռի Բերդ</t>
  </si>
  <si>
    <t>Կողես</t>
  </si>
  <si>
    <t>Հովնանաձոր</t>
  </si>
  <si>
    <t>Յաղդան</t>
  </si>
  <si>
    <t>Սվերդլով</t>
  </si>
  <si>
    <t>Ուռուտ</t>
  </si>
  <si>
    <t>Մեծավան</t>
  </si>
  <si>
    <t>Միխայելովկա</t>
  </si>
  <si>
    <t>Ձյունաշող</t>
  </si>
  <si>
    <t>Պաղաղբյուր</t>
  </si>
  <si>
    <t>Սարչապետ</t>
  </si>
  <si>
    <t>Նորաշեն</t>
  </si>
  <si>
    <t>Ապավեն</t>
  </si>
  <si>
    <t>Արծնի</t>
  </si>
  <si>
    <t>Պրիվոլնոյե</t>
  </si>
  <si>
    <t>Պետրովկա</t>
  </si>
  <si>
    <t>Ձորամուտ/Գոգավան</t>
  </si>
  <si>
    <t>Տաշիր</t>
  </si>
  <si>
    <t>Լեռնահովիտ</t>
  </si>
  <si>
    <t>Մեդովկա</t>
  </si>
  <si>
    <t>Մեղվահովիտ</t>
  </si>
  <si>
    <t>Կաթնառատ</t>
  </si>
  <si>
    <t>Բլագոդարնոյե</t>
  </si>
  <si>
    <t>Սարատովկա</t>
  </si>
  <si>
    <t>Նովոսելցովո</t>
  </si>
  <si>
    <t>Դաշտադեմ</t>
  </si>
  <si>
    <t>Թեղուտ</t>
  </si>
  <si>
    <t>Թումանյան</t>
  </si>
  <si>
    <t>Անի</t>
  </si>
  <si>
    <t>Մարալիկ</t>
  </si>
  <si>
    <t>Աղին</t>
  </si>
  <si>
    <t>Անիավան</t>
  </si>
  <si>
    <t>Անիպեմզա</t>
  </si>
  <si>
    <t>Բագրավան</t>
  </si>
  <si>
    <t>Նորշեն</t>
  </si>
  <si>
    <t>Ջրափի</t>
  </si>
  <si>
    <t>Շիրակավան</t>
  </si>
  <si>
    <t>Հայկաձոր</t>
  </si>
  <si>
    <t>Իսահակյան</t>
  </si>
  <si>
    <t>Բարձրաշեն</t>
  </si>
  <si>
    <t>Գուսանագյուղ</t>
  </si>
  <si>
    <t>Լուսաղբյուր</t>
  </si>
  <si>
    <t>Լանջիկ</t>
  </si>
  <si>
    <t>Սառնաղբյուր</t>
  </si>
  <si>
    <t>Սարակապ</t>
  </si>
  <si>
    <t>Ձիթհանքով</t>
  </si>
  <si>
    <t>Ձորակապ</t>
  </si>
  <si>
    <t>Քարաբերդ</t>
  </si>
  <si>
    <t>Ախուրյան</t>
  </si>
  <si>
    <t>Այգաբաց</t>
  </si>
  <si>
    <t>Արևիկ</t>
  </si>
  <si>
    <t>Բասեն</t>
  </si>
  <si>
    <t xml:space="preserve">Հովիտ </t>
  </si>
  <si>
    <t xml:space="preserve">Կառնուտ </t>
  </si>
  <si>
    <t>Կամո</t>
  </si>
  <si>
    <t>Ջրառատ</t>
  </si>
  <si>
    <t>Մարմաշեն</t>
  </si>
  <si>
    <t>Մայիսյան</t>
  </si>
  <si>
    <t>Կապս</t>
  </si>
  <si>
    <t>Վահրամաբերդ</t>
  </si>
  <si>
    <t>Հովունի</t>
  </si>
  <si>
    <t>Ջաջուռ</t>
  </si>
  <si>
    <t>Քեթի</t>
  </si>
  <si>
    <t>Ջաջուռավան</t>
  </si>
  <si>
    <t>Կրաշեն</t>
  </si>
  <si>
    <t>Լեռնուտ</t>
  </si>
  <si>
    <t>Փոքրաշեն</t>
  </si>
  <si>
    <t>Մեծ Սարիար</t>
  </si>
  <si>
    <t>Շիրակ</t>
  </si>
  <si>
    <t>Հացիկ</t>
  </si>
  <si>
    <t>Կարմրաքար</t>
  </si>
  <si>
    <t>Հացիկավան</t>
  </si>
  <si>
    <t>Աշոցք</t>
  </si>
  <si>
    <t>Սարագյուղ</t>
  </si>
  <si>
    <t>Բավրա</t>
  </si>
  <si>
    <t>Սիզավետ</t>
  </si>
  <si>
    <t>Թավշուտ</t>
  </si>
  <si>
    <t>Ղազանչի</t>
  </si>
  <si>
    <t>Մեծ Սեպասար</t>
  </si>
  <si>
    <t>Փոքր Սեպասար</t>
  </si>
  <si>
    <t>Կրասար</t>
  </si>
  <si>
    <t>Զույգաղբյուր</t>
  </si>
  <si>
    <t>Կարմրավան</t>
  </si>
  <si>
    <t>Սարապատ</t>
  </si>
  <si>
    <t>Թորոսգյուղ</t>
  </si>
  <si>
    <t>Հողմիկ</t>
  </si>
  <si>
    <t>Գոգհովիտ</t>
  </si>
  <si>
    <t>Արփենի</t>
  </si>
  <si>
    <t>Լեռնագյուղ</t>
  </si>
  <si>
    <t>Ցողամարգ</t>
  </si>
  <si>
    <t>Վարդաղբյուր</t>
  </si>
  <si>
    <t>Մուսայելյան</t>
  </si>
  <si>
    <t>Սալուտ</t>
  </si>
  <si>
    <t>Բաշգյուղ</t>
  </si>
  <si>
    <t>Փոքր Սարիար</t>
  </si>
  <si>
    <t>Կաքավասար</t>
  </si>
  <si>
    <t>Ձորաշեն</t>
  </si>
  <si>
    <t>Հարթաշեն</t>
  </si>
  <si>
    <t>Ամասիա</t>
  </si>
  <si>
    <t>Արեգնադեմ</t>
  </si>
  <si>
    <t>Բանդիվան</t>
  </si>
  <si>
    <t>Ողջի</t>
  </si>
  <si>
    <t>Մեղրաշատ</t>
  </si>
  <si>
    <t>Հովտուն</t>
  </si>
  <si>
    <t>Ջրաձոր</t>
  </si>
  <si>
    <t>Բյուրակն</t>
  </si>
  <si>
    <t>Գտաշեն</t>
  </si>
  <si>
    <t>Կամխուտ</t>
  </si>
  <si>
    <t>Գորայք</t>
  </si>
  <si>
    <t>Ծղուկ</t>
  </si>
  <si>
    <t>Սառնակունք</t>
  </si>
  <si>
    <t>Սպանդարյան</t>
  </si>
  <si>
    <t>Գորիս քաղաք</t>
  </si>
  <si>
    <t>Ակներ</t>
  </si>
  <si>
    <t>Աղբուլաղ</t>
  </si>
  <si>
    <t>Վերիշեն</t>
  </si>
  <si>
    <t>Քարահունջ</t>
  </si>
  <si>
    <t>Որոտան</t>
  </si>
  <si>
    <t xml:space="preserve">Շուռնուխ </t>
  </si>
  <si>
    <t>Բարձրավան</t>
  </si>
  <si>
    <t>Խնձորեսկ</t>
  </si>
  <si>
    <t>Ն.խնձորեսկ</t>
  </si>
  <si>
    <t>Կապան քաղաք</t>
  </si>
  <si>
    <t>Մեղրի</t>
  </si>
  <si>
    <t>Ալվանք</t>
  </si>
  <si>
    <t>Գուդեմնիս</t>
  </si>
  <si>
    <t>Լեհվազ</t>
  </si>
  <si>
    <t>Լիճք</t>
  </si>
  <si>
    <t>Կարճևան</t>
  </si>
  <si>
    <t>Կուրիս</t>
  </si>
  <si>
    <t>Նռնաձոր</t>
  </si>
  <si>
    <t>Շվանիձոր</t>
  </si>
  <si>
    <t>Վահրավար</t>
  </si>
  <si>
    <t>Վարդանիձոր</t>
  </si>
  <si>
    <t>Տաշտուն</t>
  </si>
  <si>
    <t>Սիսիան</t>
  </si>
  <si>
    <t>Ախլաթյան</t>
  </si>
  <si>
    <t>Աղիտու</t>
  </si>
  <si>
    <t>Անգեղակոթ</t>
  </si>
  <si>
    <t>Աշոտավան</t>
  </si>
  <si>
    <t>Արևիս</t>
  </si>
  <si>
    <t>Բալաք</t>
  </si>
  <si>
    <t>Բնունիս</t>
  </si>
  <si>
    <t>Բռնակոթ</t>
  </si>
  <si>
    <t>Գետաթաղ</t>
  </si>
  <si>
    <t>Դաստակերտ</t>
  </si>
  <si>
    <t>Դարբաս</t>
  </si>
  <si>
    <t>Թանահատ</t>
  </si>
  <si>
    <t>Թասիկ</t>
  </si>
  <si>
    <t>Իշխանասար</t>
  </si>
  <si>
    <t>Լծեն</t>
  </si>
  <si>
    <t>Լոր</t>
  </si>
  <si>
    <t>Հացավան</t>
  </si>
  <si>
    <t>Մուցք</t>
  </si>
  <si>
    <t>Նժդեհ</t>
  </si>
  <si>
    <t>Նորավան</t>
  </si>
  <si>
    <t>Շաղատ</t>
  </si>
  <si>
    <t>Շամբ</t>
  </si>
  <si>
    <t>Շաքի</t>
  </si>
  <si>
    <t>Շենաթաղ</t>
  </si>
  <si>
    <t>Որոտնավան</t>
  </si>
  <si>
    <t>Սալվարդ</t>
  </si>
  <si>
    <t>Վաղատին</t>
  </si>
  <si>
    <t>Տոլորս</t>
  </si>
  <si>
    <t>Տորունիք</t>
  </si>
  <si>
    <t>Ույծ</t>
  </si>
  <si>
    <t>Խոտ</t>
  </si>
  <si>
    <t>Հալիձոր</t>
  </si>
  <si>
    <t>Հարժիս</t>
  </si>
  <si>
    <t>Շինուհայր</t>
  </si>
  <si>
    <t>Սվարանց</t>
  </si>
  <si>
    <t>Տաթև</t>
  </si>
  <si>
    <t>Տանձատափ</t>
  </si>
  <si>
    <t>Քաշունի</t>
  </si>
  <si>
    <t>Տեղ</t>
  </si>
  <si>
    <t>Արավուս</t>
  </si>
  <si>
    <t>Խնածախ</t>
  </si>
  <si>
    <t>Խոզնավար</t>
  </si>
  <si>
    <t>Կոռնիձոր</t>
  </si>
  <si>
    <t>Վաղատուր</t>
  </si>
  <si>
    <t>Քարաշեն</t>
  </si>
  <si>
    <t>Քաջարան</t>
  </si>
  <si>
    <t>Անդոկավան</t>
  </si>
  <si>
    <t>Աջաբաջ</t>
  </si>
  <si>
    <t>Բաբիկավան</t>
  </si>
  <si>
    <t>Գեղավանք</t>
  </si>
  <si>
    <t>Գեղի</t>
  </si>
  <si>
    <t>Գետիշեն</t>
  </si>
  <si>
    <t>Լեռնաձոր</t>
  </si>
  <si>
    <t>Կավճուտ</t>
  </si>
  <si>
    <t>Կարդ</t>
  </si>
  <si>
    <t>Կիցք</t>
  </si>
  <si>
    <t>Ձագիկավան</t>
  </si>
  <si>
    <t>Ներքին Գիրաթաղ</t>
  </si>
  <si>
    <t>Նոր Աստղաբերդ</t>
  </si>
  <si>
    <t xml:space="preserve">Ոչեթի </t>
  </si>
  <si>
    <t>Վերին Գեղավանք</t>
  </si>
  <si>
    <t>Փուխրուտ</t>
  </si>
  <si>
    <t>Վերին Գիրաթաղ</t>
  </si>
  <si>
    <t>Քաջարանց</t>
  </si>
  <si>
    <t>Քարուտ</t>
  </si>
  <si>
    <t>Բնակավայր Զառիթափ</t>
  </si>
  <si>
    <t>Բնակավայր Վայք</t>
  </si>
  <si>
    <t>Բնակավայր Արենի</t>
  </si>
  <si>
    <t>Արագածոտն</t>
  </si>
  <si>
    <t>Արարատ</t>
  </si>
  <si>
    <t>Գեղարքունիք</t>
  </si>
  <si>
    <t>Կոտայք</t>
  </si>
  <si>
    <t>Լոռի</t>
  </si>
  <si>
    <t>Սյունիք</t>
  </si>
  <si>
    <t>Տավուշ</t>
  </si>
  <si>
    <t>Վայոց Ձոր</t>
  </si>
  <si>
    <t>Ընդամենը</t>
  </si>
  <si>
    <t>Բնակավայր Ջերմուկ</t>
  </si>
  <si>
    <t xml:space="preserve">Բերդ </t>
  </si>
  <si>
    <t>Արծվաբերդ</t>
  </si>
  <si>
    <t>Այգեձոր</t>
  </si>
  <si>
    <t>Այգեպար</t>
  </si>
  <si>
    <t>Չինարի</t>
  </si>
  <si>
    <t>Մովսես</t>
  </si>
  <si>
    <t>Չորաթան</t>
  </si>
  <si>
    <t>Վ.Կ.Աղբյուր</t>
  </si>
  <si>
    <t>Նավուր</t>
  </si>
  <si>
    <t>Իծաքար</t>
  </si>
  <si>
    <t>Չինչին</t>
  </si>
  <si>
    <t xml:space="preserve">Տավուշ </t>
  </si>
  <si>
    <t>Ն.Կ.Աղբյուր</t>
  </si>
  <si>
    <t>Վ.Ծաղկավան</t>
  </si>
  <si>
    <t>Վարագավան</t>
  </si>
  <si>
    <t>Պառավաքար</t>
  </si>
  <si>
    <t>Հաղարծին</t>
  </si>
  <si>
    <t>Հովք</t>
  </si>
  <si>
    <t>Գոշ</t>
  </si>
  <si>
    <t>Աղավնավանք</t>
  </si>
  <si>
    <t>Խաչարձան</t>
  </si>
  <si>
    <t>Շնող</t>
  </si>
  <si>
    <t>ՀԿՏՀ-ի միջոցով մարզպետարան առաքված՝ համայնքի ավագանու և համայնքի ղեկավարի որոշումների ընդհանուր քանակը</t>
  </si>
  <si>
    <t>Նիգավան</t>
  </si>
  <si>
    <t xml:space="preserve"> Աքորի           </t>
  </si>
  <si>
    <t>Հաղպատ</t>
  </si>
  <si>
    <t>Ծաղկաշատ</t>
  </si>
  <si>
    <t>Ջիլիզա</t>
  </si>
  <si>
    <t>Ախթալա</t>
  </si>
  <si>
    <t>Շամլուղ</t>
  </si>
  <si>
    <t>Մեծ Այրում</t>
  </si>
  <si>
    <t>Նեղոց</t>
  </si>
  <si>
    <t>Աթան</t>
  </si>
  <si>
    <t>Ահնիձոր</t>
  </si>
  <si>
    <t>Լորուտ</t>
  </si>
  <si>
    <t>Մարց</t>
  </si>
  <si>
    <t>Շամուտ</t>
  </si>
  <si>
    <t>Քարինջ</t>
  </si>
  <si>
    <t>Քարկոփ</t>
  </si>
  <si>
    <t>Ամոջ</t>
  </si>
  <si>
    <t xml:space="preserve"> Այգեհատ</t>
  </si>
  <si>
    <t>Արդվի</t>
  </si>
  <si>
    <t>Արևածագ</t>
  </si>
  <si>
    <t>Կարմիր Աղեկ</t>
  </si>
  <si>
    <t xml:space="preserve"> Հագվի</t>
  </si>
  <si>
    <t>Մղարթ</t>
  </si>
  <si>
    <t xml:space="preserve"> Կաճաճկուտ</t>
  </si>
  <si>
    <t>Ճոճկան</t>
  </si>
  <si>
    <t>Ստեփանավան</t>
  </si>
  <si>
    <t xml:space="preserve">Ուրասար </t>
  </si>
  <si>
    <t xml:space="preserve">Կաթնաղբյուր </t>
  </si>
  <si>
    <t>Բնակավայր
Կեչուտ</t>
  </si>
  <si>
    <t>Բնակավայր 
Գնդեվազ</t>
  </si>
  <si>
    <t>Բնակավայր 
Հերհեր</t>
  </si>
  <si>
    <t>Բնակավայր
Կարմրաշեն</t>
  </si>
  <si>
    <t>Բնակավայր 
Սարավան</t>
  </si>
  <si>
    <t>Բնակավայր 
Արտավան</t>
  </si>
  <si>
    <t>Բնակավայր 
Սերս</t>
  </si>
  <si>
    <t>Բնակավայր Խնձորուտ</t>
  </si>
  <si>
    <t>Բնակավայր Բարձրունի</t>
  </si>
  <si>
    <t>Բնակավայր Նոր Ազնաբերդ</t>
  </si>
  <si>
    <t>Բնակավայր Գոմք</t>
  </si>
  <si>
    <t>Բնակավայր
Ազատեկ</t>
  </si>
  <si>
    <t>Բնակավայր 
Արին</t>
  </si>
  <si>
    <t>Բնակավայր 
Զեդեա</t>
  </si>
  <si>
    <t>Բնակավայր
Փոռ</t>
  </si>
  <si>
    <t>Բնակավայր 
Ագարակաձոր</t>
  </si>
  <si>
    <t>Բնակավայր 
Աղավնաձոր</t>
  </si>
  <si>
    <t>Բնակավայր 
Գնիշիկ</t>
  </si>
  <si>
    <t>Բնակավայր Ելփին</t>
  </si>
  <si>
    <t>Բնակավայր Խաչիկ</t>
  </si>
  <si>
    <t>Բնակավայր Չիվա</t>
  </si>
  <si>
    <t>Բնակավայր Ռինդ</t>
  </si>
  <si>
    <t>Բնակավայր 
Վերնաշեն</t>
  </si>
  <si>
    <t>Բնակավայր Շատին</t>
  </si>
  <si>
    <t>Բնակավայր 
Աղնջաձոր</t>
  </si>
  <si>
    <t>Բնակավայր 
Արտաբույնք</t>
  </si>
  <si>
    <t>Բնակավայր 
Եղեգիս</t>
  </si>
  <si>
    <t>Բնակավայր Թառաթումբ</t>
  </si>
  <si>
    <t>Բնակավայր Հերմոն</t>
  </si>
  <si>
    <t>Բնակավայր Հորբատեղ</t>
  </si>
  <si>
    <t>Բնակավայր   Հորս</t>
  </si>
  <si>
    <t>Բնակավայր Սալլի</t>
  </si>
  <si>
    <t>Բնակավայր Վարդահովիտ</t>
  </si>
  <si>
    <t>Բնակավայր Քարագլուխ</t>
  </si>
  <si>
    <t>անաս, հող</t>
  </si>
  <si>
    <t>ԳՈՐԻՍ</t>
  </si>
  <si>
    <t>ԿԱՊԱՆ</t>
  </si>
  <si>
    <t>ՄԵՂՐԻ</t>
  </si>
  <si>
    <t>ՍԻՍԻԱՆ</t>
  </si>
  <si>
    <t>ՏԱԹԵՎ</t>
  </si>
  <si>
    <t>ՏԵՂ</t>
  </si>
  <si>
    <t>ՔԱՋԱՐԱՆ</t>
  </si>
  <si>
    <t xml:space="preserve"> Ակներ  </t>
  </si>
  <si>
    <t>Դսեղ</t>
  </si>
  <si>
    <t>Չկալով</t>
  </si>
  <si>
    <t>Լերմոնտովո</t>
  </si>
  <si>
    <t>Անտառաշեն</t>
  </si>
  <si>
    <t>Սպիտակ</t>
  </si>
  <si>
    <t>Արևաշող</t>
  </si>
  <si>
    <t>Ջրաշեն</t>
  </si>
  <si>
    <t>Մեծ Պարնի</t>
  </si>
  <si>
    <t>Շիրակամուտ</t>
  </si>
  <si>
    <t>Գոգարան</t>
  </si>
  <si>
    <t>Լեռնանցք</t>
  </si>
  <si>
    <t>Լեռնավան</t>
  </si>
  <si>
    <t>Ծաղկաբեր</t>
  </si>
  <si>
    <t>Կաթնաջուր</t>
  </si>
  <si>
    <t>Հարթագյուղ</t>
  </si>
  <si>
    <t>Սարահարթ</t>
  </si>
  <si>
    <t>Սարամեջ</t>
  </si>
  <si>
    <t>Արջհովիտ</t>
  </si>
  <si>
    <t>Գեղասար</t>
  </si>
  <si>
    <t>Խնկոյան</t>
  </si>
  <si>
    <t>Նոր Խաչակապ</t>
  </si>
  <si>
    <t>Քարաձոր</t>
  </si>
  <si>
    <t>Փամբակ</t>
  </si>
  <si>
    <t>Ազնվաձոր</t>
  </si>
  <si>
    <t>Անտառամուտ</t>
  </si>
  <si>
    <t>Արջուտ</t>
  </si>
  <si>
    <t>Բազում</t>
  </si>
  <si>
    <t>Դեբետ</t>
  </si>
  <si>
    <t>Եղեգնուտ</t>
  </si>
  <si>
    <t>Ձորագյուղ</t>
  </si>
  <si>
    <t>Ձորագետ</t>
  </si>
  <si>
    <t>Լեռնապատ</t>
  </si>
  <si>
    <t>Լեռնաջուր</t>
  </si>
  <si>
    <t>Մարգահովիտ</t>
  </si>
  <si>
    <t>Վահագնաձոր</t>
  </si>
  <si>
    <t>Վահագնի</t>
  </si>
  <si>
    <t>Բնակավայր Եղեգնաձոր</t>
  </si>
  <si>
    <t>Բնակավայր Գետափ</t>
  </si>
  <si>
    <t>Բնակավայր 
Գլաձոր</t>
  </si>
  <si>
    <t>Բնակավայր 
Մալիշկա</t>
  </si>
  <si>
    <t>Մելիքգյուղ</t>
  </si>
  <si>
    <t>Չարենցավան</t>
  </si>
  <si>
    <t>Կարենիս</t>
  </si>
  <si>
    <t>Ֆանտան</t>
  </si>
  <si>
    <t>Արզական</t>
  </si>
  <si>
    <t>Ալափարս</t>
  </si>
  <si>
    <t>Բջնի</t>
  </si>
  <si>
    <t>Ակունք</t>
  </si>
  <si>
    <t xml:space="preserve">Բնակավայր Ակունք </t>
  </si>
  <si>
    <t>Բնակավայր Նոր գյուղ</t>
  </si>
  <si>
    <t>Բնակավայր Կոտայք</t>
  </si>
  <si>
    <t xml:space="preserve"> Բնակավայր Կապուտան</t>
  </si>
  <si>
    <t>Բնակավայր Հատիս</t>
  </si>
  <si>
    <t>Բնակավայր Զովաշեն</t>
  </si>
  <si>
    <t>Բնակավայր Զառ</t>
  </si>
  <si>
    <t xml:space="preserve"> Բնակավայր Սևաբերդ</t>
  </si>
  <si>
    <t>Ծաղկաձոր</t>
  </si>
  <si>
    <t>Մեղրաձոր</t>
  </si>
  <si>
    <t>Աղավնաձոր</t>
  </si>
  <si>
    <t>Մարմարիկ</t>
  </si>
  <si>
    <t>Արտավազ</t>
  </si>
  <si>
    <t>Հանքավան</t>
  </si>
  <si>
    <t>Եղվարդ</t>
  </si>
  <si>
    <t>Զովունի</t>
  </si>
  <si>
    <t>Բուժական</t>
  </si>
  <si>
    <t>Արագյուղ</t>
  </si>
  <si>
    <t>Զորավան</t>
  </si>
  <si>
    <t>Պռոշյան</t>
  </si>
  <si>
    <t>Քասախ</t>
  </si>
  <si>
    <t>Ջրվեժ</t>
  </si>
  <si>
    <t>Ձորաղբյուր</t>
  </si>
  <si>
    <t>Զովք</t>
  </si>
  <si>
    <t>Աբովյան</t>
  </si>
  <si>
    <t>Նոր Հաճըն</t>
  </si>
  <si>
    <t>Քանաքեռավան</t>
  </si>
  <si>
    <t>Մրգաշեն</t>
  </si>
  <si>
    <t>Նոր Արտամետ</t>
  </si>
  <si>
    <t>Նոր Գեղի</t>
  </si>
  <si>
    <t>Գետամեջ</t>
  </si>
  <si>
    <t>Արգել</t>
  </si>
  <si>
    <t>Քարաշամբ</t>
  </si>
  <si>
    <t>Թեղենիք</t>
  </si>
  <si>
    <t>Գառնի</t>
  </si>
  <si>
    <t>Գեղարդ</t>
  </si>
  <si>
    <t>Գողթ</t>
  </si>
  <si>
    <t>Հրազդան</t>
  </si>
  <si>
    <t>Լեռնանիստ</t>
  </si>
  <si>
    <t>Սոլակ</t>
  </si>
  <si>
    <t>Քաղսի</t>
  </si>
  <si>
    <t>Ախուրիկ</t>
  </si>
  <si>
    <t>Ազատան</t>
  </si>
  <si>
    <t>Հայկավան</t>
  </si>
  <si>
    <t>Առափի</t>
  </si>
  <si>
    <t>Ոսկեհասկ</t>
  </si>
  <si>
    <t>Երազգավորս</t>
  </si>
  <si>
    <t>Բենիամին</t>
  </si>
  <si>
    <t>Բայանդուր</t>
  </si>
  <si>
    <t>Գետք</t>
  </si>
  <si>
    <t>Ղարիբջանյան</t>
  </si>
  <si>
    <t>Ախուրյան կայարանի գյուղ</t>
  </si>
  <si>
    <t>Ալվար</t>
  </si>
  <si>
    <t>Աղվորիկ</t>
  </si>
  <si>
    <t>Արդենիս</t>
  </si>
  <si>
    <t>Բերդաշեն</t>
  </si>
  <si>
    <t>Գառնառիճ</t>
  </si>
  <si>
    <t>Զորակերտ</t>
  </si>
  <si>
    <t>Ծաղկուտ</t>
  </si>
  <si>
    <t>Շաղիկ</t>
  </si>
  <si>
    <t>Լորասար</t>
  </si>
  <si>
    <t>Դարիկ</t>
  </si>
  <si>
    <t>Պաղակն</t>
  </si>
  <si>
    <t>Երիզակ</t>
  </si>
  <si>
    <t>Արավետ</t>
  </si>
  <si>
    <t>Եղնաջուր</t>
  </si>
  <si>
    <t>Արթիկ</t>
  </si>
  <si>
    <t>Փանիկ</t>
  </si>
  <si>
    <t>Անուշավան</t>
  </si>
  <si>
    <t>Արևշատ</t>
  </si>
  <si>
    <t>Գետափ</t>
  </si>
  <si>
    <t xml:space="preserve">Լեռնակերտ </t>
  </si>
  <si>
    <t xml:space="preserve">Գեղանիստ </t>
  </si>
  <si>
    <t>Լուսակերտ</t>
  </si>
  <si>
    <t>Հայրենյաց</t>
  </si>
  <si>
    <t>Հառիճ</t>
  </si>
  <si>
    <t>Հոռոմ</t>
  </si>
  <si>
    <t xml:space="preserve">Մեղրաշեն </t>
  </si>
  <si>
    <t>Նահապետավան</t>
  </si>
  <si>
    <t xml:space="preserve">Նոր Կյանք </t>
  </si>
  <si>
    <t>Պեմզաշեն</t>
  </si>
  <si>
    <t>Սարատակ</t>
  </si>
  <si>
    <t>Վարդաքար</t>
  </si>
  <si>
    <t>Փոքր Մանթաշ</t>
  </si>
  <si>
    <t>Մեծ Մանթաշ</t>
  </si>
  <si>
    <t>Հովտաշեն</t>
  </si>
  <si>
    <t>Տուֆաշեն</t>
  </si>
  <si>
    <t>Հայկասար</t>
  </si>
  <si>
    <t>Ազատավան</t>
  </si>
  <si>
    <t>Այգեստան</t>
  </si>
  <si>
    <t>Այգեպատ</t>
  </si>
  <si>
    <t xml:space="preserve">Արաքսավան </t>
  </si>
  <si>
    <t>Բաղրամյան</t>
  </si>
  <si>
    <t>Բերդիկ</t>
  </si>
  <si>
    <t>Բերքանուշ</t>
  </si>
  <si>
    <t xml:space="preserve">Բյուրավան </t>
  </si>
  <si>
    <t>Բուրաստան</t>
  </si>
  <si>
    <t>Գետազատ</t>
  </si>
  <si>
    <t>Դալար</t>
  </si>
  <si>
    <t>Դեղձուտ</t>
  </si>
  <si>
    <t>Դիմիտրով</t>
  </si>
  <si>
    <t>Դիտակ</t>
  </si>
  <si>
    <t>Դվին</t>
  </si>
  <si>
    <t>Լանջազատ</t>
  </si>
  <si>
    <t>Կանաչուտ</t>
  </si>
  <si>
    <t>Մասիս</t>
  </si>
  <si>
    <t>Մխչյան</t>
  </si>
  <si>
    <t>Մրգանուշ</t>
  </si>
  <si>
    <t>Մրգավան</t>
  </si>
  <si>
    <t>Մրգավետ</t>
  </si>
  <si>
    <t>Նարեկ</t>
  </si>
  <si>
    <t>Նշավան</t>
  </si>
  <si>
    <t>Շահումյան</t>
  </si>
  <si>
    <t>Ոստան</t>
  </si>
  <si>
    <t>Վարդաշեն</t>
  </si>
  <si>
    <t>Վ.Արտաշատ</t>
  </si>
  <si>
    <t>Քաղցրաշեն</t>
  </si>
  <si>
    <t>գ.Արարատ</t>
  </si>
  <si>
    <t>Ավշար</t>
  </si>
  <si>
    <t>Նոյակերտ</t>
  </si>
  <si>
    <t>Սուրենավան</t>
  </si>
  <si>
    <t>Արմաշ</t>
  </si>
  <si>
    <t>Երասխ</t>
  </si>
  <si>
    <t>Պարույր Սեվակ</t>
  </si>
  <si>
    <t>ՈՒրցալանջ</t>
  </si>
  <si>
    <t>Զանգակատուն</t>
  </si>
  <si>
    <t>Արգավանդ</t>
  </si>
  <si>
    <t>Աշտարակ</t>
  </si>
  <si>
    <t>Աղձք</t>
  </si>
  <si>
    <t>Անտառուտ</t>
  </si>
  <si>
    <t>Արտաշավան</t>
  </si>
  <si>
    <t>Բազմաղբյուր</t>
  </si>
  <si>
    <t>Բյուրական</t>
  </si>
  <si>
    <t>Լեռնարոտ</t>
  </si>
  <si>
    <t>Կարբի</t>
  </si>
  <si>
    <t>Կոշ</t>
  </si>
  <si>
    <t>Ղազարավան</t>
  </si>
  <si>
    <t>Նոր Ամանոս</t>
  </si>
  <si>
    <t>Նոր Եդեսիա</t>
  </si>
  <si>
    <t>Նոր Երզնկա</t>
  </si>
  <si>
    <t>Ոսկեհատ</t>
  </si>
  <si>
    <t>Ոսկեվազ</t>
  </si>
  <si>
    <t>Սաղմոսավան</t>
  </si>
  <si>
    <t>Սասունիկ</t>
  </si>
  <si>
    <t>Տեղեր</t>
  </si>
  <si>
    <t>Ուշի</t>
  </si>
  <si>
    <t>Ուջան</t>
  </si>
  <si>
    <t>Փարպի</t>
  </si>
  <si>
    <t>Օհանավան</t>
  </si>
  <si>
    <t>Օշական</t>
  </si>
  <si>
    <t>Օրգով</t>
  </si>
  <si>
    <t>Իջևան</t>
  </si>
  <si>
    <t>-</t>
  </si>
  <si>
    <t>Ազատամուտ</t>
  </si>
  <si>
    <t>Աչաջուր</t>
  </si>
  <si>
    <t>Գանձաքար</t>
  </si>
  <si>
    <t>Գետահովիտ</t>
  </si>
  <si>
    <t>Սևքար</t>
  </si>
  <si>
    <t>Այգեհովիտ</t>
  </si>
  <si>
    <t>Ենոքավան</t>
  </si>
  <si>
    <t>Վազաշեն</t>
  </si>
  <si>
    <t>Դիտավան</t>
  </si>
  <si>
    <t>Լուսաձոր</t>
  </si>
  <si>
    <t>Կիրանց</t>
  </si>
  <si>
    <t>Աճարկուտ</t>
  </si>
  <si>
    <t>Խաշթառակ</t>
  </si>
  <si>
    <t>Ն. Ծաղկավան</t>
  </si>
  <si>
    <t>Լուսահովիտ</t>
  </si>
  <si>
    <t>Բերքաբեր</t>
  </si>
  <si>
    <t>Սարիգյուղ</t>
  </si>
  <si>
    <t>Նոյեմբերյան</t>
  </si>
  <si>
    <t>Բերդավան</t>
  </si>
  <si>
    <t>Դովեղ</t>
  </si>
  <si>
    <t>Ջուջևան</t>
  </si>
  <si>
    <t>Բաղանիս</t>
  </si>
  <si>
    <t>Ոսկեվան</t>
  </si>
  <si>
    <t>Կոթի</t>
  </si>
  <si>
    <t>Բարեկամավան</t>
  </si>
  <si>
    <t>Ոսկեպար</t>
  </si>
  <si>
    <t>Կողբ</t>
  </si>
  <si>
    <t>Զորական</t>
  </si>
  <si>
    <t>Հաղթանակ</t>
  </si>
  <si>
    <t>Պտղավան</t>
  </si>
  <si>
    <t>Արճիս</t>
  </si>
  <si>
    <t>Այրում</t>
  </si>
  <si>
    <t>Լճկաձոր</t>
  </si>
  <si>
    <t>Դեղձավան</t>
  </si>
  <si>
    <t>Բագրատաշեն</t>
  </si>
  <si>
    <t>Դեբեդավան</t>
  </si>
  <si>
    <t>Ողջաբերդ</t>
  </si>
  <si>
    <t>Դրախտիկ բնակավայր</t>
  </si>
  <si>
    <t>Աղբերք բնակավայր</t>
  </si>
  <si>
    <t>Ջիլ բնակավայր</t>
  </si>
  <si>
    <t>Արտանիշ բնակավայր</t>
  </si>
  <si>
    <t>Ծափաթաղ բնակավայր</t>
  </si>
  <si>
    <t>Գեղամավան</t>
  </si>
  <si>
    <t xml:space="preserve">Մարտունի </t>
  </si>
  <si>
    <t>Արծվանիստ</t>
  </si>
  <si>
    <t>Ծովինար</t>
  </si>
  <si>
    <t>Վարդենիկ</t>
  </si>
  <si>
    <t>Զոլաքար</t>
  </si>
  <si>
    <t>Վաղաշեն</t>
  </si>
  <si>
    <t>Ծակքար</t>
  </si>
  <si>
    <t>Ներքին Գետաշեն</t>
  </si>
  <si>
    <t>Վերին Գետաշեն</t>
  </si>
  <si>
    <t>Վարդաձոր</t>
  </si>
  <si>
    <t>Մադինա</t>
  </si>
  <si>
    <t>Գեղհովիտ</t>
  </si>
  <si>
    <t>Երանոս</t>
  </si>
  <si>
    <t>Ծովասար</t>
  </si>
  <si>
    <t>Զարիշատ</t>
  </si>
  <si>
    <t>Արմավիր</t>
  </si>
  <si>
    <t>Վաղարշապատ</t>
  </si>
  <si>
    <t>Փարաքար</t>
  </si>
  <si>
    <t>Արաքս</t>
  </si>
  <si>
    <t>Մեծամոր</t>
  </si>
  <si>
    <t>Խոյ</t>
  </si>
  <si>
    <t>ք.Արմավիր</t>
  </si>
  <si>
    <t>Արաքս (Արմ.)</t>
  </si>
  <si>
    <t>Լենուղի</t>
  </si>
  <si>
    <t>Լուկաշին</t>
  </si>
  <si>
    <t>Խանջյան</t>
  </si>
  <si>
    <t>Սարդարապատ</t>
  </si>
  <si>
    <t xml:space="preserve">Այգեվան </t>
  </si>
  <si>
    <t>Մյասնիկյան</t>
  </si>
  <si>
    <t>ք.Վաղարշապատ</t>
  </si>
  <si>
    <t>ք.Մեծամոր</t>
  </si>
  <si>
    <t xml:space="preserve">Ալաշկերտ </t>
  </si>
  <si>
    <t>Այգեշատ (Արմ.)</t>
  </si>
  <si>
    <t>Արազափ</t>
  </si>
  <si>
    <t>Արտաշար</t>
  </si>
  <si>
    <t>Բամբակաշատ</t>
  </si>
  <si>
    <t>Բերքաշատ</t>
  </si>
  <si>
    <t>Գետաշեն</t>
  </si>
  <si>
    <t>Երասխահուն</t>
  </si>
  <si>
    <t>Զարթոնք</t>
  </si>
  <si>
    <t>Մարգարա</t>
  </si>
  <si>
    <t>Մրգաշատ</t>
  </si>
  <si>
    <t>Նալբանդյան</t>
  </si>
  <si>
    <t>Նոր Արմավիր</t>
  </si>
  <si>
    <t>Նոր Արտագերս</t>
  </si>
  <si>
    <t>Նոր Կեսարիա</t>
  </si>
  <si>
    <t>Նորապատ</t>
  </si>
  <si>
    <t>Ջանֆիդա</t>
  </si>
  <si>
    <t>Վարդանաշեն</t>
  </si>
  <si>
    <t>Տանձուտ</t>
  </si>
  <si>
    <t>Փշատավան</t>
  </si>
  <si>
    <t>Ակնալիճ</t>
  </si>
  <si>
    <t>Տարոնիկ</t>
  </si>
  <si>
    <t>Թաիրով</t>
  </si>
  <si>
    <t>Այգեկ</t>
  </si>
  <si>
    <t>Արևաշատ</t>
  </si>
  <si>
    <t>Բաղրամյան(էջմ.)</t>
  </si>
  <si>
    <t>Մերձավան</t>
  </si>
  <si>
    <t>Մուսալեռ</t>
  </si>
  <si>
    <t>Նորակերտ</t>
  </si>
  <si>
    <t>Պտղունք</t>
  </si>
  <si>
    <t>Ակնաշեն</t>
  </si>
  <si>
    <t>Ապագա</t>
  </si>
  <si>
    <t>Առատաշեն</t>
  </si>
  <si>
    <t>Արաքս (էջմ.)</t>
  </si>
  <si>
    <t>Արտիմետ</t>
  </si>
  <si>
    <t>Գայ</t>
  </si>
  <si>
    <t>Գրիբոյեդով</t>
  </si>
  <si>
    <t>Խորոնք</t>
  </si>
  <si>
    <t>Հայկաշեն</t>
  </si>
  <si>
    <t>Ջրարբի</t>
  </si>
  <si>
    <t>Աղավնատուն</t>
  </si>
  <si>
    <t>Ամբերդ</t>
  </si>
  <si>
    <t>Այգեշատ (էջմ.)</t>
  </si>
  <si>
    <t>Արշալույս</t>
  </si>
  <si>
    <t>Դաշտ</t>
  </si>
  <si>
    <t>Դողս</t>
  </si>
  <si>
    <t>Լեռնամերձ</t>
  </si>
  <si>
    <t>Ծաղկալանջ</t>
  </si>
  <si>
    <t>Ծաղկունք</t>
  </si>
  <si>
    <t>Ծիածան</t>
  </si>
  <si>
    <t>Հայթաղ</t>
  </si>
  <si>
    <t>Հովտամեջ</t>
  </si>
  <si>
    <t>Մրգաստան</t>
  </si>
  <si>
    <t>Մոնթեավան</t>
  </si>
  <si>
    <t>Գեղակերտ</t>
  </si>
  <si>
    <t>Բաղրամյան (Բաղր.)</t>
  </si>
  <si>
    <t>Դալարիկ</t>
  </si>
  <si>
    <t>Շենիկ</t>
  </si>
  <si>
    <t>Երվանդաշատ</t>
  </si>
  <si>
    <t>Լեռնագոգ</t>
  </si>
  <si>
    <t>Քարակերտ</t>
  </si>
  <si>
    <t>Արգինա</t>
  </si>
  <si>
    <t>Վանանդ</t>
  </si>
  <si>
    <t>Կողբավան</t>
  </si>
  <si>
    <t>Բագարան</t>
  </si>
  <si>
    <t>Տալվորիկ</t>
  </si>
  <si>
    <t>Արտամետ</t>
  </si>
  <si>
    <t>Հուշակերտ</t>
  </si>
  <si>
    <t>Արևադաշտ</t>
  </si>
  <si>
    <t>Այգեզարդ</t>
  </si>
  <si>
    <t>ք.Արարատ</t>
  </si>
  <si>
    <t>Լանջառ</t>
  </si>
  <si>
    <t>Վարդաշատ</t>
  </si>
  <si>
    <t>ք․ Մասիս</t>
  </si>
  <si>
    <t>Ազատաշեն</t>
  </si>
  <si>
    <t>Այնթապ</t>
  </si>
  <si>
    <t>Արբաթ</t>
  </si>
  <si>
    <t>Արևաբույր</t>
  </si>
  <si>
    <t>Գեղանիստ</t>
  </si>
  <si>
    <t>Գետափնյա</t>
  </si>
  <si>
    <t>Դաշտավան</t>
  </si>
  <si>
    <t>Դարակերտ</t>
  </si>
  <si>
    <t>Դարբնիկ</t>
  </si>
  <si>
    <t>Զորակ</t>
  </si>
  <si>
    <t>Խաչփար</t>
  </si>
  <si>
    <t>Հայանիստ</t>
  </si>
  <si>
    <t>Հովտաշատ</t>
  </si>
  <si>
    <t>Ղուկասավան</t>
  </si>
  <si>
    <t>Մարմարաշեն</t>
  </si>
  <si>
    <t>Նիզամի</t>
  </si>
  <si>
    <t>Նոր-Խարբերդ</t>
  </si>
  <si>
    <t>Նոր Կյուրին</t>
  </si>
  <si>
    <t>Նորաբաց</t>
  </si>
  <si>
    <t>Նորամարգ</t>
  </si>
  <si>
    <t>Ջրահովիտ</t>
  </si>
  <si>
    <t>Ռանչպար</t>
  </si>
  <si>
    <t>Սայաթ Նովա</t>
  </si>
  <si>
    <t>Սիս</t>
  </si>
  <si>
    <t>Սիփանիկ</t>
  </si>
  <si>
    <t>Վեդի</t>
  </si>
  <si>
    <t>Տափերական</t>
  </si>
  <si>
    <t>Փոքր Վեդի</t>
  </si>
  <si>
    <t>Լուսառատ</t>
  </si>
  <si>
    <t>Նոր Ուղի</t>
  </si>
  <si>
    <t>Գինեվետ</t>
  </si>
  <si>
    <t>Նոր Կյանք</t>
  </si>
  <si>
    <t>Եղեգնավան</t>
  </si>
  <si>
    <t>Ոսկետափ</t>
  </si>
  <si>
    <t>Այգավան</t>
  </si>
  <si>
    <t>Արալեզ</t>
  </si>
  <si>
    <t>Սիսավան</t>
  </si>
  <si>
    <t>Վանաշեն</t>
  </si>
  <si>
    <t>Գոռավան</t>
  </si>
  <si>
    <t>Դաշտաքար</t>
  </si>
  <si>
    <t>Ուրցաձոր</t>
  </si>
  <si>
    <t>Շաղափ</t>
  </si>
  <si>
    <t>Լանջանիստ</t>
  </si>
  <si>
    <t>Լուսաշող</t>
  </si>
  <si>
    <t>Ծաղկահովիտ</t>
  </si>
  <si>
    <r>
      <t xml:space="preserve">ՏԵՂԵԿԱՏՎՈՒԹՅՈՒՆ
ՀՀ  Արարատի մարզի խոշորացված համայնքների ՏԻՄ-երի և համայնքապետարանների աշխատակազմերի կողմից </t>
    </r>
    <r>
      <rPr>
        <b/>
        <i/>
        <u/>
        <sz val="10"/>
        <rFont val="GHEA Grapalat"/>
        <family val="3"/>
      </rPr>
      <t>էլեկտրոնային</t>
    </r>
    <r>
      <rPr>
        <b/>
        <sz val="10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</si>
  <si>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r>
      <t xml:space="preserve">ՏԵՂԵԿԱՏՎՈՒԹՅՈՒՆ
ՀՀ Արմավիրի մարզի խոշորացված համայնքների ՏԻՄ-երի և համայնքապետարանների աշխատակազմերի կողմից </t>
    </r>
    <r>
      <rPr>
        <b/>
        <i/>
        <u/>
        <sz val="10"/>
        <rFont val="GHEA Grapalat"/>
        <family val="3"/>
      </rPr>
      <t>էլեկտրոնային</t>
    </r>
    <r>
      <rPr>
        <b/>
        <sz val="10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</si>
  <si>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3300 և ավել</t>
  </si>
  <si>
    <t>3000 և ավել</t>
  </si>
  <si>
    <t>300 և ավել</t>
  </si>
  <si>
    <t>Ընդամենը՝</t>
  </si>
  <si>
    <r>
      <t xml:space="preserve">ՏԵՂԵԿԱՏՎՈՒԹՅՈՒՆ
ՀՀ Կոտայքի մարզի խոշորացված համայնքների ՏԻՄ-երի և համայնքապետարանների աշխատակազմերի կողմից </t>
    </r>
    <r>
      <rPr>
        <b/>
        <i/>
        <u/>
        <sz val="11"/>
        <color indexed="8"/>
        <rFont val="GHEA Grapalat"/>
        <family val="3"/>
      </rPr>
      <t>էլեկտրոնային</t>
    </r>
    <r>
      <rPr>
        <b/>
        <sz val="11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</si>
  <si>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Բյուրեղավան</t>
  </si>
  <si>
    <t>Նուռնուս</t>
  </si>
  <si>
    <t>Ջրաբեր</t>
  </si>
  <si>
    <t>Աբովյան քաղաք</t>
  </si>
  <si>
    <t>Առինջ գյուղ</t>
  </si>
  <si>
    <t>Արամուս գյուղ</t>
  </si>
  <si>
    <t>Բալահովիտ գյուղ</t>
  </si>
  <si>
    <t>Գեղաշեն գյուղ</t>
  </si>
  <si>
    <t>Գետարգել գյուղ</t>
  </si>
  <si>
    <t>Կաթնաղբյուր գյուղ</t>
  </si>
  <si>
    <t>Կամարիս գյուղ</t>
  </si>
  <si>
    <t>Մայակովսկի գյուղ</t>
  </si>
  <si>
    <t>Պտղնի գյուղ</t>
  </si>
  <si>
    <t>Վերին Պտղնի գյուղ</t>
  </si>
  <si>
    <t>Գառնի համայնք</t>
  </si>
  <si>
    <r>
      <t xml:space="preserve">ՏԵՂԵԿԱՏՎՈՒԹՅՈՒՆ
ՀՀ Վայոց ձորի  մարզի խոշորացված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</si>
  <si>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r>
      <t xml:space="preserve">ՏԵՂԵԿԱՏՎՈՒԹՅՈՒՆ
ՀՀ Տավուշի մարզի խոշորացված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</si>
  <si>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r>
      <t xml:space="preserve">ՏԵՂԵԿԱՏՎՈՒԹՅՈՒՆ
ՀՀ Գեղարքունիքի  մարզի խոշորացված համայնքների ՏԻՄ-երի և համայնքապետարանների աշխատակազմերի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</si>
  <si>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Չկալովկա</t>
  </si>
  <si>
    <t>Զովաբեր</t>
  </si>
  <si>
    <t>Ծովագյուղ</t>
  </si>
  <si>
    <t>Դդմաշեն</t>
  </si>
  <si>
    <t xml:space="preserve">Լճաշեն </t>
  </si>
  <si>
    <t xml:space="preserve">Սեմյոնովկա </t>
  </si>
  <si>
    <t>Վարսեր</t>
  </si>
  <si>
    <t>Դարանակ</t>
  </si>
  <si>
    <t>Արեգունի</t>
  </si>
  <si>
    <t>Ավազան</t>
  </si>
  <si>
    <t>Գեղամասար</t>
  </si>
  <si>
    <t>Փ.Մասրիկ</t>
  </si>
  <si>
    <t>Մ.Մասրիկ</t>
  </si>
  <si>
    <t>Արփունք</t>
  </si>
  <si>
    <t>Կախակն</t>
  </si>
  <si>
    <t>Կուտական</t>
  </si>
  <si>
    <t>Տրետուք</t>
  </si>
  <si>
    <t>Սոթք</t>
  </si>
  <si>
    <t>Ազատ</t>
  </si>
  <si>
    <t>Կութ</t>
  </si>
  <si>
    <t>Նորաբակ</t>
  </si>
  <si>
    <t>Ջաղացաձոր</t>
  </si>
  <si>
    <t>Շատվան</t>
  </si>
  <si>
    <t>Շատջրեք</t>
  </si>
  <si>
    <t>Գեղամաբակ</t>
  </si>
  <si>
    <t>Այրք</t>
  </si>
  <si>
    <t>Վերին Շորժա</t>
  </si>
  <si>
    <t>Ներքին Շորժա</t>
  </si>
  <si>
    <t>Խաչաղբյուր</t>
  </si>
  <si>
    <t>Լուսակունք</t>
  </si>
  <si>
    <t>Գեղաքար</t>
  </si>
  <si>
    <t>Տորֆավան</t>
  </si>
  <si>
    <t>Վանևան</t>
  </si>
  <si>
    <t>Ծովակ</t>
  </si>
  <si>
    <t>Կարճաղբյուր</t>
  </si>
  <si>
    <t>Լճավան</t>
  </si>
  <si>
    <t>Մաքենիս</t>
  </si>
  <si>
    <t>Ախպրաձոր</t>
  </si>
  <si>
    <t>Աստղաձոր</t>
  </si>
  <si>
    <t>Ճամբարակ</t>
  </si>
  <si>
    <t>Գավառ</t>
  </si>
  <si>
    <r>
      <t xml:space="preserve">ՏԵՂԵԿԱՏՎՈՒԹՅՈՒՆ
ՀՀ Լոռու  մարզի  խոշորացված համայնքների ՏԻՄ-երի և համայնքապետարանների աշխատակազմերի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</si>
  <si>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Արմանիս</t>
  </si>
  <si>
    <r>
      <t xml:space="preserve">ՏԵՂԵԿԱՏՎՈՒԹՅՈՒՆ
ՀՀ Շիրակի մարզի Անի, Ախուրյան, Աշոցք, Ամասիա և  Արթիկ միավորված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</si>
  <si>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r>
      <t xml:space="preserve">ՏԵՂԵԿԱՏՎՈՒԹՅՈՒՆ
ՀՀ  Սյունիքի մարզի խոշորացված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</si>
  <si>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Հաշվետու  ժամանակահատված 3-րդ եռամսյակ 2023թ.</t>
  </si>
  <si>
    <r>
      <t xml:space="preserve">ՏԵՂԵԿԱՏՎՈՒԹՅՈՒՆ
ՀՀ մարզերի խոշորացված համայնքների ՏԻՄ-երի և համայնքապետարանների աշխատակազմերի կողմից </t>
    </r>
    <r>
      <rPr>
        <b/>
        <i/>
        <u/>
        <sz val="12"/>
        <rFont val="GHEA Grapalat"/>
        <family val="3"/>
      </rPr>
      <t>էլեկտրոնային</t>
    </r>
    <r>
      <rPr>
        <b/>
        <sz val="12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</si>
  <si>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ԸՆԴԱՄԵՆԸ՝</t>
  </si>
  <si>
    <t xml:space="preserve">Հաշվետու  ժամանակահատված 3-րդ եռամսյակ 2023թ. </t>
  </si>
  <si>
    <t>ԱՐՏԱՇԱՏ համայնք</t>
  </si>
  <si>
    <t>ք․ Արտաշատ</t>
  </si>
  <si>
    <t>Արարատ համայնք</t>
  </si>
  <si>
    <t xml:space="preserve">Մասիս համայնք  </t>
  </si>
  <si>
    <t>ՎԵԴԻ համայնք</t>
  </si>
  <si>
    <t>Հաշվետու 3-րդ եռամսյակ 2023թ.</t>
  </si>
  <si>
    <t>Դիլիջան</t>
  </si>
  <si>
    <t>58, 390</t>
  </si>
  <si>
    <t>ներդրված է</t>
  </si>
  <si>
    <t>Հաշվետու  ամիս հուլիս, օգոստոս, սեպտեմբեր 2023թ.</t>
  </si>
  <si>
    <t>Ճամբարակ համայնք</t>
  </si>
  <si>
    <t>Շողակաթ բնակավայր</t>
  </si>
  <si>
    <t xml:space="preserve"> Համայնք / Սևան</t>
  </si>
  <si>
    <t>Բնակավայրեր</t>
  </si>
  <si>
    <t>Սևան</t>
  </si>
  <si>
    <t>Վարդենիս  համայնք</t>
  </si>
  <si>
    <t>Գավառ համայնք</t>
  </si>
  <si>
    <t>435/53</t>
  </si>
  <si>
    <t>Նորատուս</t>
  </si>
  <si>
    <t>Կարմիրգյուղ</t>
  </si>
  <si>
    <t>Բերդկունք</t>
  </si>
  <si>
    <t>Հայրավանք</t>
  </si>
  <si>
    <t>Ծովազարդ</t>
  </si>
  <si>
    <t>Լճափ</t>
  </si>
  <si>
    <t>Գանձակ</t>
  </si>
  <si>
    <t xml:space="preserve">Սարուխան </t>
  </si>
  <si>
    <t xml:space="preserve">Ծաղկաշեն </t>
  </si>
  <si>
    <t>Լանջաղբյուր</t>
  </si>
  <si>
    <t>Մարտունի համայնք</t>
  </si>
  <si>
    <t>Հաշվետու  եռամսյակ՝հուլիս-սեպտեմբեր 2023թ.</t>
  </si>
  <si>
    <t xml:space="preserve">Ձորակ </t>
  </si>
  <si>
    <t xml:space="preserve">Վանանդ </t>
  </si>
  <si>
    <t xml:space="preserve">Ագարակ </t>
  </si>
  <si>
    <t xml:space="preserve">Աղվանի </t>
  </si>
  <si>
    <t xml:space="preserve">Աճանան </t>
  </si>
  <si>
    <t xml:space="preserve">Անտառաշատ </t>
  </si>
  <si>
    <t>Առաջաձոր</t>
  </si>
  <si>
    <t xml:space="preserve">Արծվանիկ </t>
  </si>
  <si>
    <t xml:space="preserve">Բարգուշատ </t>
  </si>
  <si>
    <t xml:space="preserve">Գեղանուշ </t>
  </si>
  <si>
    <t xml:space="preserve">Գոմարան </t>
  </si>
  <si>
    <t xml:space="preserve">Դավիթ Բեկ </t>
  </si>
  <si>
    <t xml:space="preserve">Դիցմայրի </t>
  </si>
  <si>
    <t xml:space="preserve">Եղեգ </t>
  </si>
  <si>
    <t xml:space="preserve">Եղվարդ </t>
  </si>
  <si>
    <t xml:space="preserve">Խդրանց </t>
  </si>
  <si>
    <t xml:space="preserve">Խորձոր </t>
  </si>
  <si>
    <t xml:space="preserve">Ծավ </t>
  </si>
  <si>
    <t xml:space="preserve">Կաղնուտ </t>
  </si>
  <si>
    <t xml:space="preserve">Ձորաստան </t>
  </si>
  <si>
    <t xml:space="preserve">Ճակատեն </t>
  </si>
  <si>
    <t xml:space="preserve">Ներքին Խոտանան </t>
  </si>
  <si>
    <t>Ներքին Հանդ</t>
  </si>
  <si>
    <t xml:space="preserve">Նորաշենիկ </t>
  </si>
  <si>
    <t xml:space="preserve">Շիկահող </t>
  </si>
  <si>
    <t xml:space="preserve">Շիշկերտ </t>
  </si>
  <si>
    <t xml:space="preserve">Շրվենանց </t>
  </si>
  <si>
    <t xml:space="preserve">Չափնի </t>
  </si>
  <si>
    <t xml:space="preserve">Սզնակ </t>
  </si>
  <si>
    <t xml:space="preserve">Սյունիք </t>
  </si>
  <si>
    <t xml:space="preserve">Սրաշեն </t>
  </si>
  <si>
    <t xml:space="preserve">Սևաքար </t>
  </si>
  <si>
    <t xml:space="preserve">Վանեք </t>
  </si>
  <si>
    <t xml:space="preserve">Վարդավանք </t>
  </si>
  <si>
    <t>Վերին Խոտանան</t>
  </si>
  <si>
    <t xml:space="preserve">Տանձավեր </t>
  </si>
  <si>
    <t xml:space="preserve">Տավրուս </t>
  </si>
  <si>
    <r>
      <rPr>
        <sz val="10"/>
        <color indexed="9"/>
        <rFont val="GHEA Grapalat"/>
        <family val="3"/>
      </rPr>
      <t>ւ</t>
    </r>
    <r>
      <rPr>
        <sz val="10"/>
        <color indexed="8"/>
        <rFont val="GHEA Grapalat"/>
        <family val="3"/>
      </rPr>
      <t>Ուժանիս</t>
    </r>
  </si>
  <si>
    <t xml:space="preserve">Օխտար </t>
  </si>
  <si>
    <t xml:space="preserve">Ըրկենաց </t>
  </si>
  <si>
    <t>Հաշվետու  ժամանակահատված երրորդ եռամսյակ 2023թ.</t>
  </si>
  <si>
    <r>
      <t xml:space="preserve"> </t>
    </r>
    <r>
      <rPr>
        <b/>
        <sz val="10"/>
        <rFont val="GHEA Grapalat"/>
        <family val="3"/>
      </rPr>
      <t>632</t>
    </r>
    <r>
      <rPr>
        <sz val="10"/>
        <rFont val="GHEA Grapalat"/>
        <family val="3"/>
      </rPr>
      <t xml:space="preserve"> համ ղեկ, </t>
    </r>
    <r>
      <rPr>
        <b/>
        <sz val="10"/>
        <rFont val="GHEA Grapalat"/>
        <family val="3"/>
      </rPr>
      <t>20</t>
    </r>
    <r>
      <rPr>
        <sz val="10"/>
        <rFont val="GHEA Grapalat"/>
        <family val="3"/>
      </rPr>
      <t xml:space="preserve"> ավագանու </t>
    </r>
  </si>
  <si>
    <t>Հաշվետու  ամիս -հուլիս, օգոստոս, սեպտեմբեր 2023թ. 3-րդ եռամսյակ</t>
  </si>
  <si>
    <t>Չարենցավան համայնք</t>
  </si>
  <si>
    <t>13/463</t>
  </si>
  <si>
    <t xml:space="preserve">
Բյուրեղավան համայնք</t>
  </si>
  <si>
    <t>ԵՂՎԱՐԴ ՀԱՄԱՅՆՔ</t>
  </si>
  <si>
    <t xml:space="preserve">Աբովյան համայնք </t>
  </si>
  <si>
    <t>համայնքի ղեկավարի 335 հատ որոշում համայնքի, ավագանու 31 հատ որոշում</t>
  </si>
  <si>
    <t>18 ավագանու որոշում, 689 համայնքի ղեկավարի որոշում</t>
  </si>
  <si>
    <r>
      <t>3-րդ եռամսյակ</t>
    </r>
    <r>
      <rPr>
        <b/>
        <sz val="10"/>
        <color rgb="FFFF0000"/>
        <rFont val="GHEA Grapalat"/>
        <family val="3"/>
      </rPr>
      <t xml:space="preserve"> </t>
    </r>
    <r>
      <rPr>
        <b/>
        <sz val="10"/>
        <color theme="1"/>
        <rFont val="GHEA Grapalat"/>
        <family val="3"/>
      </rPr>
      <t>2023թ.</t>
    </r>
  </si>
  <si>
    <t>Հաշվետու  ժամանակահատված - 3-րդ եռամսյակ 2023թ.</t>
  </si>
  <si>
    <r>
      <t xml:space="preserve"> </t>
    </r>
    <r>
      <rPr>
        <b/>
        <sz val="14"/>
        <rFont val="GHEA Grapalat"/>
        <family val="3"/>
      </rPr>
      <t>Ալավերդի</t>
    </r>
  </si>
  <si>
    <t xml:space="preserve">Օձուն        </t>
  </si>
  <si>
    <t>Ծաթեր</t>
  </si>
  <si>
    <t>Վանաձոր</t>
  </si>
  <si>
    <t>Դարպաս</t>
  </si>
  <si>
    <t>Գուգարք</t>
  </si>
  <si>
    <r>
      <t xml:space="preserve">ՏԵՂԵԿԱՏՎՈՒԹՅՈՒՆ
ՀՀ Արագածոտնի  մարզի  խոշորացված համայնքների ՏԻՄ-երի և համայնքապետարանների աշխատակազմերի կողմից </t>
    </r>
    <r>
      <rPr>
        <b/>
        <i/>
        <u/>
        <sz val="12"/>
        <color indexed="8"/>
        <rFont val="GHEA Grapalat"/>
        <family val="3"/>
      </rPr>
      <t>էլեկտրոնային</t>
    </r>
    <r>
      <rPr>
        <b/>
        <sz val="12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</si>
  <si>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 xml:space="preserve"> 3 -րդ եռամսյակ 2023թ.</t>
  </si>
  <si>
    <t xml:space="preserve">Հնաբերդ </t>
  </si>
  <si>
    <t xml:space="preserve">Գեղաձոր </t>
  </si>
  <si>
    <t xml:space="preserve">Լեռնապար </t>
  </si>
  <si>
    <t>Ավան /Վերին Սասունիկ/</t>
  </si>
  <si>
    <t>Արուճ/Դպրեվանք/</t>
  </si>
  <si>
    <t>Թալին</t>
  </si>
  <si>
    <t>Սուսեր</t>
  </si>
  <si>
    <t>Դիան</t>
  </si>
  <si>
    <t>Զովասար</t>
  </si>
  <si>
    <t>Ագարակավան</t>
  </si>
  <si>
    <t>Իրինդ</t>
  </si>
  <si>
    <t>Եղնիկ</t>
  </si>
  <si>
    <t>Ծաղկասար</t>
  </si>
  <si>
    <t>Վերին Սասնաշեն</t>
  </si>
  <si>
    <t>Կաքավաձոր</t>
  </si>
  <si>
    <t>Ցամաքասար</t>
  </si>
  <si>
    <t>Թաթուլ</t>
  </si>
  <si>
    <t>Զարինջա</t>
  </si>
  <si>
    <t>Վերին Բազմաբերդ</t>
  </si>
  <si>
    <t>Մաստարա</t>
  </si>
  <si>
    <t>Նոր Արթիկ</t>
  </si>
  <si>
    <t>Հացաշեն</t>
  </si>
  <si>
    <t>Կաթնաղբյուր</t>
  </si>
  <si>
    <t>Շղարշիկ</t>
  </si>
  <si>
    <t>Գառնահովիտ</t>
  </si>
  <si>
    <t>Կարմրաշեն</t>
  </si>
  <si>
    <t>Ներքին Սասնաշեն</t>
  </si>
  <si>
    <t>Դավթաշեն</t>
  </si>
  <si>
    <t>Ներքին Բազմաբերդ</t>
  </si>
  <si>
    <t>Պարտիզակ</t>
  </si>
  <si>
    <t>Լուսակն</t>
  </si>
  <si>
    <t>Ոսկեթաս</t>
  </si>
  <si>
    <t>Աշնակ</t>
  </si>
  <si>
    <t>Արտենի</t>
  </si>
  <si>
    <t xml:space="preserve"> 2023 թվականի 3-րդ եռամսյակ</t>
  </si>
  <si>
    <t>Համայնք 
Եղեգնաձոր</t>
  </si>
  <si>
    <t>Համայնք 
Վայք</t>
  </si>
  <si>
    <t xml:space="preserve">Բնակավայր Մարտիրոս
</t>
  </si>
  <si>
    <t>Համայնք
Ջերմուկ</t>
  </si>
  <si>
    <t>Համայնք 
Արենի</t>
  </si>
  <si>
    <t xml:space="preserve">Բնակավայր Արփի
</t>
  </si>
  <si>
    <t>Համայնք 
Եղեգիս</t>
  </si>
  <si>
    <t xml:space="preserve">Բնակավայր Գողթանիկ
</t>
  </si>
  <si>
    <t>55, 42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</si>
</sst>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GHEA Grapalat"/>
      <family val="3"/>
    </font>
    <font>
      <b/>
      <sz val="10"/>
      <color rgb="FFFF0000"/>
      <name val="GHEA Grapalat"/>
      <family val="3"/>
    </font>
    <font>
      <sz val="10"/>
      <color rgb="FFFF0000"/>
      <name val="GHEA Grapalat"/>
      <family val="3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GHEA Grapalat"/>
      <family val="3"/>
    </font>
    <font>
      <b/>
      <i/>
      <u/>
      <sz val="12"/>
      <name val="GHEA Grapalat"/>
      <family val="3"/>
    </font>
    <font>
      <sz val="11"/>
      <color rgb="FF000000"/>
      <name val="Calibri"/>
      <family val="2"/>
    </font>
    <font>
      <sz val="11"/>
      <color rgb="FFFF0000"/>
      <name val="GHEA Grapalat"/>
      <family val="3"/>
    </font>
    <font>
      <b/>
      <sz val="10"/>
      <color theme="1"/>
      <name val="GHEA Grapalat"/>
      <family val="3"/>
    </font>
    <font>
      <b/>
      <i/>
      <u/>
      <sz val="10"/>
      <color indexed="8"/>
      <name val="GHEA Grapalat"/>
      <family val="3"/>
    </font>
    <font>
      <b/>
      <sz val="10"/>
      <color indexed="8"/>
      <name val="GHEA Grapalat"/>
      <family val="3"/>
    </font>
    <font>
      <b/>
      <sz val="11"/>
      <color theme="1"/>
      <name val="GHEA Grapalat"/>
      <family val="3"/>
    </font>
    <font>
      <b/>
      <sz val="11"/>
      <name val="GHEA Grapalat"/>
      <family val="3"/>
    </font>
    <font>
      <sz val="12"/>
      <name val="GHEA Grapalat"/>
      <family val="3"/>
    </font>
    <font>
      <b/>
      <sz val="10"/>
      <name val="GHEA Grapalat"/>
      <family val="3"/>
    </font>
    <font>
      <b/>
      <i/>
      <u/>
      <sz val="10"/>
      <name val="GHEA Grapalat"/>
      <family val="3"/>
    </font>
    <font>
      <sz val="11"/>
      <name val="GHEA Grapalat"/>
      <family val="3"/>
    </font>
    <font>
      <sz val="11"/>
      <name val="Calibri"/>
      <family val="2"/>
      <charset val="204"/>
      <scheme val="minor"/>
    </font>
    <font>
      <b/>
      <i/>
      <u/>
      <sz val="11"/>
      <color indexed="8"/>
      <name val="GHEA Grapalat"/>
      <family val="3"/>
    </font>
    <font>
      <b/>
      <sz val="11"/>
      <color indexed="8"/>
      <name val="GHEA Grapalat"/>
      <family val="3"/>
    </font>
    <font>
      <sz val="11"/>
      <color theme="1"/>
      <name val="GHEA Grapalat"/>
      <family val="3"/>
    </font>
    <font>
      <b/>
      <i/>
      <u/>
      <sz val="10"/>
      <color theme="1"/>
      <name val="GHEA Grapalat"/>
      <family val="3"/>
    </font>
    <font>
      <b/>
      <sz val="12"/>
      <color theme="1"/>
      <name val="GHEA Grapalat"/>
      <family val="3"/>
    </font>
    <font>
      <sz val="10"/>
      <color rgb="FF000000"/>
      <name val="GHEA Grapalat"/>
      <family val="3"/>
    </font>
    <font>
      <sz val="10"/>
      <color indexed="8"/>
      <name val="GHEA Grapalat"/>
      <family val="3"/>
    </font>
    <font>
      <sz val="8"/>
      <name val="GHEA Grapalat"/>
      <family val="3"/>
    </font>
    <font>
      <sz val="9"/>
      <color theme="1"/>
      <name val="GHEA Grapalat"/>
      <family val="3"/>
    </font>
    <font>
      <sz val="10"/>
      <color indexed="9"/>
      <name val="GHEA Grapalat"/>
      <family val="3"/>
    </font>
    <font>
      <b/>
      <sz val="11"/>
      <color rgb="FFFF0000"/>
      <name val="GHEA Grapalat"/>
      <family val="3"/>
    </font>
    <font>
      <b/>
      <sz val="14"/>
      <name val="GHEA Grapalat"/>
      <family val="3"/>
    </font>
    <font>
      <b/>
      <sz val="11"/>
      <color rgb="FFC00000"/>
      <name val="GHEA Grapalat"/>
      <family val="3"/>
    </font>
    <font>
      <b/>
      <sz val="14"/>
      <color rgb="FFC00000"/>
      <name val="GHEA Grapalat"/>
      <family val="3"/>
    </font>
    <font>
      <sz val="14"/>
      <color rgb="FFC00000"/>
      <name val="GHEA Grapalat"/>
      <family val="3"/>
    </font>
    <font>
      <b/>
      <u/>
      <sz val="14"/>
      <color rgb="FFC00000"/>
      <name val="GHEA Grapalat"/>
      <family val="3"/>
    </font>
    <font>
      <sz val="12"/>
      <color theme="1"/>
      <name val="GHEA Grapalat"/>
      <family val="3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9C0006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sz val="11"/>
      <color rgb="FF3F3F7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8"/>
      <color rgb="FF1F4A7E"/>
      <name val="Cambria"/>
      <family val="2"/>
      <charset val="204"/>
    </font>
    <font>
      <i/>
      <sz val="10"/>
      <name val="GHEA Grapalat"/>
      <family val="3"/>
    </font>
    <font>
      <i/>
      <sz val="10"/>
      <color theme="1"/>
      <name val="GHEA Grapalat"/>
      <family val="3"/>
    </font>
    <font>
      <sz val="9"/>
      <name val="GHEA Grapalat"/>
      <family val="3"/>
    </font>
    <font>
      <sz val="9"/>
      <color rgb="FF000000"/>
      <name val="GHEA Grapalat"/>
      <family val="3"/>
    </font>
    <font>
      <sz val="9"/>
      <color indexed="8"/>
      <name val="GHEA Grapalat"/>
      <family val="3"/>
    </font>
    <font>
      <b/>
      <i/>
      <sz val="11"/>
      <color theme="1"/>
      <name val="GHEA Grapalat"/>
      <family val="3"/>
    </font>
    <font>
      <sz val="11"/>
      <name val="Calibri"/>
      <family val="2"/>
      <charset val="204"/>
    </font>
    <font>
      <sz val="14"/>
      <name val="GHEA Grapalat"/>
      <family val="3"/>
    </font>
    <font>
      <b/>
      <i/>
      <u/>
      <sz val="12"/>
      <color indexed="8"/>
      <name val="GHEA Grapalat"/>
      <family val="3"/>
    </font>
    <font>
      <b/>
      <sz val="12"/>
      <color indexed="8"/>
      <name val="GHEA Grapalat"/>
      <family val="3"/>
    </font>
    <font>
      <sz val="10"/>
      <color theme="1"/>
      <name val="Sylfaen"/>
      <family val="1"/>
    </font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GHEA Grapalat"/>
      <family val="3"/>
    </font>
    <font>
      <b/>
      <sz val="9"/>
      <name val="GHEA Grapalat"/>
      <family val="3"/>
    </font>
    <font>
      <b/>
      <i/>
      <sz val="9"/>
      <name val="GHEA Grapalat"/>
      <family val="3"/>
    </font>
    <font>
      <b/>
      <sz val="11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3">
    <xf numFmtId="0" fontId="0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7" fillId="0" borderId="0"/>
    <xf numFmtId="0" fontId="6" fillId="0" borderId="0"/>
    <xf numFmtId="0" fontId="17" fillId="0" borderId="0"/>
    <xf numFmtId="0" fontId="5" fillId="0" borderId="0"/>
    <xf numFmtId="0" fontId="12" fillId="0" borderId="0"/>
    <xf numFmtId="0" fontId="4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2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7" fillId="9" borderId="0" applyNumberFormat="0" applyBorder="0" applyAlignment="0" applyProtection="0"/>
    <xf numFmtId="0" fontId="58" fillId="12" borderId="42" applyNumberFormat="0" applyAlignment="0" applyProtection="0"/>
    <xf numFmtId="0" fontId="54" fillId="13" borderId="45" applyNumberFormat="0" applyAlignment="0" applyProtection="0"/>
    <xf numFmtId="0" fontId="55" fillId="0" borderId="0" applyNumberFormat="0" applyFill="0" applyBorder="0" applyAlignment="0" applyProtection="0"/>
    <xf numFmtId="0" fontId="59" fillId="8" borderId="0" applyNumberFormat="0" applyBorder="0" applyAlignment="0" applyProtection="0"/>
    <xf numFmtId="0" fontId="60" fillId="0" borderId="47" applyNumberFormat="0" applyFill="0" applyAlignment="0" applyProtection="0"/>
    <xf numFmtId="0" fontId="61" fillId="0" borderId="48" applyNumberFormat="0" applyFill="0" applyAlignment="0" applyProtection="0"/>
    <xf numFmtId="0" fontId="62" fillId="0" borderId="49" applyNumberFormat="0" applyFill="0" applyAlignment="0" applyProtection="0"/>
    <xf numFmtId="0" fontId="62" fillId="0" borderId="0" applyNumberFormat="0" applyFill="0" applyBorder="0" applyAlignment="0" applyProtection="0"/>
    <xf numFmtId="0" fontId="63" fillId="11" borderId="42" applyNumberFormat="0" applyAlignment="0" applyProtection="0"/>
    <xf numFmtId="0" fontId="64" fillId="0" borderId="44" applyNumberFormat="0" applyFill="0" applyAlignment="0" applyProtection="0"/>
    <xf numFmtId="0" fontId="65" fillId="10" borderId="0" applyNumberFormat="0" applyBorder="0" applyAlignment="0" applyProtection="0"/>
    <xf numFmtId="0" fontId="17" fillId="14" borderId="46" applyNumberFormat="0" applyFont="0" applyAlignment="0" applyProtection="0"/>
    <xf numFmtId="0" fontId="66" fillId="12" borderId="43" applyNumberFormat="0" applyAlignment="0" applyProtection="0"/>
    <xf numFmtId="0" fontId="67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4" fillId="0" borderId="0">
      <alignment vertical="center"/>
    </xf>
    <xf numFmtId="0" fontId="12" fillId="0" borderId="0"/>
    <xf numFmtId="0" fontId="74" fillId="0" borderId="0">
      <alignment vertical="center"/>
    </xf>
    <xf numFmtId="0" fontId="1" fillId="0" borderId="0"/>
    <xf numFmtId="0" fontId="1" fillId="0" borderId="0"/>
    <xf numFmtId="0" fontId="79" fillId="0" borderId="0"/>
  </cellStyleXfs>
  <cellXfs count="699">
    <xf numFmtId="0" fontId="0" fillId="0" borderId="0" xfId="0"/>
    <xf numFmtId="0" fontId="8" fillId="0" borderId="0" xfId="0" applyFont="1"/>
    <xf numFmtId="0" fontId="15" fillId="0" borderId="0" xfId="0" applyFont="1"/>
    <xf numFmtId="0" fontId="16" fillId="0" borderId="0" xfId="0" applyFont="1"/>
    <xf numFmtId="0" fontId="8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textRotation="90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textRotation="90" wrapText="1"/>
    </xf>
    <xf numFmtId="0" fontId="28" fillId="0" borderId="1" xfId="0" applyFont="1" applyBorder="1" applyAlignment="1">
      <alignment horizontal="center" vertical="center" textRotation="90"/>
    </xf>
    <xf numFmtId="0" fontId="49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2" fillId="0" borderId="1" xfId="4" applyFont="1" applyBorder="1" applyAlignment="1">
      <alignment horizontal="center" vertical="center"/>
    </xf>
    <xf numFmtId="0" fontId="48" fillId="0" borderId="1" xfId="0" applyFont="1" applyBorder="1"/>
    <xf numFmtId="0" fontId="49" fillId="0" borderId="1" xfId="0" applyFont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/>
    <xf numFmtId="0" fontId="13" fillId="0" borderId="0" xfId="0" applyFont="1"/>
    <xf numFmtId="0" fontId="13" fillId="5" borderId="24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textRotation="90"/>
    </xf>
    <xf numFmtId="0" fontId="13" fillId="0" borderId="22" xfId="0" applyFont="1" applyFill="1" applyBorder="1" applyAlignment="1">
      <alignment horizontal="center" vertical="center" textRotation="90"/>
    </xf>
    <xf numFmtId="0" fontId="13" fillId="0" borderId="22" xfId="0" applyFont="1" applyBorder="1" applyAlignment="1">
      <alignment horizontal="center" vertical="center" textRotation="90" wrapText="1"/>
    </xf>
    <xf numFmtId="0" fontId="13" fillId="0" borderId="23" xfId="0" applyFont="1" applyBorder="1" applyAlignment="1">
      <alignment horizontal="center" vertical="center" textRotation="90" wrapText="1"/>
    </xf>
    <xf numFmtId="0" fontId="42" fillId="2" borderId="7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0" borderId="3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21" fillId="0" borderId="19" xfId="0" applyFont="1" applyBorder="1" applyAlignment="1">
      <alignment horizontal="center" vertical="center"/>
    </xf>
    <xf numFmtId="0" fontId="43" fillId="4" borderId="4" xfId="0" applyFont="1" applyFill="1" applyBorder="1" applyAlignment="1">
      <alignment horizontal="center" vertical="center" wrapText="1"/>
    </xf>
    <xf numFmtId="0" fontId="44" fillId="4" borderId="20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/>
    </xf>
    <xf numFmtId="0" fontId="30" fillId="2" borderId="6" xfId="0" applyFont="1" applyFill="1" applyBorder="1" applyAlignment="1">
      <alignment horizontal="left"/>
    </xf>
    <xf numFmtId="0" fontId="30" fillId="2" borderId="7" xfId="0" applyFont="1" applyFill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/>
    </xf>
    <xf numFmtId="0" fontId="30" fillId="0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2" borderId="34" xfId="0" applyFont="1" applyFill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/>
    </xf>
    <xf numFmtId="0" fontId="30" fillId="2" borderId="11" xfId="0" applyFont="1" applyFill="1" applyBorder="1" applyAlignment="1">
      <alignment horizontal="left" vertical="center" wrapText="1"/>
    </xf>
    <xf numFmtId="0" fontId="30" fillId="2" borderId="7" xfId="0" applyFont="1" applyFill="1" applyBorder="1" applyAlignment="1">
      <alignment horizontal="left" vertical="center"/>
    </xf>
    <xf numFmtId="0" fontId="30" fillId="0" borderId="7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11" xfId="0" applyFont="1" applyFill="1" applyBorder="1" applyAlignment="1">
      <alignment horizontal="left" vertical="center" wrapText="1"/>
    </xf>
    <xf numFmtId="0" fontId="30" fillId="2" borderId="31" xfId="0" applyFont="1" applyFill="1" applyBorder="1" applyAlignment="1">
      <alignment horizontal="left" vertical="center" wrapText="1"/>
    </xf>
    <xf numFmtId="0" fontId="30" fillId="0" borderId="3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45" fillId="2" borderId="31" xfId="0" applyFont="1" applyFill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0" fillId="0" borderId="0" xfId="0"/>
    <xf numFmtId="0" fontId="34" fillId="0" borderId="1" xfId="0" applyFont="1" applyBorder="1"/>
    <xf numFmtId="0" fontId="17" fillId="0" borderId="1" xfId="7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top"/>
    </xf>
    <xf numFmtId="0" fontId="0" fillId="0" borderId="1" xfId="0" applyBorder="1"/>
    <xf numFmtId="0" fontId="38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38" fillId="2" borderId="1" xfId="4" applyFont="1" applyFill="1" applyBorder="1" applyAlignment="1">
      <alignment horizontal="center" vertical="center"/>
    </xf>
    <xf numFmtId="0" fontId="15" fillId="0" borderId="41" xfId="0" applyFont="1" applyBorder="1"/>
    <xf numFmtId="0" fontId="0" fillId="0" borderId="0" xfId="0"/>
    <xf numFmtId="0" fontId="8" fillId="0" borderId="1" xfId="0" applyFont="1" applyBorder="1" applyAlignment="1">
      <alignment horizontal="center" textRotation="90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90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28" fillId="0" borderId="2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28" fillId="0" borderId="1" xfId="0" applyFont="1" applyBorder="1"/>
    <xf numFmtId="0" fontId="22" fillId="0" borderId="1" xfId="0" applyFont="1" applyBorder="1" applyAlignment="1">
      <alignment horizontal="left" vertical="top"/>
    </xf>
    <xf numFmtId="0" fontId="22" fillId="2" borderId="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34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0" fontId="0" fillId="0" borderId="0" xfId="0"/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vertical="center" wrapText="1"/>
    </xf>
    <xf numFmtId="0" fontId="8" fillId="5" borderId="2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 textRotation="90"/>
    </xf>
    <xf numFmtId="0" fontId="40" fillId="0" borderId="22" xfId="0" applyFont="1" applyFill="1" applyBorder="1" applyAlignment="1">
      <alignment horizontal="center" vertical="center" textRotation="90"/>
    </xf>
    <xf numFmtId="0" fontId="40" fillId="0" borderId="22" xfId="0" applyFont="1" applyBorder="1" applyAlignment="1">
      <alignment horizontal="center" textRotation="90" wrapText="1"/>
    </xf>
    <xf numFmtId="0" fontId="40" fillId="0" borderId="23" xfId="0" applyFont="1" applyBorder="1" applyAlignment="1">
      <alignment horizontal="center" textRotation="90" wrapText="1"/>
    </xf>
    <xf numFmtId="0" fontId="22" fillId="0" borderId="0" xfId="0" applyFont="1"/>
    <xf numFmtId="0" fontId="22" fillId="2" borderId="3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71" fillId="3" borderId="1" xfId="18" applyFont="1" applyFill="1" applyBorder="1" applyAlignment="1">
      <alignment horizontal="center" vertical="center"/>
    </xf>
    <xf numFmtId="0" fontId="40" fillId="0" borderId="1" xfId="18" applyFont="1" applyBorder="1" applyAlignment="1">
      <alignment horizontal="center" vertical="center" wrapText="1"/>
    </xf>
    <xf numFmtId="0" fontId="40" fillId="0" borderId="1" xfId="18" applyFont="1" applyFill="1" applyBorder="1" applyAlignment="1">
      <alignment horizontal="center" vertical="center"/>
    </xf>
    <xf numFmtId="0" fontId="40" fillId="0" borderId="1" xfId="18" applyFont="1" applyBorder="1" applyAlignment="1">
      <alignment horizontal="center" vertical="center"/>
    </xf>
    <xf numFmtId="0" fontId="71" fillId="3" borderId="1" xfId="18" applyFont="1" applyFill="1" applyBorder="1" applyAlignment="1">
      <alignment horizontal="center" vertical="center" wrapText="1"/>
    </xf>
    <xf numFmtId="0" fontId="40" fillId="0" borderId="1" xfId="9" applyFont="1" applyFill="1" applyBorder="1" applyAlignment="1">
      <alignment horizontal="center" vertical="center"/>
    </xf>
    <xf numFmtId="0" fontId="40" fillId="0" borderId="1" xfId="9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70" fillId="0" borderId="1" xfId="0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72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0" fontId="72" fillId="6" borderId="1" xfId="0" applyFont="1" applyFill="1" applyBorder="1" applyAlignment="1">
      <alignment horizontal="center" vertical="center"/>
    </xf>
    <xf numFmtId="0" fontId="72" fillId="6" borderId="1" xfId="0" applyFont="1" applyFill="1" applyBorder="1" applyAlignment="1">
      <alignment horizontal="center" vertical="center" wrapText="1"/>
    </xf>
    <xf numFmtId="0" fontId="72" fillId="6" borderId="1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justify" vertical="top" wrapText="1"/>
    </xf>
    <xf numFmtId="0" fontId="22" fillId="2" borderId="7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justify" vertical="top" wrapText="1"/>
    </xf>
    <xf numFmtId="0" fontId="70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40" fillId="0" borderId="11" xfId="0" applyFont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0" fontId="40" fillId="0" borderId="1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68" fillId="0" borderId="11" xfId="4" applyFont="1" applyBorder="1" applyAlignment="1">
      <alignment horizontal="center" vertical="center"/>
    </xf>
    <xf numFmtId="0" fontId="69" fillId="0" borderId="11" xfId="4" applyFont="1" applyBorder="1" applyAlignment="1">
      <alignment horizontal="center" vertical="center"/>
    </xf>
    <xf numFmtId="0" fontId="69" fillId="0" borderId="1" xfId="4" applyFont="1" applyBorder="1" applyAlignment="1">
      <alignment horizontal="center" vertical="center"/>
    </xf>
    <xf numFmtId="0" fontId="68" fillId="0" borderId="1" xfId="4" applyFont="1" applyBorder="1" applyAlignment="1">
      <alignment horizontal="center" vertical="center"/>
    </xf>
    <xf numFmtId="0" fontId="68" fillId="0" borderId="40" xfId="4" applyFont="1" applyBorder="1" applyAlignment="1">
      <alignment horizontal="center" vertical="center"/>
    </xf>
    <xf numFmtId="0" fontId="68" fillId="0" borderId="2" xfId="4" applyFont="1" applyBorder="1" applyAlignment="1">
      <alignment horizontal="center" vertical="center"/>
    </xf>
    <xf numFmtId="0" fontId="68" fillId="0" borderId="51" xfId="4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textRotation="90" wrapText="1"/>
    </xf>
    <xf numFmtId="0" fontId="2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164" fontId="48" fillId="2" borderId="18" xfId="0" applyNumberFormat="1" applyFont="1" applyFill="1" applyBorder="1" applyAlignment="1">
      <alignment vertical="center" wrapText="1"/>
    </xf>
    <xf numFmtId="0" fontId="13" fillId="0" borderId="14" xfId="0" applyFont="1" applyBorder="1" applyAlignment="1">
      <alignment horizontal="center" vertical="center"/>
    </xf>
    <xf numFmtId="164" fontId="48" fillId="2" borderId="18" xfId="0" applyNumberFormat="1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0" fontId="13" fillId="2" borderId="1" xfId="0" applyFont="1" applyFill="1" applyBorder="1" applyAlignment="1">
      <alignment horizontal="center" vertical="top"/>
    </xf>
    <xf numFmtId="164" fontId="48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ill="1"/>
    <xf numFmtId="0" fontId="8" fillId="0" borderId="0" xfId="0" applyFont="1"/>
    <xf numFmtId="0" fontId="34" fillId="0" borderId="3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3" xfId="63" applyFont="1" applyFill="1" applyBorder="1" applyAlignment="1">
      <alignment horizontal="center" vertical="center"/>
    </xf>
    <xf numFmtId="0" fontId="34" fillId="0" borderId="1" xfId="63" applyFont="1" applyFill="1" applyBorder="1" applyAlignment="1">
      <alignment horizontal="left" vertical="center"/>
    </xf>
    <xf numFmtId="0" fontId="34" fillId="0" borderId="10" xfId="63" applyFont="1" applyFill="1" applyBorder="1" applyAlignment="1">
      <alignment horizontal="center" vertical="center"/>
    </xf>
    <xf numFmtId="0" fontId="34" fillId="0" borderId="11" xfId="63" applyFont="1" applyFill="1" applyBorder="1" applyAlignment="1">
      <alignment horizontal="left" vertical="center"/>
    </xf>
    <xf numFmtId="0" fontId="34" fillId="0" borderId="1" xfId="0" applyFont="1" applyBorder="1" applyAlignment="1">
      <alignment horizontal="center"/>
    </xf>
    <xf numFmtId="0" fontId="34" fillId="0" borderId="12" xfId="0" applyFont="1" applyFill="1" applyBorder="1" applyAlignment="1">
      <alignment horizontal="center" vertical="center"/>
    </xf>
    <xf numFmtId="0" fontId="34" fillId="0" borderId="18" xfId="0" applyFont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34" fillId="0" borderId="1" xfId="63" applyFont="1" applyBorder="1" applyAlignment="1">
      <alignment horizontal="center" vertical="center"/>
    </xf>
    <xf numFmtId="0" fontId="34" fillId="0" borderId="9" xfId="63" applyFont="1" applyBorder="1" applyAlignment="1">
      <alignment horizontal="center" vertical="center"/>
    </xf>
    <xf numFmtId="0" fontId="34" fillId="0" borderId="11" xfId="63" applyFont="1" applyBorder="1" applyAlignment="1">
      <alignment horizontal="center" vertical="center"/>
    </xf>
    <xf numFmtId="0" fontId="34" fillId="0" borderId="11" xfId="63" applyFont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3" xfId="63" applyFont="1" applyBorder="1" applyAlignment="1">
      <alignment horizontal="center" vertical="center"/>
    </xf>
    <xf numFmtId="0" fontId="34" fillId="0" borderId="1" xfId="63" applyFont="1" applyBorder="1" applyAlignment="1">
      <alignment horizontal="center"/>
    </xf>
    <xf numFmtId="0" fontId="34" fillId="0" borderId="8" xfId="0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34" fillId="0" borderId="31" xfId="0" applyFont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left" vertical="center"/>
    </xf>
    <xf numFmtId="0" fontId="30" fillId="0" borderId="7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90"/>
    </xf>
    <xf numFmtId="0" fontId="34" fillId="0" borderId="9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0" borderId="7" xfId="63" applyFont="1" applyBorder="1" applyAlignment="1">
      <alignment horizontal="center" vertical="center" wrapText="1"/>
    </xf>
    <xf numFmtId="0" fontId="22" fillId="0" borderId="17" xfId="63" applyFont="1" applyBorder="1" applyAlignment="1">
      <alignment horizontal="center" vertical="center" wrapText="1"/>
    </xf>
    <xf numFmtId="0" fontId="22" fillId="0" borderId="8" xfId="63" applyFont="1" applyBorder="1" applyAlignment="1">
      <alignment horizontal="center" vertical="center"/>
    </xf>
    <xf numFmtId="0" fontId="34" fillId="0" borderId="1" xfId="63" applyFont="1" applyFill="1" applyBorder="1" applyAlignment="1">
      <alignment horizontal="center" vertical="center"/>
    </xf>
    <xf numFmtId="0" fontId="8" fillId="0" borderId="1" xfId="63" applyFont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0" fontId="8" fillId="0" borderId="1" xfId="63" applyFont="1" applyBorder="1" applyAlignment="1">
      <alignment horizontal="center" vertical="center" wrapText="1"/>
    </xf>
    <xf numFmtId="0" fontId="8" fillId="0" borderId="9" xfId="63" applyFont="1" applyBorder="1" applyAlignment="1">
      <alignment horizontal="center" vertical="center"/>
    </xf>
    <xf numFmtId="0" fontId="34" fillId="0" borderId="1" xfId="63" applyFont="1" applyBorder="1" applyAlignment="1">
      <alignment horizontal="center" vertical="center" wrapText="1"/>
    </xf>
    <xf numFmtId="0" fontId="8" fillId="0" borderId="1" xfId="63" applyFont="1" applyBorder="1" applyAlignment="1">
      <alignment horizontal="center"/>
    </xf>
    <xf numFmtId="0" fontId="8" fillId="0" borderId="1" xfId="0" applyFont="1" applyBorder="1" applyAlignment="1">
      <alignment horizontal="center" textRotation="90" wrapText="1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7" xfId="63" applyFont="1" applyBorder="1" applyAlignment="1">
      <alignment horizontal="center" vertical="center"/>
    </xf>
    <xf numFmtId="0" fontId="25" fillId="0" borderId="7" xfId="63" applyFont="1" applyBorder="1" applyAlignment="1">
      <alignment horizontal="center" vertical="center" wrapText="1"/>
    </xf>
    <xf numFmtId="0" fontId="25" fillId="0" borderId="8" xfId="63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0" fillId="0" borderId="0" xfId="0"/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textRotation="90" wrapText="1"/>
    </xf>
    <xf numFmtId="0" fontId="8" fillId="0" borderId="0" xfId="0" applyFont="1" applyFill="1" applyBorder="1"/>
    <xf numFmtId="0" fontId="8" fillId="0" borderId="1" xfId="0" applyFont="1" applyFill="1" applyBorder="1" applyAlignment="1">
      <alignment horizontal="center" vertical="center" textRotation="90"/>
    </xf>
    <xf numFmtId="0" fontId="37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37" fillId="0" borderId="28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textRotation="90" wrapText="1"/>
    </xf>
    <xf numFmtId="0" fontId="8" fillId="0" borderId="1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0" borderId="54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textRotation="90"/>
    </xf>
    <xf numFmtId="0" fontId="8" fillId="0" borderId="1" xfId="0" applyFont="1" applyBorder="1" applyAlignment="1">
      <alignment horizontal="left" textRotation="90" wrapText="1"/>
    </xf>
    <xf numFmtId="0" fontId="25" fillId="0" borderId="22" xfId="0" applyFont="1" applyBorder="1" applyAlignment="1">
      <alignment horizontal="left"/>
    </xf>
    <xf numFmtId="0" fontId="25" fillId="0" borderId="23" xfId="0" applyFont="1" applyBorder="1" applyAlignment="1">
      <alignment horizontal="left"/>
    </xf>
    <xf numFmtId="0" fontId="13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" xfId="16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3" fillId="0" borderId="32" xfId="0" applyFont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39" fillId="0" borderId="3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37" fillId="40" borderId="11" xfId="0" applyFont="1" applyFill="1" applyBorder="1" applyAlignment="1">
      <alignment horizontal="left" vertical="center"/>
    </xf>
    <xf numFmtId="0" fontId="37" fillId="2" borderId="11" xfId="0" applyFont="1" applyFill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27" fillId="0" borderId="32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0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43" fillId="0" borderId="32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29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left"/>
    </xf>
    <xf numFmtId="0" fontId="13" fillId="2" borderId="7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/>
    </xf>
    <xf numFmtId="0" fontId="39" fillId="0" borderId="1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43" fillId="0" borderId="15" xfId="0" applyFont="1" applyFill="1" applyBorder="1" applyAlignment="1">
      <alignment horizontal="left" vertical="center"/>
    </xf>
    <xf numFmtId="0" fontId="43" fillId="0" borderId="17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2" borderId="11" xfId="0" applyFont="1" applyFill="1" applyBorder="1" applyAlignment="1">
      <alignment horizontal="left" vertical="center"/>
    </xf>
    <xf numFmtId="0" fontId="43" fillId="0" borderId="7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3" fillId="0" borderId="32" xfId="0" applyFont="1" applyBorder="1" applyAlignment="1">
      <alignment horizontal="left"/>
    </xf>
    <xf numFmtId="0" fontId="75" fillId="0" borderId="7" xfId="0" applyFont="1" applyFill="1" applyBorder="1" applyAlignment="1">
      <alignment horizontal="left" vertical="center" wrapText="1"/>
    </xf>
    <xf numFmtId="0" fontId="39" fillId="0" borderId="3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wrapText="1"/>
    </xf>
    <xf numFmtId="0" fontId="30" fillId="0" borderId="3" xfId="0" applyFont="1" applyBorder="1" applyAlignment="1">
      <alignment horizontal="left"/>
    </xf>
    <xf numFmtId="0" fontId="30" fillId="0" borderId="1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0" fontId="39" fillId="0" borderId="12" xfId="0" applyFont="1" applyBorder="1" applyAlignment="1">
      <alignment horizontal="left" vertical="center"/>
    </xf>
    <xf numFmtId="49" fontId="27" fillId="0" borderId="2" xfId="0" applyNumberFormat="1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0" fillId="0" borderId="0" xfId="0"/>
    <xf numFmtId="0" fontId="48" fillId="0" borderId="1" xfId="0" applyFont="1" applyFill="1" applyBorder="1" applyAlignment="1">
      <alignment horizontal="center" vertical="center" textRotation="90"/>
    </xf>
    <xf numFmtId="0" fontId="48" fillId="0" borderId="1" xfId="0" applyFont="1" applyBorder="1" applyAlignment="1">
      <alignment horizontal="center" textRotation="90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32" xfId="0" applyFont="1" applyFill="1" applyBorder="1" applyAlignment="1">
      <alignment horizontal="center" vertical="center"/>
    </xf>
    <xf numFmtId="0" fontId="34" fillId="0" borderId="7" xfId="0" applyFont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/>
    </xf>
    <xf numFmtId="0" fontId="34" fillId="0" borderId="9" xfId="0" applyFont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11" xfId="0" applyFont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78" fillId="0" borderId="7" xfId="0" applyFont="1" applyBorder="1" applyAlignment="1">
      <alignment horizontal="center" vertical="center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8" xfId="0" applyFont="1" applyBorder="1" applyAlignment="1">
      <alignment horizontal="center" vertical="center"/>
    </xf>
    <xf numFmtId="0" fontId="78" fillId="0" borderId="1" xfId="0" applyFont="1" applyBorder="1" applyAlignment="1">
      <alignment horizontal="center" vertical="center"/>
    </xf>
    <xf numFmtId="0" fontId="78" fillId="0" borderId="1" xfId="0" applyFont="1" applyFill="1" applyBorder="1" applyAlignment="1">
      <alignment horizontal="center" vertical="center"/>
    </xf>
    <xf numFmtId="0" fontId="78" fillId="0" borderId="1" xfId="72" applyFont="1" applyBorder="1" applyAlignment="1">
      <alignment horizontal="center" vertical="center"/>
    </xf>
    <xf numFmtId="0" fontId="78" fillId="0" borderId="1" xfId="72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6" xfId="18" applyFont="1" applyBorder="1" applyAlignment="1">
      <alignment horizontal="center" vertical="center" wrapText="1"/>
    </xf>
    <xf numFmtId="0" fontId="25" fillId="0" borderId="18" xfId="18" applyFont="1" applyBorder="1" applyAlignment="1">
      <alignment horizontal="center" vertical="center" wrapText="1"/>
    </xf>
    <xf numFmtId="0" fontId="25" fillId="0" borderId="18" xfId="18" applyFont="1" applyBorder="1" applyAlignment="1">
      <alignment horizontal="center" vertical="center"/>
    </xf>
    <xf numFmtId="0" fontId="25" fillId="0" borderId="28" xfId="18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/>
    </xf>
    <xf numFmtId="0" fontId="30" fillId="2" borderId="11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8" fillId="0" borderId="9" xfId="0" applyFont="1" applyBorder="1" applyAlignment="1">
      <alignment horizontal="center" vertical="center"/>
    </xf>
    <xf numFmtId="0" fontId="78" fillId="0" borderId="9" xfId="72" applyFont="1" applyBorder="1" applyAlignment="1">
      <alignment horizontal="center" vertical="center"/>
    </xf>
    <xf numFmtId="0" fontId="78" fillId="0" borderId="11" xfId="0" applyFont="1" applyBorder="1" applyAlignment="1">
      <alignment horizontal="center" vertical="center"/>
    </xf>
    <xf numFmtId="0" fontId="78" fillId="0" borderId="11" xfId="0" applyFont="1" applyFill="1" applyBorder="1" applyAlignment="1">
      <alignment horizontal="center" vertical="center"/>
    </xf>
    <xf numFmtId="0" fontId="78" fillId="0" borderId="29" xfId="0" applyFont="1" applyBorder="1" applyAlignment="1">
      <alignment horizontal="center" vertical="center"/>
    </xf>
    <xf numFmtId="0" fontId="25" fillId="7" borderId="17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textRotation="90" wrapText="1"/>
    </xf>
    <xf numFmtId="0" fontId="26" fillId="0" borderId="1" xfId="0" applyFont="1" applyBorder="1" applyAlignment="1">
      <alignment horizontal="center" vertical="center" wrapText="1"/>
    </xf>
    <xf numFmtId="0" fontId="26" fillId="15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top"/>
    </xf>
    <xf numFmtId="0" fontId="34" fillId="0" borderId="1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80" fillId="0" borderId="1" xfId="0" applyFont="1" applyBorder="1" applyAlignment="1">
      <alignment horizontal="left"/>
    </xf>
    <xf numFmtId="0" fontId="36" fillId="0" borderId="1" xfId="0" applyFont="1" applyBorder="1"/>
    <xf numFmtId="0" fontId="8" fillId="2" borderId="2" xfId="0" applyFont="1" applyFill="1" applyBorder="1" applyAlignment="1">
      <alignment horizontal="left" vertical="center"/>
    </xf>
    <xf numFmtId="0" fontId="40" fillId="2" borderId="2" xfId="0" applyFont="1" applyFill="1" applyBorder="1" applyAlignment="1">
      <alignment horizontal="center"/>
    </xf>
    <xf numFmtId="0" fontId="81" fillId="2" borderId="17" xfId="0" applyFont="1" applyFill="1" applyBorder="1" applyAlignment="1">
      <alignment horizontal="center" vertical="center"/>
    </xf>
    <xf numFmtId="0" fontId="82" fillId="2" borderId="17" xfId="0" applyFont="1" applyFill="1" applyBorder="1" applyAlignment="1">
      <alignment horizontal="center" vertical="center"/>
    </xf>
    <xf numFmtId="0" fontId="82" fillId="2" borderId="7" xfId="0" applyFont="1" applyFill="1" applyBorder="1" applyAlignment="1">
      <alignment horizontal="center" vertical="center"/>
    </xf>
    <xf numFmtId="0" fontId="81" fillId="2" borderId="7" xfId="0" applyFont="1" applyFill="1" applyBorder="1" applyAlignment="1">
      <alignment horizontal="center" vertical="center"/>
    </xf>
    <xf numFmtId="0" fontId="83" fillId="2" borderId="7" xfId="0" applyFont="1" applyFill="1" applyBorder="1" applyAlignment="1">
      <alignment horizontal="center" vertical="center"/>
    </xf>
    <xf numFmtId="0" fontId="80" fillId="0" borderId="1" xfId="0" applyFont="1" applyBorder="1" applyAlignment="1">
      <alignment horizontal="center"/>
    </xf>
    <xf numFmtId="0" fontId="84" fillId="0" borderId="0" xfId="0" applyFont="1" applyAlignment="1">
      <alignment horizontal="center"/>
    </xf>
    <xf numFmtId="0" fontId="80" fillId="0" borderId="0" xfId="0" applyFont="1" applyAlignment="1">
      <alignment horizont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8" fillId="0" borderId="57" xfId="0" applyFont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8" fillId="2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15" borderId="1" xfId="0" applyFont="1" applyFill="1" applyBorder="1" applyAlignment="1">
      <alignment horizontal="center" vertical="center"/>
    </xf>
    <xf numFmtId="0" fontId="25" fillId="7" borderId="17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32" xfId="63" applyFont="1" applyFill="1" applyBorder="1" applyAlignment="1">
      <alignment horizontal="center" vertical="center"/>
    </xf>
    <xf numFmtId="0" fontId="25" fillId="0" borderId="7" xfId="63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4" xfId="63" applyFont="1" applyFill="1" applyBorder="1" applyAlignment="1">
      <alignment horizontal="center" vertical="center"/>
    </xf>
    <xf numFmtId="0" fontId="25" fillId="0" borderId="20" xfId="63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26" xfId="0" applyFont="1" applyBorder="1" applyAlignment="1">
      <alignment horizontal="center" wrapText="1"/>
    </xf>
    <xf numFmtId="0" fontId="25" fillId="0" borderId="20" xfId="0" applyFont="1" applyBorder="1" applyAlignment="1">
      <alignment horizontal="center" wrapText="1"/>
    </xf>
    <xf numFmtId="0" fontId="25" fillId="0" borderId="5" xfId="0" applyFont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5" fillId="0" borderId="38" xfId="0" applyFont="1" applyBorder="1" applyAlignment="1">
      <alignment horizontal="left"/>
    </xf>
    <xf numFmtId="0" fontId="25" fillId="0" borderId="39" xfId="0" applyFont="1" applyBorder="1" applyAlignment="1">
      <alignment horizontal="left"/>
    </xf>
    <xf numFmtId="0" fontId="22" fillId="0" borderId="35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69" fillId="2" borderId="16" xfId="0" applyFont="1" applyFill="1" applyBorder="1" applyAlignment="1">
      <alignment horizontal="center" vertical="center"/>
    </xf>
    <xf numFmtId="0" fontId="69" fillId="2" borderId="9" xfId="0" applyFont="1" applyFill="1" applyBorder="1" applyAlignment="1">
      <alignment horizontal="center" vertical="center"/>
    </xf>
    <xf numFmtId="0" fontId="69" fillId="2" borderId="29" xfId="0" applyFont="1" applyFill="1" applyBorder="1" applyAlignment="1">
      <alignment horizontal="center" vertical="center"/>
    </xf>
    <xf numFmtId="0" fontId="69" fillId="2" borderId="8" xfId="0" applyFont="1" applyFill="1" applyBorder="1" applyAlignment="1">
      <alignment horizontal="center" vertical="center" wrapText="1"/>
    </xf>
    <xf numFmtId="0" fontId="69" fillId="2" borderId="9" xfId="0" applyFont="1" applyFill="1" applyBorder="1" applyAlignment="1">
      <alignment horizontal="center" vertical="center" wrapText="1"/>
    </xf>
    <xf numFmtId="0" fontId="69" fillId="2" borderId="13" xfId="0" applyFont="1" applyFill="1" applyBorder="1" applyAlignment="1">
      <alignment horizontal="center" vertical="center" wrapText="1"/>
    </xf>
    <xf numFmtId="0" fontId="28" fillId="2" borderId="32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</cellXfs>
  <cellStyles count="73">
    <cellStyle name="20% - Accent1 2" xfId="21" xr:uid="{A92B3723-B04E-4574-953B-90DA5185087E}"/>
    <cellStyle name="20% - Accent2 2" xfId="22" xr:uid="{C527ED3F-2CF6-4A36-8046-CB901E4448E6}"/>
    <cellStyle name="20% - Accent3 2" xfId="23" xr:uid="{22C8CBA6-D465-4B0C-B256-30FBDE63DA23}"/>
    <cellStyle name="20% - Accent4 2" xfId="24" xr:uid="{5310DB58-C316-413E-BDC5-461BED43D1C1}"/>
    <cellStyle name="20% - Accent5 2" xfId="25" xr:uid="{D080DC47-561C-4001-8D26-342538D73101}"/>
    <cellStyle name="20% - Accent6 2" xfId="26" xr:uid="{EC177B98-DD2B-4A57-869D-8DD9CB9D78A4}"/>
    <cellStyle name="40% - Accent1 2" xfId="27" xr:uid="{9BC2CD7A-5F8C-497E-86FF-74155B2C2205}"/>
    <cellStyle name="40% - Accent2 2" xfId="28" xr:uid="{7D56620B-5DCB-4237-8E73-45A91AAD7D17}"/>
    <cellStyle name="40% - Accent3 2" xfId="29" xr:uid="{530EEBF4-5CB0-408C-BA63-F5E6E07251C9}"/>
    <cellStyle name="40% - Accent4 2" xfId="30" xr:uid="{18009F6E-7496-44D0-923F-560C45355522}"/>
    <cellStyle name="40% - Accent5 2" xfId="31" xr:uid="{74379005-B046-4EB5-B929-DBB207D2AC35}"/>
    <cellStyle name="40% - Accent6 2" xfId="32" xr:uid="{BB1192E8-B8C0-45E5-906F-DC28D9E01D8C}"/>
    <cellStyle name="60% - Accent1 2" xfId="33" xr:uid="{A3AF8C89-122B-499E-A198-0E9E31208FCD}"/>
    <cellStyle name="60% - Accent2 2" xfId="34" xr:uid="{4EFDC21D-88F8-415E-AFC2-EB0162CA1DD2}"/>
    <cellStyle name="60% - Accent3 2" xfId="35" xr:uid="{31B62CA9-A962-406E-A34A-6C2788352FD1}"/>
    <cellStyle name="60% - Accent4 2" xfId="36" xr:uid="{3D244DED-14C5-4ED1-8603-DA28DFF2524E}"/>
    <cellStyle name="60% - Accent5 2" xfId="37" xr:uid="{673FFC95-6A1F-438F-B7E2-993077529D17}"/>
    <cellStyle name="60% - Accent6 2" xfId="38" xr:uid="{F3A965A1-018D-4D7C-B08B-C7223457CB03}"/>
    <cellStyle name="Accent1 2" xfId="39" xr:uid="{D3EE3576-73BE-4584-A354-5290B57C4E25}"/>
    <cellStyle name="Accent2 2" xfId="40" xr:uid="{B6AF69E3-AFFE-4391-A0A7-231771245E27}"/>
    <cellStyle name="Accent3 2" xfId="41" xr:uid="{358894BC-8C53-4496-8169-A220294ACA62}"/>
    <cellStyle name="Accent4 2" xfId="42" xr:uid="{DFFCA014-7A25-4441-BC21-1F3920D3F282}"/>
    <cellStyle name="Accent5 2" xfId="43" xr:uid="{AD0A8E77-7FFD-4719-B5BA-EA7DD01A1C55}"/>
    <cellStyle name="Accent6 2" xfId="44" xr:uid="{BCA0F503-B969-4D5A-B841-6A3328E291CC}"/>
    <cellStyle name="Bad 2" xfId="45" xr:uid="{A9995E82-8580-4F91-A144-10CBFCF44F6D}"/>
    <cellStyle name="Calculation 2" xfId="46" xr:uid="{7862DD5A-87E9-49A5-892A-A2D41FCCB885}"/>
    <cellStyle name="Check Cell 2" xfId="47" xr:uid="{3136B2CB-F8C7-4C83-8B60-BC1120AFEC43}"/>
    <cellStyle name="Explanatory Text 2" xfId="48" xr:uid="{65E2FFB9-EEFF-4ADA-A500-CF95BCBA4C5B}"/>
    <cellStyle name="Good 2" xfId="49" xr:uid="{C3FDA250-3A42-415C-94DB-3DCA676E72E6}"/>
    <cellStyle name="Heading 1 2" xfId="50" xr:uid="{E2ED43C3-EF56-4360-B6F2-36748E9082B8}"/>
    <cellStyle name="Heading 2 2" xfId="51" xr:uid="{94ABB1A0-6BC8-4895-9D4F-3302B34DFE53}"/>
    <cellStyle name="Heading 3 2" xfId="52" xr:uid="{D86D54EE-9C3D-4B24-BDE9-A829A3F0A18C}"/>
    <cellStyle name="Heading 4 2" xfId="53" xr:uid="{FABD757A-B5F3-4B0B-8DB2-B3E14153683C}"/>
    <cellStyle name="Input 2" xfId="54" xr:uid="{8636E765-69C8-48B8-8543-71E0992B1EED}"/>
    <cellStyle name="Linked Cell 2" xfId="55" xr:uid="{BEDF02A4-C25C-4462-8680-04E9D792C41E}"/>
    <cellStyle name="Neutral 2" xfId="56" xr:uid="{562FE915-44B9-4118-93A5-54294D72E946}"/>
    <cellStyle name="Normal" xfId="0" builtinId="0"/>
    <cellStyle name="Normal 2" xfId="1" xr:uid="{00000000-0005-0000-0000-000001000000}"/>
    <cellStyle name="Normal 2 2" xfId="4" xr:uid="{00000000-0005-0000-0000-000002000000}"/>
    <cellStyle name="Normal 2 2 2" xfId="66" xr:uid="{284E48CC-E4E1-4A29-871A-45317DF7DCDA}"/>
    <cellStyle name="Normal 2 2 3" xfId="64" xr:uid="{8EAF5C10-1777-4F7E-9439-F4AA34BC1E6C}"/>
    <cellStyle name="Normal 2 3" xfId="13" xr:uid="{7C39B3CE-21C1-47B9-B754-85B7E1B39556}"/>
    <cellStyle name="Normal 2 3 2" xfId="65" xr:uid="{4019CBC9-7BE2-4D2E-A6E4-50CAF59C9E74}"/>
    <cellStyle name="Normal 2 4" xfId="16" xr:uid="{972B72E4-2C10-405C-9195-402D527EA6D9}"/>
    <cellStyle name="Normal 3" xfId="11" xr:uid="{F347FA8A-E5A4-4FA4-BBA9-CD419E8AFDA4}"/>
    <cellStyle name="Note 2" xfId="57" xr:uid="{3A770826-8824-4521-88B5-F5666201577E}"/>
    <cellStyle name="Output 2" xfId="58" xr:uid="{33B2C850-725F-40B9-ABC7-FEB66230C5B6}"/>
    <cellStyle name="Title 2" xfId="59" xr:uid="{68EB8B2C-B02D-40C8-9C30-2FF19D2E2E91}"/>
    <cellStyle name="Total 2" xfId="60" xr:uid="{0C85A01F-1167-4451-B6B8-536B487C8D10}"/>
    <cellStyle name="Warning Text 2" xfId="61" xr:uid="{0366F3A8-8D56-4418-95FF-9769C2E16349}"/>
    <cellStyle name="Обычный 2" xfId="3" xr:uid="{00000000-0005-0000-0000-000003000000}"/>
    <cellStyle name="Обычный 2 2" xfId="7" xr:uid="{61ED075F-09A2-4BF9-9D42-7A2807B3549F}"/>
    <cellStyle name="Обычный 2 2 2" xfId="67" xr:uid="{F8E5B946-C04E-4D52-8684-D8F175CF8762}"/>
    <cellStyle name="Обычный 2 2 3" xfId="72" xr:uid="{557620B2-DFF5-47CF-96A1-1563F09F6282}"/>
    <cellStyle name="Обычный 2 3" xfId="8" xr:uid="{F1750656-653A-4D7C-99A3-9D50062097BB}"/>
    <cellStyle name="Обычный 2 3 2" xfId="70" xr:uid="{20979457-C7BD-40EC-AE45-92A15293D032}"/>
    <cellStyle name="Обычный 2 4" xfId="9" xr:uid="{3AA10DFE-4E42-4FE5-8A70-6C9C5887EAB5}"/>
    <cellStyle name="Обычный 2 5" xfId="12" xr:uid="{53F7725C-044F-4037-AE7E-F706FACA9B60}"/>
    <cellStyle name="Обычный 2 6" xfId="63" xr:uid="{7787851E-27DB-4D5C-9726-E88C59EC9B00}"/>
    <cellStyle name="Обычный 3" xfId="2" xr:uid="{00000000-0005-0000-0000-000004000000}"/>
    <cellStyle name="Обычный 3 2" xfId="10" xr:uid="{E0D1AB31-F74C-482B-9154-2041CAD48793}"/>
    <cellStyle name="Обычный 3 2 2" xfId="62" xr:uid="{F3568E62-62CE-4557-994D-23776807A947}"/>
    <cellStyle name="Обычный 3 3" xfId="19" xr:uid="{A82893D6-ABCE-42FF-AB7B-4B314874D02B}"/>
    <cellStyle name="Обычный 3 4" xfId="68" xr:uid="{3A55BE64-DF40-4881-9705-A9EDE84AEED4}"/>
    <cellStyle name="Обычный 4" xfId="5" xr:uid="{00000000-0005-0000-0000-000005000000}"/>
    <cellStyle name="Обычный 4 2" xfId="14" xr:uid="{DD36C4B2-BFAC-475E-9574-5C00A3FC3901}"/>
    <cellStyle name="Обычный 4 3" xfId="17" xr:uid="{49825544-DE65-40FD-8044-7C18E80D1416}"/>
    <cellStyle name="Обычный 4 4" xfId="20" xr:uid="{526FBC2B-EF16-4599-9ABB-5FD11EC30002}"/>
    <cellStyle name="Обычный 4 5" xfId="69" xr:uid="{F4E57A82-2A8D-4A51-87A6-3B231C518F8A}"/>
    <cellStyle name="Обычный 5" xfId="6" xr:uid="{00000000-0005-0000-0000-000006000000}"/>
    <cellStyle name="Обычный 5 2" xfId="15" xr:uid="{14CDB7A2-2EF0-4395-B780-8A5F71C8ACCF}"/>
    <cellStyle name="Обычный 5 3" xfId="18" xr:uid="{5026DC54-E578-4861-9673-3A50A14C9D70}"/>
    <cellStyle name="Обычный 6" xfId="71" xr:uid="{AA9F06D8-55B8-4D68-9747-ECA9915386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opLeftCell="A4" zoomScaleNormal="100" workbookViewId="0">
      <selection activeCell="C3" sqref="C3"/>
    </sheetView>
  </sheetViews>
  <sheetFormatPr defaultRowHeight="13.5"/>
  <cols>
    <col min="1" max="1" width="5.42578125" style="2" customWidth="1"/>
    <col min="2" max="2" width="15.5703125" style="2" customWidth="1"/>
    <col min="3" max="3" width="9.28515625" style="2" customWidth="1"/>
    <col min="4" max="4" width="8.42578125" style="2" customWidth="1"/>
    <col min="5" max="5" width="9.42578125" style="2" customWidth="1"/>
    <col min="6" max="6" width="8.42578125" style="2" customWidth="1"/>
    <col min="7" max="7" width="10.42578125" style="2" customWidth="1"/>
    <col min="8" max="8" width="7.5703125" style="2" customWidth="1"/>
    <col min="9" max="9" width="8.5703125" style="2" customWidth="1"/>
    <col min="10" max="10" width="7.28515625" style="2" customWidth="1"/>
    <col min="11" max="11" width="12.28515625" style="2" customWidth="1"/>
    <col min="12" max="12" width="8.85546875" style="2" customWidth="1"/>
    <col min="13" max="13" width="8.28515625" style="2" customWidth="1"/>
    <col min="14" max="14" width="10.85546875" style="2" customWidth="1"/>
    <col min="15" max="15" width="9.5703125" style="2" customWidth="1"/>
    <col min="16" max="16" width="13.28515625" style="2" customWidth="1"/>
    <col min="17" max="16384" width="9.140625" style="2"/>
  </cols>
  <sheetData>
    <row r="1" spans="1:17" ht="72" customHeight="1">
      <c r="A1" s="627" t="s">
        <v>835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  <c r="P1" s="628"/>
      <c r="Q1" s="111"/>
    </row>
    <row r="2" spans="1:17" ht="17.25">
      <c r="A2" s="629" t="s">
        <v>834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111"/>
    </row>
    <row r="3" spans="1:17" ht="204.75" customHeight="1">
      <c r="A3" s="44" t="s">
        <v>0</v>
      </c>
      <c r="B3" s="43" t="s">
        <v>1</v>
      </c>
      <c r="C3" s="43" t="s">
        <v>3</v>
      </c>
      <c r="D3" s="43" t="s">
        <v>4</v>
      </c>
      <c r="E3" s="43" t="s">
        <v>8</v>
      </c>
      <c r="F3" s="43" t="s">
        <v>6</v>
      </c>
      <c r="G3" s="43" t="s">
        <v>9</v>
      </c>
      <c r="H3" s="43" t="s">
        <v>5</v>
      </c>
      <c r="I3" s="43" t="s">
        <v>10</v>
      </c>
      <c r="J3" s="43" t="s">
        <v>11</v>
      </c>
      <c r="K3" s="43" t="s">
        <v>12</v>
      </c>
      <c r="L3" s="43" t="s">
        <v>13</v>
      </c>
      <c r="M3" s="43" t="s">
        <v>14</v>
      </c>
      <c r="N3" s="43" t="s">
        <v>7</v>
      </c>
      <c r="O3" s="43" t="s">
        <v>15</v>
      </c>
      <c r="P3" s="586" t="s">
        <v>2</v>
      </c>
    </row>
    <row r="4" spans="1:17">
      <c r="A4" s="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</row>
    <row r="5" spans="1:17" ht="17.25">
      <c r="A5" s="14">
        <v>1</v>
      </c>
      <c r="B5" s="15" t="s">
        <v>266</v>
      </c>
      <c r="C5" s="587">
        <v>3078</v>
      </c>
      <c r="D5" s="587">
        <v>1236</v>
      </c>
      <c r="E5" s="587">
        <v>4523</v>
      </c>
      <c r="F5" s="587">
        <v>11526</v>
      </c>
      <c r="G5" s="587">
        <v>346</v>
      </c>
      <c r="H5" s="587">
        <v>3254</v>
      </c>
      <c r="I5" s="587">
        <v>3165</v>
      </c>
      <c r="J5" s="587">
        <v>2384</v>
      </c>
      <c r="K5" s="587">
        <v>581</v>
      </c>
      <c r="L5" s="587">
        <v>3571</v>
      </c>
      <c r="M5" s="587">
        <v>1906</v>
      </c>
      <c r="N5" s="587">
        <v>147</v>
      </c>
      <c r="O5" s="587">
        <v>14</v>
      </c>
      <c r="P5" s="587">
        <v>9</v>
      </c>
    </row>
    <row r="6" spans="1:17" ht="17.25">
      <c r="A6" s="14">
        <v>2</v>
      </c>
      <c r="B6" s="15" t="s">
        <v>267</v>
      </c>
      <c r="C6" s="587">
        <v>6245</v>
      </c>
      <c r="D6" s="587">
        <v>1856</v>
      </c>
      <c r="E6" s="587">
        <v>4959</v>
      </c>
      <c r="F6" s="587">
        <v>9065</v>
      </c>
      <c r="G6" s="587">
        <v>1686</v>
      </c>
      <c r="H6" s="587">
        <v>5533</v>
      </c>
      <c r="I6" s="587">
        <v>6166</v>
      </c>
      <c r="J6" s="587">
        <v>4225</v>
      </c>
      <c r="K6" s="587">
        <v>4929</v>
      </c>
      <c r="L6" s="587">
        <v>4144</v>
      </c>
      <c r="M6" s="587">
        <v>2861</v>
      </c>
      <c r="N6" s="587">
        <v>1418</v>
      </c>
      <c r="O6" s="587">
        <v>8</v>
      </c>
      <c r="P6" s="587">
        <v>9</v>
      </c>
    </row>
    <row r="7" spans="1:17" ht="17.25">
      <c r="A7" s="14">
        <v>3</v>
      </c>
      <c r="B7" s="15" t="s">
        <v>629</v>
      </c>
      <c r="C7" s="587">
        <v>6574</v>
      </c>
      <c r="D7" s="587">
        <v>1266</v>
      </c>
      <c r="E7" s="587">
        <v>7543</v>
      </c>
      <c r="F7" s="587">
        <v>8430</v>
      </c>
      <c r="G7" s="587">
        <v>857</v>
      </c>
      <c r="H7" s="587">
        <v>7079</v>
      </c>
      <c r="I7" s="587">
        <v>5321</v>
      </c>
      <c r="J7" s="587">
        <v>2757</v>
      </c>
      <c r="K7" s="587">
        <v>4394</v>
      </c>
      <c r="L7" s="587">
        <v>11057</v>
      </c>
      <c r="M7" s="587">
        <v>9666</v>
      </c>
      <c r="N7" s="587">
        <v>1365</v>
      </c>
      <c r="O7" s="587">
        <v>45</v>
      </c>
      <c r="P7" s="587">
        <v>17</v>
      </c>
    </row>
    <row r="8" spans="1:17" ht="17.25">
      <c r="A8" s="14">
        <v>4</v>
      </c>
      <c r="B8" s="15" t="s">
        <v>268</v>
      </c>
      <c r="C8" s="583">
        <v>3537</v>
      </c>
      <c r="D8" s="583">
        <v>2975</v>
      </c>
      <c r="E8" s="583">
        <v>4563</v>
      </c>
      <c r="F8" s="583">
        <v>3438</v>
      </c>
      <c r="G8" s="583">
        <v>1004</v>
      </c>
      <c r="H8" s="583">
        <v>3604</v>
      </c>
      <c r="I8" s="583">
        <v>3498</v>
      </c>
      <c r="J8" s="583">
        <v>2705</v>
      </c>
      <c r="K8" s="583">
        <v>892</v>
      </c>
      <c r="L8" s="583">
        <v>4579</v>
      </c>
      <c r="M8" s="583">
        <v>3257</v>
      </c>
      <c r="N8" s="583">
        <v>791</v>
      </c>
      <c r="O8" s="583">
        <v>6</v>
      </c>
      <c r="P8" s="583">
        <v>7</v>
      </c>
    </row>
    <row r="9" spans="1:17" ht="17.25">
      <c r="A9" s="14">
        <v>5</v>
      </c>
      <c r="B9" s="39" t="s">
        <v>269</v>
      </c>
      <c r="C9" s="587">
        <v>3354</v>
      </c>
      <c r="D9" s="587">
        <v>1013</v>
      </c>
      <c r="E9" s="587">
        <v>26044</v>
      </c>
      <c r="F9" s="587">
        <v>4833</v>
      </c>
      <c r="G9" s="587">
        <v>268</v>
      </c>
      <c r="H9" s="587">
        <v>2814</v>
      </c>
      <c r="I9" s="587">
        <v>8636</v>
      </c>
      <c r="J9" s="587">
        <v>4167</v>
      </c>
      <c r="K9" s="587">
        <v>6057</v>
      </c>
      <c r="L9" s="587">
        <v>12373</v>
      </c>
      <c r="M9" s="587">
        <v>7697</v>
      </c>
      <c r="N9" s="587">
        <v>4256</v>
      </c>
      <c r="O9" s="587">
        <v>27</v>
      </c>
      <c r="P9" s="587">
        <v>21</v>
      </c>
    </row>
    <row r="10" spans="1:17" ht="17.25">
      <c r="A10" s="14">
        <v>6</v>
      </c>
      <c r="B10" s="39" t="s">
        <v>270</v>
      </c>
      <c r="C10" s="587">
        <v>2428</v>
      </c>
      <c r="D10" s="587">
        <v>972</v>
      </c>
      <c r="E10" s="587">
        <v>2437</v>
      </c>
      <c r="F10" s="587">
        <v>2995</v>
      </c>
      <c r="G10" s="587">
        <v>426</v>
      </c>
      <c r="H10" s="587">
        <v>4609</v>
      </c>
      <c r="I10" s="587">
        <v>4055</v>
      </c>
      <c r="J10" s="587">
        <v>1951</v>
      </c>
      <c r="K10" s="587">
        <v>2486</v>
      </c>
      <c r="L10" s="587">
        <v>9855</v>
      </c>
      <c r="M10" s="587">
        <v>8314</v>
      </c>
      <c r="N10" s="587">
        <v>1882</v>
      </c>
      <c r="O10" s="587">
        <v>10</v>
      </c>
      <c r="P10" s="587">
        <v>9</v>
      </c>
    </row>
    <row r="11" spans="1:17" ht="17.25">
      <c r="A11" s="14">
        <v>7</v>
      </c>
      <c r="B11" s="39" t="s">
        <v>130</v>
      </c>
      <c r="C11" s="589">
        <v>1723</v>
      </c>
      <c r="D11" s="589">
        <v>1036</v>
      </c>
      <c r="E11" s="589">
        <v>8319</v>
      </c>
      <c r="F11" s="589">
        <v>3091</v>
      </c>
      <c r="G11" s="589">
        <v>514</v>
      </c>
      <c r="H11" s="589">
        <v>1670</v>
      </c>
      <c r="I11" s="589">
        <v>1321</v>
      </c>
      <c r="J11" s="589">
        <v>1321</v>
      </c>
      <c r="K11" s="589">
        <v>725</v>
      </c>
      <c r="L11" s="589">
        <v>5779</v>
      </c>
      <c r="M11" s="589">
        <v>2774</v>
      </c>
      <c r="N11" s="589">
        <v>2052</v>
      </c>
      <c r="O11" s="589">
        <v>9</v>
      </c>
      <c r="P11" s="589">
        <v>14</v>
      </c>
    </row>
    <row r="12" spans="1:17" ht="17.25">
      <c r="A12" s="14">
        <v>8</v>
      </c>
      <c r="B12" s="39" t="s">
        <v>271</v>
      </c>
      <c r="C12" s="583">
        <v>1475</v>
      </c>
      <c r="D12" s="583">
        <v>727</v>
      </c>
      <c r="E12" s="583">
        <v>7013</v>
      </c>
      <c r="F12" s="583">
        <v>1256</v>
      </c>
      <c r="G12" s="583">
        <v>243</v>
      </c>
      <c r="H12" s="583">
        <v>1371</v>
      </c>
      <c r="I12" s="583">
        <v>2300</v>
      </c>
      <c r="J12" s="583">
        <v>1220</v>
      </c>
      <c r="K12" s="583">
        <v>1030</v>
      </c>
      <c r="L12" s="583">
        <v>3955</v>
      </c>
      <c r="M12" s="583">
        <v>3083</v>
      </c>
      <c r="N12" s="583">
        <v>395</v>
      </c>
      <c r="O12" s="583">
        <v>10</v>
      </c>
      <c r="P12" s="583">
        <v>13</v>
      </c>
    </row>
    <row r="13" spans="1:17" ht="17.25">
      <c r="A13" s="14">
        <v>9</v>
      </c>
      <c r="B13" s="39" t="s">
        <v>272</v>
      </c>
      <c r="C13" s="587">
        <v>2146</v>
      </c>
      <c r="D13" s="587">
        <v>1682</v>
      </c>
      <c r="E13" s="587">
        <v>2538</v>
      </c>
      <c r="F13" s="587">
        <v>1150</v>
      </c>
      <c r="G13" s="587">
        <v>150</v>
      </c>
      <c r="H13" s="587">
        <v>2618</v>
      </c>
      <c r="I13" s="587">
        <v>2577</v>
      </c>
      <c r="J13" s="587">
        <v>1010</v>
      </c>
      <c r="K13" s="587">
        <v>783</v>
      </c>
      <c r="L13" s="587">
        <v>3713</v>
      </c>
      <c r="M13" s="587">
        <v>1948</v>
      </c>
      <c r="N13" s="587">
        <v>805</v>
      </c>
      <c r="O13" s="587">
        <v>50</v>
      </c>
      <c r="P13" s="587">
        <v>13</v>
      </c>
    </row>
    <row r="14" spans="1:17" ht="17.25">
      <c r="A14" s="40">
        <v>10</v>
      </c>
      <c r="B14" s="41" t="s">
        <v>273</v>
      </c>
      <c r="C14" s="583">
        <v>1221</v>
      </c>
      <c r="D14" s="583">
        <v>655</v>
      </c>
      <c r="E14" s="583">
        <v>2460</v>
      </c>
      <c r="F14" s="583">
        <v>3092</v>
      </c>
      <c r="G14" s="583">
        <v>188</v>
      </c>
      <c r="H14" s="583">
        <v>961</v>
      </c>
      <c r="I14" s="583">
        <v>603</v>
      </c>
      <c r="J14" s="583">
        <v>417</v>
      </c>
      <c r="K14" s="583">
        <v>595</v>
      </c>
      <c r="L14" s="583">
        <v>3061</v>
      </c>
      <c r="M14" s="583">
        <v>1785</v>
      </c>
      <c r="N14" s="583">
        <v>295</v>
      </c>
      <c r="O14" s="583">
        <v>16</v>
      </c>
      <c r="P14" s="583">
        <v>12</v>
      </c>
    </row>
    <row r="15" spans="1:17" ht="25.5" customHeight="1">
      <c r="A15" s="630" t="s">
        <v>836</v>
      </c>
      <c r="B15" s="630"/>
      <c r="C15" s="588">
        <f>C5+C6+C7+C8+C9+C10+C11+C12+C13+C14</f>
        <v>31781</v>
      </c>
      <c r="D15" s="588">
        <f>D5+D6+D7+D8+D9+D10+D11+D12+D13+D14</f>
        <v>13418</v>
      </c>
      <c r="E15" s="588">
        <f>E5+E6+E7+E8+E9+E10+E11+E12+E13+E14</f>
        <v>70399</v>
      </c>
      <c r="F15" s="588">
        <f>F5+F6+F7+F8+F9+F10+F11+F13+F12+F14</f>
        <v>48876</v>
      </c>
      <c r="G15" s="588">
        <f t="shared" ref="G15:P15" si="0">G5+G6+G7+G8+G9+G10+G11+G12+G13+G14</f>
        <v>5682</v>
      </c>
      <c r="H15" s="588">
        <f t="shared" si="0"/>
        <v>33513</v>
      </c>
      <c r="I15" s="588">
        <f t="shared" si="0"/>
        <v>37642</v>
      </c>
      <c r="J15" s="588">
        <f t="shared" si="0"/>
        <v>22157</v>
      </c>
      <c r="K15" s="588">
        <f t="shared" si="0"/>
        <v>22472</v>
      </c>
      <c r="L15" s="588">
        <f t="shared" si="0"/>
        <v>62087</v>
      </c>
      <c r="M15" s="588">
        <f t="shared" si="0"/>
        <v>43291</v>
      </c>
      <c r="N15" s="588">
        <f t="shared" si="0"/>
        <v>13406</v>
      </c>
      <c r="O15" s="588">
        <f t="shared" si="0"/>
        <v>195</v>
      </c>
      <c r="P15" s="588">
        <f t="shared" si="0"/>
        <v>124</v>
      </c>
    </row>
  </sheetData>
  <mergeCells count="3">
    <mergeCell ref="A1:P1"/>
    <mergeCell ref="A2:P2"/>
    <mergeCell ref="A15:B15"/>
  </mergeCells>
  <pageMargins left="0.7" right="0.7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39"/>
  <sheetViews>
    <sheetView topLeftCell="A130" workbookViewId="0">
      <selection activeCell="P140" sqref="P140"/>
    </sheetView>
  </sheetViews>
  <sheetFormatPr defaultRowHeight="13.5"/>
  <cols>
    <col min="1" max="1" width="4.42578125" style="1" customWidth="1"/>
    <col min="2" max="2" width="16" style="1" customWidth="1"/>
    <col min="3" max="7" width="8.7109375" style="1" customWidth="1"/>
    <col min="8" max="8" width="7.8554687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7" ht="48.75" customHeight="1">
      <c r="A1" s="672" t="s">
        <v>832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245"/>
    </row>
    <row r="2" spans="1:17" ht="21.75" customHeight="1">
      <c r="A2" s="676" t="s">
        <v>918</v>
      </c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6"/>
      <c r="M2" s="676"/>
      <c r="N2" s="676"/>
      <c r="O2" s="676"/>
      <c r="P2" s="676"/>
      <c r="Q2" s="245"/>
    </row>
    <row r="3" spans="1:17" ht="211.5">
      <c r="A3" s="341" t="s">
        <v>0</v>
      </c>
      <c r="B3" s="341" t="s">
        <v>1</v>
      </c>
      <c r="C3" s="339" t="s">
        <v>3</v>
      </c>
      <c r="D3" s="339" t="s">
        <v>4</v>
      </c>
      <c r="E3" s="339" t="s">
        <v>8</v>
      </c>
      <c r="F3" s="339" t="s">
        <v>6</v>
      </c>
      <c r="G3" s="339" t="s">
        <v>9</v>
      </c>
      <c r="H3" s="339" t="s">
        <v>5</v>
      </c>
      <c r="I3" s="339" t="s">
        <v>10</v>
      </c>
      <c r="J3" s="339" t="s">
        <v>11</v>
      </c>
      <c r="K3" s="339" t="s">
        <v>298</v>
      </c>
      <c r="L3" s="339" t="s">
        <v>13</v>
      </c>
      <c r="M3" s="339" t="s">
        <v>14</v>
      </c>
      <c r="N3" s="339" t="s">
        <v>7</v>
      </c>
      <c r="O3" s="339" t="s">
        <v>15</v>
      </c>
      <c r="P3" s="368" t="s">
        <v>2</v>
      </c>
      <c r="Q3" s="245"/>
    </row>
    <row r="4" spans="1:17">
      <c r="A4" s="337">
        <v>1</v>
      </c>
      <c r="B4" s="337">
        <v>2</v>
      </c>
      <c r="C4" s="337">
        <v>3</v>
      </c>
      <c r="D4" s="337">
        <v>4</v>
      </c>
      <c r="E4" s="337">
        <v>5</v>
      </c>
      <c r="F4" s="337">
        <v>6</v>
      </c>
      <c r="G4" s="337">
        <v>7</v>
      </c>
      <c r="H4" s="337">
        <v>8</v>
      </c>
      <c r="I4" s="337">
        <v>9</v>
      </c>
      <c r="J4" s="337">
        <v>10</v>
      </c>
      <c r="K4" s="337">
        <v>11</v>
      </c>
      <c r="L4" s="337">
        <v>12</v>
      </c>
      <c r="M4" s="337">
        <v>13</v>
      </c>
      <c r="N4" s="337">
        <v>14</v>
      </c>
      <c r="O4" s="337">
        <v>15</v>
      </c>
      <c r="P4" s="407">
        <v>16</v>
      </c>
      <c r="Q4" s="245"/>
    </row>
    <row r="5" spans="1:17" ht="14.25">
      <c r="A5" s="678" t="s">
        <v>90</v>
      </c>
      <c r="B5" s="678"/>
      <c r="C5" s="584">
        <v>208</v>
      </c>
      <c r="D5" s="584">
        <v>182</v>
      </c>
      <c r="E5" s="584">
        <v>597</v>
      </c>
      <c r="F5" s="624">
        <v>0</v>
      </c>
      <c r="G5" s="624">
        <v>6</v>
      </c>
      <c r="H5" s="625">
        <v>290</v>
      </c>
      <c r="I5" s="624">
        <v>225</v>
      </c>
      <c r="J5" s="624">
        <v>225</v>
      </c>
      <c r="K5" s="624">
        <v>111</v>
      </c>
      <c r="L5" s="624">
        <v>693</v>
      </c>
      <c r="M5" s="624">
        <v>220</v>
      </c>
      <c r="N5" s="624">
        <v>0</v>
      </c>
      <c r="O5" s="23">
        <v>0</v>
      </c>
      <c r="P5" s="626">
        <v>2</v>
      </c>
      <c r="Q5" s="245"/>
    </row>
    <row r="6" spans="1:17">
      <c r="A6" s="336">
        <v>1</v>
      </c>
      <c r="B6" s="342" t="s">
        <v>91</v>
      </c>
      <c r="C6" s="335">
        <v>56</v>
      </c>
      <c r="D6" s="335">
        <v>65</v>
      </c>
      <c r="E6" s="338">
        <v>198</v>
      </c>
      <c r="F6" s="335">
        <v>0</v>
      </c>
      <c r="G6" s="335">
        <v>6</v>
      </c>
      <c r="H6" s="335">
        <v>64</v>
      </c>
      <c r="I6" s="338">
        <v>67</v>
      </c>
      <c r="J6" s="338">
        <v>67</v>
      </c>
      <c r="K6" s="338">
        <v>111</v>
      </c>
      <c r="L6" s="338">
        <v>693</v>
      </c>
      <c r="M6" s="338">
        <v>220</v>
      </c>
      <c r="N6" s="335">
        <v>0</v>
      </c>
      <c r="O6" s="357">
        <v>0</v>
      </c>
      <c r="P6" s="398">
        <v>2</v>
      </c>
      <c r="Q6" s="245"/>
    </row>
    <row r="7" spans="1:17">
      <c r="A7" s="336">
        <v>2</v>
      </c>
      <c r="B7" s="342" t="s">
        <v>92</v>
      </c>
      <c r="C7" s="335">
        <v>10</v>
      </c>
      <c r="D7" s="335">
        <v>19</v>
      </c>
      <c r="E7" s="338">
        <v>3</v>
      </c>
      <c r="F7" s="335">
        <v>0</v>
      </c>
      <c r="G7" s="335">
        <v>0</v>
      </c>
      <c r="H7" s="335">
        <v>14</v>
      </c>
      <c r="I7" s="335">
        <v>5</v>
      </c>
      <c r="J7" s="335">
        <v>5</v>
      </c>
      <c r="K7" s="338">
        <v>0</v>
      </c>
      <c r="L7" s="338">
        <v>0</v>
      </c>
      <c r="M7" s="338">
        <v>0</v>
      </c>
      <c r="N7" s="335">
        <v>0</v>
      </c>
      <c r="O7" s="357">
        <v>0</v>
      </c>
      <c r="P7" s="398">
        <v>0</v>
      </c>
      <c r="Q7" s="245"/>
    </row>
    <row r="8" spans="1:17">
      <c r="A8" s="336">
        <v>3</v>
      </c>
      <c r="B8" s="342" t="s">
        <v>93</v>
      </c>
      <c r="C8" s="335">
        <v>0</v>
      </c>
      <c r="D8" s="335">
        <v>0</v>
      </c>
      <c r="E8" s="338">
        <v>19</v>
      </c>
      <c r="F8" s="335">
        <v>0</v>
      </c>
      <c r="G8" s="335">
        <v>0</v>
      </c>
      <c r="H8" s="335">
        <v>0</v>
      </c>
      <c r="I8" s="335">
        <v>3</v>
      </c>
      <c r="J8" s="335">
        <v>3</v>
      </c>
      <c r="K8" s="338">
        <v>0</v>
      </c>
      <c r="L8" s="338">
        <v>0</v>
      </c>
      <c r="M8" s="338">
        <v>0</v>
      </c>
      <c r="N8" s="335">
        <v>0</v>
      </c>
      <c r="O8" s="357">
        <v>0</v>
      </c>
      <c r="P8" s="398">
        <v>0</v>
      </c>
      <c r="Q8" s="245"/>
    </row>
    <row r="9" spans="1:17">
      <c r="A9" s="336">
        <v>4</v>
      </c>
      <c r="B9" s="342" t="s">
        <v>94</v>
      </c>
      <c r="C9" s="335">
        <v>8</v>
      </c>
      <c r="D9" s="335">
        <v>8</v>
      </c>
      <c r="E9" s="338">
        <v>4</v>
      </c>
      <c r="F9" s="335">
        <v>0</v>
      </c>
      <c r="G9" s="335">
        <v>0</v>
      </c>
      <c r="H9" s="335">
        <v>15</v>
      </c>
      <c r="I9" s="335">
        <v>7</v>
      </c>
      <c r="J9" s="335">
        <v>7</v>
      </c>
      <c r="K9" s="338">
        <v>0</v>
      </c>
      <c r="L9" s="338">
        <v>0</v>
      </c>
      <c r="M9" s="338">
        <v>0</v>
      </c>
      <c r="N9" s="335">
        <v>0</v>
      </c>
      <c r="O9" s="357">
        <v>0</v>
      </c>
      <c r="P9" s="398">
        <v>0</v>
      </c>
      <c r="Q9" s="245"/>
    </row>
    <row r="10" spans="1:17">
      <c r="A10" s="336">
        <v>5</v>
      </c>
      <c r="B10" s="342" t="s">
        <v>95</v>
      </c>
      <c r="C10" s="335">
        <v>10</v>
      </c>
      <c r="D10" s="335">
        <v>6</v>
      </c>
      <c r="E10" s="338">
        <v>15</v>
      </c>
      <c r="F10" s="335">
        <v>0</v>
      </c>
      <c r="G10" s="335">
        <v>0</v>
      </c>
      <c r="H10" s="335">
        <v>27</v>
      </c>
      <c r="I10" s="335">
        <v>16</v>
      </c>
      <c r="J10" s="335">
        <v>16</v>
      </c>
      <c r="K10" s="338">
        <v>0</v>
      </c>
      <c r="L10" s="338">
        <v>0</v>
      </c>
      <c r="M10" s="338">
        <v>0</v>
      </c>
      <c r="N10" s="335">
        <v>0</v>
      </c>
      <c r="O10" s="357">
        <v>0</v>
      </c>
      <c r="P10" s="398">
        <v>0</v>
      </c>
      <c r="Q10" s="245"/>
    </row>
    <row r="11" spans="1:17">
      <c r="A11" s="336">
        <v>6</v>
      </c>
      <c r="B11" s="342" t="s">
        <v>96</v>
      </c>
      <c r="C11" s="335">
        <v>0</v>
      </c>
      <c r="D11" s="335">
        <v>0</v>
      </c>
      <c r="E11" s="338">
        <v>0</v>
      </c>
      <c r="F11" s="335">
        <v>0</v>
      </c>
      <c r="G11" s="335">
        <v>0</v>
      </c>
      <c r="H11" s="335">
        <v>0</v>
      </c>
      <c r="I11" s="335">
        <v>0</v>
      </c>
      <c r="J11" s="335">
        <v>0</v>
      </c>
      <c r="K11" s="338">
        <v>0</v>
      </c>
      <c r="L11" s="338">
        <v>0</v>
      </c>
      <c r="M11" s="338">
        <v>0</v>
      </c>
      <c r="N11" s="335">
        <v>0</v>
      </c>
      <c r="O11" s="357">
        <v>0</v>
      </c>
      <c r="P11" s="398">
        <v>0</v>
      </c>
      <c r="Q11" s="245"/>
    </row>
    <row r="12" spans="1:17">
      <c r="A12" s="336">
        <v>7</v>
      </c>
      <c r="B12" s="342" t="s">
        <v>97</v>
      </c>
      <c r="C12" s="335">
        <v>9</v>
      </c>
      <c r="D12" s="335">
        <v>5</v>
      </c>
      <c r="E12" s="338">
        <v>32</v>
      </c>
      <c r="F12" s="335">
        <v>0</v>
      </c>
      <c r="G12" s="335">
        <v>0</v>
      </c>
      <c r="H12" s="335">
        <v>22</v>
      </c>
      <c r="I12" s="335">
        <v>5</v>
      </c>
      <c r="J12" s="335">
        <v>5</v>
      </c>
      <c r="K12" s="338">
        <v>0</v>
      </c>
      <c r="L12" s="338">
        <v>0</v>
      </c>
      <c r="M12" s="338">
        <v>0</v>
      </c>
      <c r="N12" s="335">
        <v>0</v>
      </c>
      <c r="O12" s="357">
        <v>0</v>
      </c>
      <c r="P12" s="398">
        <v>0</v>
      </c>
      <c r="Q12" s="245"/>
    </row>
    <row r="13" spans="1:17">
      <c r="A13" s="336">
        <v>8</v>
      </c>
      <c r="B13" s="342" t="s">
        <v>98</v>
      </c>
      <c r="C13" s="335">
        <v>34</v>
      </c>
      <c r="D13" s="335">
        <v>7</v>
      </c>
      <c r="E13" s="338">
        <v>24</v>
      </c>
      <c r="F13" s="335">
        <v>0</v>
      </c>
      <c r="G13" s="335">
        <v>0</v>
      </c>
      <c r="H13" s="335">
        <v>20</v>
      </c>
      <c r="I13" s="335">
        <v>6</v>
      </c>
      <c r="J13" s="335">
        <v>6</v>
      </c>
      <c r="K13" s="338">
        <v>0</v>
      </c>
      <c r="L13" s="338">
        <v>0</v>
      </c>
      <c r="M13" s="338">
        <v>0</v>
      </c>
      <c r="N13" s="335">
        <v>0</v>
      </c>
      <c r="O13" s="357">
        <v>0</v>
      </c>
      <c r="P13" s="398">
        <v>0</v>
      </c>
      <c r="Q13" s="245"/>
    </row>
    <row r="14" spans="1:17">
      <c r="A14" s="336">
        <v>9</v>
      </c>
      <c r="B14" s="342" t="s">
        <v>99</v>
      </c>
      <c r="C14" s="335">
        <v>1</v>
      </c>
      <c r="D14" s="335">
        <v>5</v>
      </c>
      <c r="E14" s="338">
        <v>29</v>
      </c>
      <c r="F14" s="335">
        <v>0</v>
      </c>
      <c r="G14" s="335">
        <v>0</v>
      </c>
      <c r="H14" s="335">
        <v>10</v>
      </c>
      <c r="I14" s="335">
        <v>8</v>
      </c>
      <c r="J14" s="335">
        <v>8</v>
      </c>
      <c r="K14" s="338">
        <v>0</v>
      </c>
      <c r="L14" s="338">
        <v>0</v>
      </c>
      <c r="M14" s="338">
        <v>0</v>
      </c>
      <c r="N14" s="335">
        <v>0</v>
      </c>
      <c r="O14" s="357">
        <v>0</v>
      </c>
      <c r="P14" s="398">
        <v>0</v>
      </c>
      <c r="Q14" s="245"/>
    </row>
    <row r="15" spans="1:17">
      <c r="A15" s="336">
        <v>10</v>
      </c>
      <c r="B15" s="342" t="s">
        <v>100</v>
      </c>
      <c r="C15" s="335">
        <v>1</v>
      </c>
      <c r="D15" s="335">
        <v>0</v>
      </c>
      <c r="E15" s="338">
        <v>27</v>
      </c>
      <c r="F15" s="335">
        <v>0</v>
      </c>
      <c r="G15" s="335">
        <v>0</v>
      </c>
      <c r="H15" s="335">
        <v>2</v>
      </c>
      <c r="I15" s="335">
        <v>14</v>
      </c>
      <c r="J15" s="335">
        <v>14</v>
      </c>
      <c r="K15" s="338">
        <v>0</v>
      </c>
      <c r="L15" s="338">
        <v>0</v>
      </c>
      <c r="M15" s="338">
        <v>0</v>
      </c>
      <c r="N15" s="335">
        <v>0</v>
      </c>
      <c r="O15" s="357">
        <v>0</v>
      </c>
      <c r="P15" s="398">
        <v>0</v>
      </c>
      <c r="Q15" s="245"/>
    </row>
    <row r="16" spans="1:17">
      <c r="A16" s="336">
        <v>11</v>
      </c>
      <c r="B16" s="342" t="s">
        <v>101</v>
      </c>
      <c r="C16" s="335">
        <v>0</v>
      </c>
      <c r="D16" s="335">
        <v>0</v>
      </c>
      <c r="E16" s="338">
        <v>0</v>
      </c>
      <c r="F16" s="335">
        <v>0</v>
      </c>
      <c r="G16" s="335">
        <v>0</v>
      </c>
      <c r="H16" s="335">
        <v>0</v>
      </c>
      <c r="I16" s="335">
        <v>0</v>
      </c>
      <c r="J16" s="335">
        <v>0</v>
      </c>
      <c r="K16" s="338">
        <v>0</v>
      </c>
      <c r="L16" s="338">
        <v>0</v>
      </c>
      <c r="M16" s="338">
        <v>0</v>
      </c>
      <c r="N16" s="335">
        <v>0</v>
      </c>
      <c r="O16" s="357">
        <v>0</v>
      </c>
      <c r="P16" s="398">
        <v>0</v>
      </c>
      <c r="Q16" s="245"/>
    </row>
    <row r="17" spans="1:17">
      <c r="A17" s="336">
        <v>12</v>
      </c>
      <c r="B17" s="342" t="s">
        <v>102</v>
      </c>
      <c r="C17" s="335">
        <v>24</v>
      </c>
      <c r="D17" s="335">
        <v>4</v>
      </c>
      <c r="E17" s="338">
        <v>24</v>
      </c>
      <c r="F17" s="335">
        <v>0</v>
      </c>
      <c r="G17" s="335">
        <v>0</v>
      </c>
      <c r="H17" s="335">
        <v>22</v>
      </c>
      <c r="I17" s="335">
        <v>6</v>
      </c>
      <c r="J17" s="335">
        <v>6</v>
      </c>
      <c r="K17" s="338">
        <v>0</v>
      </c>
      <c r="L17" s="338">
        <v>0</v>
      </c>
      <c r="M17" s="338">
        <v>0</v>
      </c>
      <c r="N17" s="335">
        <v>0</v>
      </c>
      <c r="O17" s="357">
        <v>0</v>
      </c>
      <c r="P17" s="398">
        <v>0</v>
      </c>
      <c r="Q17" s="245"/>
    </row>
    <row r="18" spans="1:17">
      <c r="A18" s="336">
        <v>13</v>
      </c>
      <c r="B18" s="342" t="s">
        <v>103</v>
      </c>
      <c r="C18" s="335">
        <v>14</v>
      </c>
      <c r="D18" s="335">
        <v>6</v>
      </c>
      <c r="E18" s="338">
        <v>10</v>
      </c>
      <c r="F18" s="335">
        <v>0</v>
      </c>
      <c r="G18" s="335">
        <v>0</v>
      </c>
      <c r="H18" s="335">
        <v>5</v>
      </c>
      <c r="I18" s="335">
        <v>8</v>
      </c>
      <c r="J18" s="335">
        <v>8</v>
      </c>
      <c r="K18" s="338">
        <v>0</v>
      </c>
      <c r="L18" s="338">
        <v>0</v>
      </c>
      <c r="M18" s="338">
        <v>0</v>
      </c>
      <c r="N18" s="335">
        <v>0</v>
      </c>
      <c r="O18" s="357">
        <v>0</v>
      </c>
      <c r="P18" s="398">
        <v>0</v>
      </c>
      <c r="Q18" s="245"/>
    </row>
    <row r="19" spans="1:17">
      <c r="A19" s="336">
        <v>14</v>
      </c>
      <c r="B19" s="342" t="s">
        <v>104</v>
      </c>
      <c r="C19" s="335">
        <v>0</v>
      </c>
      <c r="D19" s="335">
        <v>0</v>
      </c>
      <c r="E19" s="338">
        <v>16</v>
      </c>
      <c r="F19" s="335">
        <v>0</v>
      </c>
      <c r="G19" s="335">
        <v>0</v>
      </c>
      <c r="H19" s="335">
        <v>0</v>
      </c>
      <c r="I19" s="335">
        <v>4</v>
      </c>
      <c r="J19" s="335">
        <v>4</v>
      </c>
      <c r="K19" s="338">
        <v>0</v>
      </c>
      <c r="L19" s="338">
        <v>0</v>
      </c>
      <c r="M19" s="338">
        <v>0</v>
      </c>
      <c r="N19" s="335">
        <v>0</v>
      </c>
      <c r="O19" s="357">
        <v>0</v>
      </c>
      <c r="P19" s="398">
        <v>0</v>
      </c>
      <c r="Q19" s="245"/>
    </row>
    <row r="20" spans="1:17">
      <c r="A20" s="336">
        <v>15</v>
      </c>
      <c r="B20" s="342" t="s">
        <v>105</v>
      </c>
      <c r="C20" s="335">
        <v>21</v>
      </c>
      <c r="D20" s="335">
        <v>29</v>
      </c>
      <c r="E20" s="338">
        <v>104</v>
      </c>
      <c r="F20" s="335">
        <v>0</v>
      </c>
      <c r="G20" s="335">
        <v>0</v>
      </c>
      <c r="H20" s="335">
        <v>16</v>
      </c>
      <c r="I20" s="335">
        <v>49</v>
      </c>
      <c r="J20" s="335">
        <v>49</v>
      </c>
      <c r="K20" s="338">
        <v>0</v>
      </c>
      <c r="L20" s="338">
        <v>0</v>
      </c>
      <c r="M20" s="338">
        <v>0</v>
      </c>
      <c r="N20" s="335">
        <v>0</v>
      </c>
      <c r="O20" s="357">
        <v>0</v>
      </c>
      <c r="P20" s="398">
        <v>0</v>
      </c>
      <c r="Q20" s="245"/>
    </row>
    <row r="21" spans="1:17">
      <c r="A21" s="336">
        <v>16</v>
      </c>
      <c r="B21" s="342" t="s">
        <v>106</v>
      </c>
      <c r="C21" s="335">
        <v>5</v>
      </c>
      <c r="D21" s="335">
        <v>1</v>
      </c>
      <c r="E21" s="338">
        <v>26</v>
      </c>
      <c r="F21" s="335">
        <v>0</v>
      </c>
      <c r="G21" s="335">
        <v>0</v>
      </c>
      <c r="H21" s="335">
        <v>5</v>
      </c>
      <c r="I21" s="335">
        <v>5</v>
      </c>
      <c r="J21" s="335">
        <v>5</v>
      </c>
      <c r="K21" s="338">
        <v>0</v>
      </c>
      <c r="L21" s="338">
        <v>0</v>
      </c>
      <c r="M21" s="338">
        <v>0</v>
      </c>
      <c r="N21" s="335">
        <v>0</v>
      </c>
      <c r="O21" s="357">
        <v>0</v>
      </c>
      <c r="P21" s="398">
        <v>0</v>
      </c>
      <c r="Q21" s="245"/>
    </row>
    <row r="22" spans="1:17">
      <c r="A22" s="336">
        <v>17</v>
      </c>
      <c r="B22" s="342" t="s">
        <v>107</v>
      </c>
      <c r="C22" s="335">
        <v>4</v>
      </c>
      <c r="D22" s="335">
        <v>2</v>
      </c>
      <c r="E22" s="338">
        <v>26</v>
      </c>
      <c r="F22" s="335">
        <v>0</v>
      </c>
      <c r="G22" s="335">
        <v>0</v>
      </c>
      <c r="H22" s="335">
        <v>6</v>
      </c>
      <c r="I22" s="335">
        <v>6</v>
      </c>
      <c r="J22" s="335">
        <v>6</v>
      </c>
      <c r="K22" s="338">
        <v>0</v>
      </c>
      <c r="L22" s="338">
        <v>0</v>
      </c>
      <c r="M22" s="338">
        <v>0</v>
      </c>
      <c r="N22" s="335">
        <v>0</v>
      </c>
      <c r="O22" s="357">
        <v>0</v>
      </c>
      <c r="P22" s="398">
        <v>0</v>
      </c>
      <c r="Q22" s="245"/>
    </row>
    <row r="23" spans="1:17">
      <c r="A23" s="336">
        <v>18</v>
      </c>
      <c r="B23" s="342" t="s">
        <v>108</v>
      </c>
      <c r="C23" s="335">
        <v>3</v>
      </c>
      <c r="D23" s="335">
        <v>3</v>
      </c>
      <c r="E23" s="338">
        <v>29</v>
      </c>
      <c r="F23" s="335">
        <v>0</v>
      </c>
      <c r="G23" s="335">
        <v>0</v>
      </c>
      <c r="H23" s="335">
        <v>21</v>
      </c>
      <c r="I23" s="335">
        <v>7</v>
      </c>
      <c r="J23" s="335">
        <v>7</v>
      </c>
      <c r="K23" s="338">
        <v>0</v>
      </c>
      <c r="L23" s="338">
        <v>0</v>
      </c>
      <c r="M23" s="338">
        <v>0</v>
      </c>
      <c r="N23" s="335">
        <v>0</v>
      </c>
      <c r="O23" s="357">
        <v>0</v>
      </c>
      <c r="P23" s="398">
        <v>0</v>
      </c>
      <c r="Q23" s="245"/>
    </row>
    <row r="24" spans="1:17" ht="14.25" thickBot="1">
      <c r="A24" s="347">
        <v>19</v>
      </c>
      <c r="B24" s="356" t="s">
        <v>109</v>
      </c>
      <c r="C24" s="400">
        <v>8</v>
      </c>
      <c r="D24" s="400">
        <v>22</v>
      </c>
      <c r="E24" s="401">
        <v>11</v>
      </c>
      <c r="F24" s="400">
        <v>0</v>
      </c>
      <c r="G24" s="400">
        <v>0</v>
      </c>
      <c r="H24" s="400">
        <v>41</v>
      </c>
      <c r="I24" s="400">
        <v>9</v>
      </c>
      <c r="J24" s="400">
        <v>9</v>
      </c>
      <c r="K24" s="401">
        <v>0</v>
      </c>
      <c r="L24" s="401">
        <v>0</v>
      </c>
      <c r="M24" s="401">
        <v>0</v>
      </c>
      <c r="N24" s="400">
        <v>0</v>
      </c>
      <c r="O24" s="402">
        <v>0</v>
      </c>
      <c r="P24" s="399">
        <v>0</v>
      </c>
      <c r="Q24" s="245"/>
    </row>
    <row r="25" spans="1:17" ht="14.25">
      <c r="A25" s="677" t="s">
        <v>110</v>
      </c>
      <c r="B25" s="677"/>
      <c r="C25" s="621">
        <v>1023</v>
      </c>
      <c r="D25" s="621">
        <v>436</v>
      </c>
      <c r="E25" s="621">
        <v>851</v>
      </c>
      <c r="F25" s="621">
        <v>648</v>
      </c>
      <c r="G25" s="621">
        <v>175</v>
      </c>
      <c r="H25" s="621">
        <v>788</v>
      </c>
      <c r="I25" s="622">
        <v>205</v>
      </c>
      <c r="J25" s="622">
        <v>205</v>
      </c>
      <c r="K25" s="621">
        <v>220</v>
      </c>
      <c r="L25" s="621">
        <v>2974</v>
      </c>
      <c r="M25" s="621">
        <v>1536</v>
      </c>
      <c r="N25" s="621">
        <v>1180</v>
      </c>
      <c r="O25" s="621">
        <v>5</v>
      </c>
      <c r="P25" s="623">
        <v>6</v>
      </c>
      <c r="Q25" s="245"/>
    </row>
    <row r="26" spans="1:17">
      <c r="A26" s="336">
        <v>1</v>
      </c>
      <c r="B26" s="343" t="s">
        <v>110</v>
      </c>
      <c r="C26" s="353">
        <v>340</v>
      </c>
      <c r="D26" s="335">
        <v>190</v>
      </c>
      <c r="E26" s="353">
        <v>178</v>
      </c>
      <c r="F26" s="353">
        <v>106</v>
      </c>
      <c r="G26" s="353">
        <v>60</v>
      </c>
      <c r="H26" s="353">
        <v>140</v>
      </c>
      <c r="I26" s="379">
        <v>66</v>
      </c>
      <c r="J26" s="379">
        <v>66</v>
      </c>
      <c r="K26" s="351">
        <v>220</v>
      </c>
      <c r="L26" s="351">
        <v>2974</v>
      </c>
      <c r="M26" s="351">
        <v>1536</v>
      </c>
      <c r="N26" s="337">
        <v>0</v>
      </c>
      <c r="O26" s="350">
        <v>5</v>
      </c>
      <c r="P26" s="360">
        <v>6</v>
      </c>
      <c r="Q26" s="245"/>
    </row>
    <row r="27" spans="1:17">
      <c r="A27" s="336">
        <v>2</v>
      </c>
      <c r="B27" s="343" t="s">
        <v>111</v>
      </c>
      <c r="C27" s="350">
        <v>59</v>
      </c>
      <c r="D27" s="337">
        <v>74</v>
      </c>
      <c r="E27" s="350">
        <v>52</v>
      </c>
      <c r="F27" s="350">
        <v>41</v>
      </c>
      <c r="G27" s="350">
        <v>32</v>
      </c>
      <c r="H27" s="350">
        <v>248</v>
      </c>
      <c r="I27" s="379">
        <v>1</v>
      </c>
      <c r="J27" s="379">
        <v>1</v>
      </c>
      <c r="K27" s="391">
        <v>0</v>
      </c>
      <c r="L27" s="397">
        <v>0</v>
      </c>
      <c r="M27" s="397">
        <v>0</v>
      </c>
      <c r="N27" s="337">
        <v>38</v>
      </c>
      <c r="O27" s="337">
        <v>0</v>
      </c>
      <c r="P27" s="389">
        <v>0</v>
      </c>
      <c r="Q27" s="245"/>
    </row>
    <row r="28" spans="1:17">
      <c r="A28" s="336">
        <v>3</v>
      </c>
      <c r="B28" s="343" t="s">
        <v>112</v>
      </c>
      <c r="C28" s="353">
        <v>73</v>
      </c>
      <c r="D28" s="335">
        <v>9</v>
      </c>
      <c r="E28" s="353">
        <v>20</v>
      </c>
      <c r="F28" s="353">
        <v>14</v>
      </c>
      <c r="G28" s="353">
        <v>6</v>
      </c>
      <c r="H28" s="353">
        <v>4</v>
      </c>
      <c r="I28" s="346">
        <v>6</v>
      </c>
      <c r="J28" s="346">
        <v>6</v>
      </c>
      <c r="K28" s="393">
        <v>0</v>
      </c>
      <c r="L28" s="337">
        <v>0</v>
      </c>
      <c r="M28" s="337">
        <v>0</v>
      </c>
      <c r="N28" s="337">
        <v>36</v>
      </c>
      <c r="O28" s="337">
        <v>0</v>
      </c>
      <c r="P28" s="389">
        <v>0</v>
      </c>
      <c r="Q28" s="245"/>
    </row>
    <row r="29" spans="1:17">
      <c r="A29" s="336">
        <v>4</v>
      </c>
      <c r="B29" s="343" t="s">
        <v>113</v>
      </c>
      <c r="C29" s="353">
        <v>31</v>
      </c>
      <c r="D29" s="335">
        <v>13</v>
      </c>
      <c r="E29" s="353">
        <v>31</v>
      </c>
      <c r="F29" s="353">
        <v>16</v>
      </c>
      <c r="G29" s="353">
        <v>0</v>
      </c>
      <c r="H29" s="353">
        <v>37</v>
      </c>
      <c r="I29" s="379">
        <v>1</v>
      </c>
      <c r="J29" s="379">
        <v>1</v>
      </c>
      <c r="K29" s="393">
        <v>0</v>
      </c>
      <c r="L29" s="337">
        <v>0</v>
      </c>
      <c r="M29" s="337">
        <v>0</v>
      </c>
      <c r="N29" s="337">
        <v>36</v>
      </c>
      <c r="O29" s="337">
        <v>0</v>
      </c>
      <c r="P29" s="389">
        <v>0</v>
      </c>
      <c r="Q29" s="245"/>
    </row>
    <row r="30" spans="1:17">
      <c r="A30" s="336">
        <v>5</v>
      </c>
      <c r="B30" s="343" t="s">
        <v>114</v>
      </c>
      <c r="C30" s="350">
        <v>6</v>
      </c>
      <c r="D30" s="337">
        <v>3</v>
      </c>
      <c r="E30" s="350">
        <v>2</v>
      </c>
      <c r="F30" s="350">
        <v>0</v>
      </c>
      <c r="G30" s="350">
        <v>0</v>
      </c>
      <c r="H30" s="350">
        <v>2</v>
      </c>
      <c r="I30" s="379">
        <v>3</v>
      </c>
      <c r="J30" s="379">
        <v>3</v>
      </c>
      <c r="K30" s="393">
        <v>0</v>
      </c>
      <c r="L30" s="337">
        <v>0</v>
      </c>
      <c r="M30" s="337">
        <v>0</v>
      </c>
      <c r="N30" s="337">
        <v>38</v>
      </c>
      <c r="O30" s="337">
        <v>0</v>
      </c>
      <c r="P30" s="389">
        <v>0</v>
      </c>
      <c r="Q30" s="245"/>
    </row>
    <row r="31" spans="1:17">
      <c r="A31" s="336">
        <v>6</v>
      </c>
      <c r="B31" s="343" t="s">
        <v>115</v>
      </c>
      <c r="C31" s="350">
        <v>4</v>
      </c>
      <c r="D31" s="337">
        <v>12</v>
      </c>
      <c r="E31" s="350">
        <v>22</v>
      </c>
      <c r="F31" s="350">
        <v>5</v>
      </c>
      <c r="G31" s="350">
        <v>3</v>
      </c>
      <c r="H31" s="350">
        <v>19</v>
      </c>
      <c r="I31" s="379">
        <v>4</v>
      </c>
      <c r="J31" s="379">
        <v>4</v>
      </c>
      <c r="K31" s="393">
        <v>0</v>
      </c>
      <c r="L31" s="337">
        <v>0</v>
      </c>
      <c r="M31" s="337">
        <v>0</v>
      </c>
      <c r="N31" s="337">
        <v>38</v>
      </c>
      <c r="O31" s="337">
        <v>0</v>
      </c>
      <c r="P31" s="389">
        <v>0</v>
      </c>
      <c r="Q31" s="245"/>
    </row>
    <row r="32" spans="1:17">
      <c r="A32" s="336">
        <v>7</v>
      </c>
      <c r="B32" s="343" t="s">
        <v>116</v>
      </c>
      <c r="C32" s="350">
        <v>44</v>
      </c>
      <c r="D32" s="337">
        <v>9</v>
      </c>
      <c r="E32" s="350">
        <v>32</v>
      </c>
      <c r="F32" s="350">
        <v>74</v>
      </c>
      <c r="G32" s="350">
        <v>1</v>
      </c>
      <c r="H32" s="350">
        <v>9</v>
      </c>
      <c r="I32" s="379">
        <v>3</v>
      </c>
      <c r="J32" s="379">
        <v>3</v>
      </c>
      <c r="K32" s="393">
        <v>0</v>
      </c>
      <c r="L32" s="337">
        <v>0</v>
      </c>
      <c r="M32" s="337">
        <v>0</v>
      </c>
      <c r="N32" s="337">
        <v>38</v>
      </c>
      <c r="O32" s="337">
        <v>0</v>
      </c>
      <c r="P32" s="389">
        <v>0</v>
      </c>
      <c r="Q32" s="245"/>
    </row>
    <row r="33" spans="1:17">
      <c r="A33" s="336">
        <v>8</v>
      </c>
      <c r="B33" s="343" t="s">
        <v>117</v>
      </c>
      <c r="C33" s="350">
        <v>17</v>
      </c>
      <c r="D33" s="337">
        <v>1</v>
      </c>
      <c r="E33" s="350">
        <v>3</v>
      </c>
      <c r="F33" s="350">
        <v>1</v>
      </c>
      <c r="G33" s="350">
        <v>0</v>
      </c>
      <c r="H33" s="350">
        <v>7</v>
      </c>
      <c r="I33" s="379">
        <v>4</v>
      </c>
      <c r="J33" s="379">
        <v>4</v>
      </c>
      <c r="K33" s="393">
        <v>0</v>
      </c>
      <c r="L33" s="337">
        <v>0</v>
      </c>
      <c r="M33" s="337">
        <v>0</v>
      </c>
      <c r="N33" s="337">
        <v>36</v>
      </c>
      <c r="O33" s="395">
        <v>0</v>
      </c>
      <c r="P33" s="403">
        <v>0</v>
      </c>
      <c r="Q33" s="245"/>
    </row>
    <row r="34" spans="1:17">
      <c r="A34" s="358">
        <v>9</v>
      </c>
      <c r="B34" s="363" t="s">
        <v>119</v>
      </c>
      <c r="C34" s="353">
        <v>43</v>
      </c>
      <c r="D34" s="335">
        <v>5</v>
      </c>
      <c r="E34" s="353">
        <v>37</v>
      </c>
      <c r="F34" s="353">
        <v>22</v>
      </c>
      <c r="G34" s="353">
        <v>7</v>
      </c>
      <c r="H34" s="353">
        <v>26</v>
      </c>
      <c r="I34" s="379">
        <v>6</v>
      </c>
      <c r="J34" s="379">
        <v>6</v>
      </c>
      <c r="K34" s="393">
        <v>0</v>
      </c>
      <c r="L34" s="337">
        <v>0</v>
      </c>
      <c r="M34" s="337">
        <v>0</v>
      </c>
      <c r="N34" s="337">
        <v>36</v>
      </c>
      <c r="O34" s="395">
        <v>0</v>
      </c>
      <c r="P34" s="389">
        <v>0</v>
      </c>
      <c r="Q34" s="245"/>
    </row>
    <row r="35" spans="1:17">
      <c r="A35" s="336">
        <v>10</v>
      </c>
      <c r="B35" s="345" t="s">
        <v>120</v>
      </c>
      <c r="C35" s="353">
        <v>39</v>
      </c>
      <c r="D35" s="335">
        <v>4</v>
      </c>
      <c r="E35" s="353">
        <v>4</v>
      </c>
      <c r="F35" s="353">
        <v>26</v>
      </c>
      <c r="G35" s="353">
        <v>6</v>
      </c>
      <c r="H35" s="353">
        <v>2</v>
      </c>
      <c r="I35" s="379">
        <v>3</v>
      </c>
      <c r="J35" s="379">
        <v>3</v>
      </c>
      <c r="K35" s="393">
        <v>0</v>
      </c>
      <c r="L35" s="337">
        <v>0</v>
      </c>
      <c r="M35" s="337">
        <v>0</v>
      </c>
      <c r="N35" s="337">
        <v>38</v>
      </c>
      <c r="O35" s="394">
        <v>0</v>
      </c>
      <c r="P35" s="349">
        <v>0</v>
      </c>
      <c r="Q35" s="245"/>
    </row>
    <row r="36" spans="1:17">
      <c r="A36" s="336">
        <v>11</v>
      </c>
      <c r="B36" s="345" t="s">
        <v>121</v>
      </c>
      <c r="C36" s="350">
        <v>6</v>
      </c>
      <c r="D36" s="337">
        <v>4</v>
      </c>
      <c r="E36" s="350">
        <v>15</v>
      </c>
      <c r="F36" s="350">
        <v>15</v>
      </c>
      <c r="G36" s="350">
        <v>0</v>
      </c>
      <c r="H36" s="350">
        <v>22</v>
      </c>
      <c r="I36" s="379">
        <v>7</v>
      </c>
      <c r="J36" s="379">
        <v>7</v>
      </c>
      <c r="K36" s="393">
        <v>0</v>
      </c>
      <c r="L36" s="337">
        <v>0</v>
      </c>
      <c r="M36" s="337">
        <v>0</v>
      </c>
      <c r="N36" s="337">
        <v>38</v>
      </c>
      <c r="O36" s="395">
        <v>0</v>
      </c>
      <c r="P36" s="389">
        <v>0</v>
      </c>
      <c r="Q36" s="245"/>
    </row>
    <row r="37" spans="1:17">
      <c r="A37" s="336">
        <v>12</v>
      </c>
      <c r="B37" s="345" t="s">
        <v>118</v>
      </c>
      <c r="C37" s="353">
        <v>45</v>
      </c>
      <c r="D37" s="335">
        <v>5</v>
      </c>
      <c r="E37" s="353">
        <v>12</v>
      </c>
      <c r="F37" s="353">
        <v>16</v>
      </c>
      <c r="G37" s="353">
        <v>1</v>
      </c>
      <c r="H37" s="353">
        <v>3</v>
      </c>
      <c r="I37" s="379">
        <v>6</v>
      </c>
      <c r="J37" s="379">
        <v>6</v>
      </c>
      <c r="K37" s="393">
        <v>0</v>
      </c>
      <c r="L37" s="337">
        <v>0</v>
      </c>
      <c r="M37" s="337">
        <v>0</v>
      </c>
      <c r="N37" s="337">
        <v>36</v>
      </c>
      <c r="O37" s="395">
        <v>0</v>
      </c>
      <c r="P37" s="389">
        <v>0</v>
      </c>
      <c r="Q37" s="245"/>
    </row>
    <row r="38" spans="1:17">
      <c r="A38" s="336">
        <v>13</v>
      </c>
      <c r="B38" s="345" t="s">
        <v>122</v>
      </c>
      <c r="C38" s="350">
        <v>21</v>
      </c>
      <c r="D38" s="337">
        <v>1</v>
      </c>
      <c r="E38" s="350">
        <v>7</v>
      </c>
      <c r="F38" s="350">
        <v>26</v>
      </c>
      <c r="G38" s="350">
        <v>1</v>
      </c>
      <c r="H38" s="350">
        <v>4</v>
      </c>
      <c r="I38" s="379">
        <v>1</v>
      </c>
      <c r="J38" s="379">
        <v>1</v>
      </c>
      <c r="K38" s="393">
        <v>0</v>
      </c>
      <c r="L38" s="337">
        <v>0</v>
      </c>
      <c r="M38" s="337">
        <v>0</v>
      </c>
      <c r="N38" s="337">
        <v>36</v>
      </c>
      <c r="O38" s="394">
        <v>0</v>
      </c>
      <c r="P38" s="349">
        <v>0</v>
      </c>
      <c r="Q38" s="245"/>
    </row>
    <row r="39" spans="1:17">
      <c r="A39" s="336">
        <v>14</v>
      </c>
      <c r="B39" s="345" t="s">
        <v>123</v>
      </c>
      <c r="C39" s="353">
        <v>10</v>
      </c>
      <c r="D39" s="335">
        <v>5</v>
      </c>
      <c r="E39" s="353">
        <v>10</v>
      </c>
      <c r="F39" s="353">
        <v>16</v>
      </c>
      <c r="G39" s="353">
        <v>0</v>
      </c>
      <c r="H39" s="353">
        <v>14</v>
      </c>
      <c r="I39" s="379">
        <v>6</v>
      </c>
      <c r="J39" s="379">
        <v>6</v>
      </c>
      <c r="K39" s="393">
        <v>0</v>
      </c>
      <c r="L39" s="337">
        <v>0</v>
      </c>
      <c r="M39" s="337">
        <v>0</v>
      </c>
      <c r="N39" s="337">
        <v>36</v>
      </c>
      <c r="O39" s="394">
        <v>0</v>
      </c>
      <c r="P39" s="349">
        <v>0</v>
      </c>
      <c r="Q39" s="245"/>
    </row>
    <row r="40" spans="1:17">
      <c r="A40" s="336">
        <v>15</v>
      </c>
      <c r="B40" s="345" t="s">
        <v>124</v>
      </c>
      <c r="C40" s="350">
        <v>33</v>
      </c>
      <c r="D40" s="337">
        <v>3</v>
      </c>
      <c r="E40" s="350">
        <v>13</v>
      </c>
      <c r="F40" s="350">
        <v>4</v>
      </c>
      <c r="G40" s="350">
        <v>3</v>
      </c>
      <c r="H40" s="350">
        <v>6</v>
      </c>
      <c r="I40" s="379">
        <v>5</v>
      </c>
      <c r="J40" s="379">
        <v>5</v>
      </c>
      <c r="K40" s="393">
        <v>0</v>
      </c>
      <c r="L40" s="337">
        <v>0</v>
      </c>
      <c r="M40" s="337">
        <v>0</v>
      </c>
      <c r="N40" s="337">
        <v>36</v>
      </c>
      <c r="O40" s="369">
        <v>0</v>
      </c>
      <c r="P40" s="360">
        <v>0</v>
      </c>
      <c r="Q40" s="245"/>
    </row>
    <row r="41" spans="1:17">
      <c r="A41" s="336">
        <v>16</v>
      </c>
      <c r="B41" s="345" t="s">
        <v>125</v>
      </c>
      <c r="C41" s="353">
        <v>5</v>
      </c>
      <c r="D41" s="335">
        <v>3</v>
      </c>
      <c r="E41" s="353">
        <v>13</v>
      </c>
      <c r="F41" s="353">
        <v>3</v>
      </c>
      <c r="G41" s="353">
        <v>0</v>
      </c>
      <c r="H41" s="353">
        <v>3</v>
      </c>
      <c r="I41" s="379">
        <v>1</v>
      </c>
      <c r="J41" s="379">
        <v>1</v>
      </c>
      <c r="K41" s="393">
        <v>0</v>
      </c>
      <c r="L41" s="337">
        <v>0</v>
      </c>
      <c r="M41" s="337">
        <v>0</v>
      </c>
      <c r="N41" s="337">
        <v>38</v>
      </c>
      <c r="O41" s="394">
        <v>0</v>
      </c>
      <c r="P41" s="349">
        <v>0</v>
      </c>
      <c r="Q41" s="245"/>
    </row>
    <row r="42" spans="1:17">
      <c r="A42" s="336">
        <v>17</v>
      </c>
      <c r="B42" s="345" t="s">
        <v>126</v>
      </c>
      <c r="C42" s="353">
        <v>8</v>
      </c>
      <c r="D42" s="335">
        <v>2</v>
      </c>
      <c r="E42" s="353">
        <v>5</v>
      </c>
      <c r="F42" s="353">
        <v>10</v>
      </c>
      <c r="G42" s="353">
        <v>0</v>
      </c>
      <c r="H42" s="353">
        <v>5</v>
      </c>
      <c r="I42" s="379">
        <v>0</v>
      </c>
      <c r="J42" s="379">
        <v>0</v>
      </c>
      <c r="K42" s="393">
        <v>0</v>
      </c>
      <c r="L42" s="337">
        <v>0</v>
      </c>
      <c r="M42" s="337">
        <v>0</v>
      </c>
      <c r="N42" s="337">
        <v>38</v>
      </c>
      <c r="O42" s="336">
        <v>0</v>
      </c>
      <c r="P42" s="365">
        <v>0</v>
      </c>
      <c r="Q42" s="245"/>
    </row>
    <row r="43" spans="1:17">
      <c r="A43" s="336">
        <v>18</v>
      </c>
      <c r="B43" s="345" t="s">
        <v>127</v>
      </c>
      <c r="C43" s="350">
        <v>7</v>
      </c>
      <c r="D43" s="337">
        <v>1</v>
      </c>
      <c r="E43" s="350">
        <v>1</v>
      </c>
      <c r="F43" s="350">
        <v>3</v>
      </c>
      <c r="G43" s="350">
        <v>1</v>
      </c>
      <c r="H43" s="350">
        <v>6</v>
      </c>
      <c r="I43" s="379">
        <v>1</v>
      </c>
      <c r="J43" s="379">
        <v>1</v>
      </c>
      <c r="K43" s="393">
        <v>0</v>
      </c>
      <c r="L43" s="337">
        <v>0</v>
      </c>
      <c r="M43" s="337">
        <v>0</v>
      </c>
      <c r="N43" s="337">
        <v>38</v>
      </c>
      <c r="O43" s="336">
        <v>0</v>
      </c>
      <c r="P43" s="355">
        <v>0</v>
      </c>
      <c r="Q43" s="245"/>
    </row>
    <row r="44" spans="1:17">
      <c r="A44" s="336">
        <v>19</v>
      </c>
      <c r="B44" s="345" t="s">
        <v>128</v>
      </c>
      <c r="C44" s="350">
        <v>6</v>
      </c>
      <c r="D44" s="337">
        <v>0</v>
      </c>
      <c r="E44" s="350">
        <v>0</v>
      </c>
      <c r="F44" s="350">
        <v>0</v>
      </c>
      <c r="G44" s="350">
        <v>0</v>
      </c>
      <c r="H44" s="350">
        <v>2</v>
      </c>
      <c r="I44" s="379">
        <v>1</v>
      </c>
      <c r="J44" s="379">
        <v>1</v>
      </c>
      <c r="K44" s="393">
        <v>0</v>
      </c>
      <c r="L44" s="337">
        <v>0</v>
      </c>
      <c r="M44" s="337">
        <v>0</v>
      </c>
      <c r="N44" s="337">
        <v>38</v>
      </c>
      <c r="O44" s="336">
        <v>0</v>
      </c>
      <c r="P44" s="355">
        <v>0</v>
      </c>
      <c r="Q44" s="245"/>
    </row>
    <row r="45" spans="1:17">
      <c r="A45" s="336">
        <v>20</v>
      </c>
      <c r="B45" s="345" t="s">
        <v>129</v>
      </c>
      <c r="C45" s="353">
        <v>3</v>
      </c>
      <c r="D45" s="335">
        <v>2</v>
      </c>
      <c r="E45" s="353">
        <v>8</v>
      </c>
      <c r="F45" s="353">
        <v>8</v>
      </c>
      <c r="G45" s="353">
        <v>1</v>
      </c>
      <c r="H45" s="353">
        <v>1</v>
      </c>
      <c r="I45" s="379">
        <v>0</v>
      </c>
      <c r="J45" s="379">
        <v>0</v>
      </c>
      <c r="K45" s="393">
        <v>0</v>
      </c>
      <c r="L45" s="337">
        <v>0</v>
      </c>
      <c r="M45" s="337">
        <v>0</v>
      </c>
      <c r="N45" s="337">
        <v>38</v>
      </c>
      <c r="O45" s="336">
        <v>0</v>
      </c>
      <c r="P45" s="355">
        <v>0</v>
      </c>
      <c r="Q45" s="245"/>
    </row>
    <row r="46" spans="1:17">
      <c r="A46" s="336">
        <v>21</v>
      </c>
      <c r="B46" s="344" t="s">
        <v>130</v>
      </c>
      <c r="C46" s="350">
        <v>4</v>
      </c>
      <c r="D46" s="337">
        <v>4</v>
      </c>
      <c r="E46" s="350">
        <v>20</v>
      </c>
      <c r="F46" s="350">
        <v>21</v>
      </c>
      <c r="G46" s="350">
        <v>0</v>
      </c>
      <c r="H46" s="350">
        <v>14</v>
      </c>
      <c r="I46" s="379">
        <v>4</v>
      </c>
      <c r="J46" s="379">
        <v>4</v>
      </c>
      <c r="K46" s="393">
        <v>0</v>
      </c>
      <c r="L46" s="337">
        <v>0</v>
      </c>
      <c r="M46" s="337">
        <v>0</v>
      </c>
      <c r="N46" s="337">
        <v>36</v>
      </c>
      <c r="O46" s="336">
        <v>0</v>
      </c>
      <c r="P46" s="355">
        <v>0</v>
      </c>
      <c r="Q46" s="245"/>
    </row>
    <row r="47" spans="1:17">
      <c r="A47" s="336">
        <v>22</v>
      </c>
      <c r="B47" s="344" t="s">
        <v>131</v>
      </c>
      <c r="C47" s="353">
        <v>19</v>
      </c>
      <c r="D47" s="335">
        <v>5</v>
      </c>
      <c r="E47" s="353">
        <v>36</v>
      </c>
      <c r="F47" s="353">
        <v>19</v>
      </c>
      <c r="G47" s="353">
        <v>2</v>
      </c>
      <c r="H47" s="353">
        <v>10</v>
      </c>
      <c r="I47" s="379">
        <v>7</v>
      </c>
      <c r="J47" s="379">
        <v>7</v>
      </c>
      <c r="K47" s="393">
        <v>0</v>
      </c>
      <c r="L47" s="337">
        <v>0</v>
      </c>
      <c r="M47" s="337">
        <v>0</v>
      </c>
      <c r="N47" s="337">
        <v>36</v>
      </c>
      <c r="O47" s="336">
        <v>0</v>
      </c>
      <c r="P47" s="355">
        <v>0</v>
      </c>
      <c r="Q47" s="245"/>
    </row>
    <row r="48" spans="1:17">
      <c r="A48" s="336">
        <v>23</v>
      </c>
      <c r="B48" s="344" t="s">
        <v>133</v>
      </c>
      <c r="C48" s="350">
        <v>0</v>
      </c>
      <c r="D48" s="337">
        <v>0</v>
      </c>
      <c r="E48" s="350">
        <v>0</v>
      </c>
      <c r="F48" s="350">
        <v>0</v>
      </c>
      <c r="G48" s="350">
        <v>0</v>
      </c>
      <c r="H48" s="350">
        <v>0</v>
      </c>
      <c r="I48" s="379">
        <v>0</v>
      </c>
      <c r="J48" s="379">
        <v>0</v>
      </c>
      <c r="K48" s="393">
        <v>0</v>
      </c>
      <c r="L48" s="337">
        <v>0</v>
      </c>
      <c r="M48" s="337">
        <v>0</v>
      </c>
      <c r="N48" s="337">
        <v>0</v>
      </c>
      <c r="O48" s="336">
        <v>0</v>
      </c>
      <c r="P48" s="355">
        <v>0</v>
      </c>
      <c r="Q48" s="245"/>
    </row>
    <row r="49" spans="1:17">
      <c r="A49" s="359">
        <v>24</v>
      </c>
      <c r="B49" s="361" t="s">
        <v>132</v>
      </c>
      <c r="C49" s="353">
        <v>2</v>
      </c>
      <c r="D49" s="335">
        <v>0</v>
      </c>
      <c r="E49" s="353">
        <v>5</v>
      </c>
      <c r="F49" s="353">
        <v>1</v>
      </c>
      <c r="G49" s="353">
        <v>1</v>
      </c>
      <c r="H49" s="353">
        <v>0</v>
      </c>
      <c r="I49" s="379">
        <v>0</v>
      </c>
      <c r="J49" s="379">
        <v>0</v>
      </c>
      <c r="K49" s="393">
        <v>0</v>
      </c>
      <c r="L49" s="337">
        <v>0</v>
      </c>
      <c r="M49" s="337">
        <v>0</v>
      </c>
      <c r="N49" s="337">
        <v>36</v>
      </c>
      <c r="O49" s="366">
        <v>0</v>
      </c>
      <c r="P49" s="385">
        <v>0</v>
      </c>
      <c r="Q49" s="245"/>
    </row>
    <row r="50" spans="1:17">
      <c r="A50" s="359">
        <v>25</v>
      </c>
      <c r="B50" s="345" t="s">
        <v>459</v>
      </c>
      <c r="C50" s="353">
        <v>30</v>
      </c>
      <c r="D50" s="335">
        <v>10</v>
      </c>
      <c r="E50" s="353">
        <v>35</v>
      </c>
      <c r="F50" s="353">
        <v>15</v>
      </c>
      <c r="G50" s="353">
        <v>12</v>
      </c>
      <c r="H50" s="353">
        <v>9</v>
      </c>
      <c r="I50" s="346">
        <v>9</v>
      </c>
      <c r="J50" s="346">
        <v>9</v>
      </c>
      <c r="K50" s="393">
        <v>0</v>
      </c>
      <c r="L50" s="337">
        <v>0</v>
      </c>
      <c r="M50" s="337">
        <v>0</v>
      </c>
      <c r="N50" s="337">
        <v>38</v>
      </c>
      <c r="O50" s="395">
        <v>0</v>
      </c>
      <c r="P50" s="389">
        <v>0</v>
      </c>
      <c r="Q50" s="245"/>
    </row>
    <row r="51" spans="1:17">
      <c r="A51" s="359">
        <v>26</v>
      </c>
      <c r="B51" s="345" t="s">
        <v>460</v>
      </c>
      <c r="C51" s="353">
        <v>24</v>
      </c>
      <c r="D51" s="335">
        <v>15</v>
      </c>
      <c r="E51" s="353">
        <v>107</v>
      </c>
      <c r="F51" s="353">
        <v>49</v>
      </c>
      <c r="G51" s="353">
        <v>10</v>
      </c>
      <c r="H51" s="353">
        <v>58</v>
      </c>
      <c r="I51" s="346">
        <v>11</v>
      </c>
      <c r="J51" s="346">
        <v>11</v>
      </c>
      <c r="K51" s="393">
        <v>0</v>
      </c>
      <c r="L51" s="337">
        <v>0</v>
      </c>
      <c r="M51" s="337">
        <v>0</v>
      </c>
      <c r="N51" s="337">
        <v>36</v>
      </c>
      <c r="O51" s="395">
        <v>0</v>
      </c>
      <c r="P51" s="389">
        <v>0</v>
      </c>
      <c r="Q51" s="245"/>
    </row>
    <row r="52" spans="1:17">
      <c r="A52" s="359">
        <v>27</v>
      </c>
      <c r="B52" s="345" t="s">
        <v>461</v>
      </c>
      <c r="C52" s="350">
        <v>41</v>
      </c>
      <c r="D52" s="337">
        <v>5</v>
      </c>
      <c r="E52" s="350">
        <v>41</v>
      </c>
      <c r="F52" s="350">
        <v>25</v>
      </c>
      <c r="G52" s="350">
        <v>2</v>
      </c>
      <c r="H52" s="350">
        <v>9</v>
      </c>
      <c r="I52" s="379">
        <v>8</v>
      </c>
      <c r="J52" s="379">
        <v>8</v>
      </c>
      <c r="K52" s="393">
        <v>0</v>
      </c>
      <c r="L52" s="337">
        <v>0</v>
      </c>
      <c r="M52" s="337">
        <v>0</v>
      </c>
      <c r="N52" s="337">
        <v>36</v>
      </c>
      <c r="O52" s="395">
        <v>0</v>
      </c>
      <c r="P52" s="389">
        <v>0</v>
      </c>
      <c r="Q52" s="245"/>
    </row>
    <row r="53" spans="1:17">
      <c r="A53" s="359">
        <v>28</v>
      </c>
      <c r="B53" s="345" t="s">
        <v>462</v>
      </c>
      <c r="C53" s="353">
        <v>18</v>
      </c>
      <c r="D53" s="335">
        <v>3</v>
      </c>
      <c r="E53" s="353">
        <v>5</v>
      </c>
      <c r="F53" s="353">
        <v>6</v>
      </c>
      <c r="G53" s="353">
        <v>5</v>
      </c>
      <c r="H53" s="353">
        <v>30</v>
      </c>
      <c r="I53" s="346">
        <v>6</v>
      </c>
      <c r="J53" s="346">
        <v>6</v>
      </c>
      <c r="K53" s="393">
        <v>0</v>
      </c>
      <c r="L53" s="337">
        <v>0</v>
      </c>
      <c r="M53" s="337">
        <v>0</v>
      </c>
      <c r="N53" s="337">
        <v>36</v>
      </c>
      <c r="O53" s="395">
        <v>0</v>
      </c>
      <c r="P53" s="389">
        <v>0</v>
      </c>
      <c r="Q53" s="245"/>
    </row>
    <row r="54" spans="1:17">
      <c r="A54" s="359">
        <v>29</v>
      </c>
      <c r="B54" s="345" t="s">
        <v>463</v>
      </c>
      <c r="C54" s="353">
        <v>26</v>
      </c>
      <c r="D54" s="335">
        <v>5</v>
      </c>
      <c r="E54" s="353">
        <v>23</v>
      </c>
      <c r="F54" s="353">
        <v>20</v>
      </c>
      <c r="G54" s="353">
        <v>4</v>
      </c>
      <c r="H54" s="353">
        <v>43</v>
      </c>
      <c r="I54" s="346">
        <v>6</v>
      </c>
      <c r="J54" s="346">
        <v>6</v>
      </c>
      <c r="K54" s="393">
        <v>0</v>
      </c>
      <c r="L54" s="337">
        <v>0</v>
      </c>
      <c r="M54" s="337">
        <v>0</v>
      </c>
      <c r="N54" s="337">
        <v>36</v>
      </c>
      <c r="O54" s="395">
        <v>0</v>
      </c>
      <c r="P54" s="389">
        <v>0</v>
      </c>
      <c r="Q54" s="245"/>
    </row>
    <row r="55" spans="1:17">
      <c r="A55" s="359">
        <v>30</v>
      </c>
      <c r="B55" s="345" t="s">
        <v>464</v>
      </c>
      <c r="C55" s="353">
        <v>17</v>
      </c>
      <c r="D55" s="335">
        <v>23</v>
      </c>
      <c r="E55" s="353">
        <v>24</v>
      </c>
      <c r="F55" s="353">
        <v>2</v>
      </c>
      <c r="G55" s="353">
        <v>0</v>
      </c>
      <c r="H55" s="353">
        <v>24</v>
      </c>
      <c r="I55" s="346">
        <v>8</v>
      </c>
      <c r="J55" s="346">
        <v>8</v>
      </c>
      <c r="K55" s="393">
        <v>0</v>
      </c>
      <c r="L55" s="337">
        <v>0</v>
      </c>
      <c r="M55" s="337">
        <v>0</v>
      </c>
      <c r="N55" s="337">
        <v>36</v>
      </c>
      <c r="O55" s="395">
        <v>0</v>
      </c>
      <c r="P55" s="389">
        <v>0</v>
      </c>
      <c r="Q55" s="245"/>
    </row>
    <row r="56" spans="1:17">
      <c r="A56" s="359">
        <v>31</v>
      </c>
      <c r="B56" s="345" t="s">
        <v>465</v>
      </c>
      <c r="C56" s="353">
        <v>10</v>
      </c>
      <c r="D56" s="335">
        <v>3</v>
      </c>
      <c r="E56" s="353">
        <v>55</v>
      </c>
      <c r="F56" s="353">
        <v>28</v>
      </c>
      <c r="G56" s="353">
        <v>0</v>
      </c>
      <c r="H56" s="353">
        <v>10</v>
      </c>
      <c r="I56" s="379">
        <v>2</v>
      </c>
      <c r="J56" s="379">
        <v>2</v>
      </c>
      <c r="K56" s="393">
        <v>0</v>
      </c>
      <c r="L56" s="337">
        <v>0</v>
      </c>
      <c r="M56" s="337">
        <v>0</v>
      </c>
      <c r="N56" s="337">
        <v>36</v>
      </c>
      <c r="O56" s="395">
        <v>0</v>
      </c>
      <c r="P56" s="389">
        <v>0</v>
      </c>
      <c r="Q56" s="245"/>
    </row>
    <row r="57" spans="1:17">
      <c r="A57" s="359">
        <v>32</v>
      </c>
      <c r="B57" s="345" t="s">
        <v>466</v>
      </c>
      <c r="C57" s="350">
        <v>13</v>
      </c>
      <c r="D57" s="337">
        <v>8</v>
      </c>
      <c r="E57" s="350">
        <v>2</v>
      </c>
      <c r="F57" s="350">
        <v>4</v>
      </c>
      <c r="G57" s="350">
        <v>1</v>
      </c>
      <c r="H57" s="350">
        <v>4</v>
      </c>
      <c r="I57" s="379">
        <v>4</v>
      </c>
      <c r="J57" s="379">
        <v>4</v>
      </c>
      <c r="K57" s="393">
        <v>0</v>
      </c>
      <c r="L57" s="337">
        <v>0</v>
      </c>
      <c r="M57" s="337">
        <v>0</v>
      </c>
      <c r="N57" s="337">
        <v>38</v>
      </c>
      <c r="O57" s="395">
        <v>0</v>
      </c>
      <c r="P57" s="389">
        <v>0</v>
      </c>
      <c r="Q57" s="245"/>
    </row>
    <row r="58" spans="1:17">
      <c r="A58" s="359">
        <v>33</v>
      </c>
      <c r="B58" s="345" t="s">
        <v>467</v>
      </c>
      <c r="C58" s="350">
        <v>4</v>
      </c>
      <c r="D58" s="337">
        <v>2</v>
      </c>
      <c r="E58" s="350">
        <v>22</v>
      </c>
      <c r="F58" s="350">
        <v>45</v>
      </c>
      <c r="G58" s="350">
        <v>5</v>
      </c>
      <c r="H58" s="350">
        <v>8</v>
      </c>
      <c r="I58" s="379">
        <v>9</v>
      </c>
      <c r="J58" s="379">
        <v>9</v>
      </c>
      <c r="K58" s="393">
        <v>0</v>
      </c>
      <c r="L58" s="337">
        <v>0</v>
      </c>
      <c r="M58" s="337">
        <v>0</v>
      </c>
      <c r="N58" s="337">
        <v>38</v>
      </c>
      <c r="O58" s="395">
        <v>0</v>
      </c>
      <c r="P58" s="389">
        <v>0</v>
      </c>
      <c r="Q58" s="245"/>
    </row>
    <row r="59" spans="1:17">
      <c r="A59" s="366">
        <v>34</v>
      </c>
      <c r="B59" s="345" t="s">
        <v>468</v>
      </c>
      <c r="C59" s="350">
        <v>15</v>
      </c>
      <c r="D59" s="337">
        <v>7</v>
      </c>
      <c r="E59" s="350">
        <v>11</v>
      </c>
      <c r="F59" s="350">
        <v>7</v>
      </c>
      <c r="G59" s="350">
        <v>11</v>
      </c>
      <c r="H59" s="350">
        <v>9</v>
      </c>
      <c r="I59" s="379">
        <v>6</v>
      </c>
      <c r="J59" s="379">
        <v>6</v>
      </c>
      <c r="K59" s="393">
        <v>0</v>
      </c>
      <c r="L59" s="337">
        <v>0</v>
      </c>
      <c r="M59" s="337">
        <v>0</v>
      </c>
      <c r="N59" s="337">
        <v>36</v>
      </c>
      <c r="O59" s="395">
        <v>0</v>
      </c>
      <c r="P59" s="389">
        <v>0</v>
      </c>
      <c r="Q59" s="245"/>
    </row>
    <row r="60" spans="1:17" ht="27.75" thickBot="1">
      <c r="A60" s="364">
        <v>35</v>
      </c>
      <c r="B60" s="348" t="s">
        <v>469</v>
      </c>
      <c r="C60" s="350">
        <v>0</v>
      </c>
      <c r="D60" s="337">
        <v>0</v>
      </c>
      <c r="E60" s="350">
        <v>0</v>
      </c>
      <c r="F60" s="350">
        <v>0</v>
      </c>
      <c r="G60" s="350">
        <v>0</v>
      </c>
      <c r="H60" s="350">
        <v>0</v>
      </c>
      <c r="I60" s="379">
        <v>0</v>
      </c>
      <c r="J60" s="379">
        <v>0</v>
      </c>
      <c r="K60" s="393">
        <v>0</v>
      </c>
      <c r="L60" s="337">
        <v>0</v>
      </c>
      <c r="M60" s="337">
        <v>0</v>
      </c>
      <c r="N60" s="337">
        <v>0</v>
      </c>
      <c r="O60" s="396">
        <v>0</v>
      </c>
      <c r="P60" s="404">
        <v>0</v>
      </c>
      <c r="Q60" s="245"/>
    </row>
    <row r="61" spans="1:17" ht="14.25">
      <c r="A61" s="674" t="s">
        <v>134</v>
      </c>
      <c r="B61" s="675"/>
      <c r="C61" s="289">
        <v>176</v>
      </c>
      <c r="D61" s="289">
        <v>59</v>
      </c>
      <c r="E61" s="289">
        <v>375</v>
      </c>
      <c r="F61" s="289">
        <v>159</v>
      </c>
      <c r="G61" s="289">
        <v>10</v>
      </c>
      <c r="H61" s="289">
        <v>124</v>
      </c>
      <c r="I61" s="289">
        <v>56</v>
      </c>
      <c r="J61" s="289">
        <v>56</v>
      </c>
      <c r="K61" s="289">
        <v>91</v>
      </c>
      <c r="L61" s="289">
        <v>511</v>
      </c>
      <c r="M61" s="289">
        <v>337</v>
      </c>
      <c r="N61" s="289">
        <v>394</v>
      </c>
      <c r="O61" s="619">
        <v>4</v>
      </c>
      <c r="P61" s="620">
        <v>1</v>
      </c>
      <c r="Q61" s="245"/>
    </row>
    <row r="62" spans="1:17">
      <c r="A62" s="371">
        <v>1</v>
      </c>
      <c r="B62" s="337" t="s">
        <v>134</v>
      </c>
      <c r="C62" s="350">
        <v>54</v>
      </c>
      <c r="D62" s="337">
        <v>20</v>
      </c>
      <c r="E62" s="353">
        <v>202</v>
      </c>
      <c r="F62" s="353">
        <v>92</v>
      </c>
      <c r="G62" s="350">
        <v>8</v>
      </c>
      <c r="H62" s="350">
        <v>44</v>
      </c>
      <c r="I62" s="351">
        <v>28</v>
      </c>
      <c r="J62" s="351">
        <v>28</v>
      </c>
      <c r="K62" s="351">
        <v>91</v>
      </c>
      <c r="L62" s="351">
        <v>511</v>
      </c>
      <c r="M62" s="351">
        <v>337</v>
      </c>
      <c r="N62" s="351">
        <v>0</v>
      </c>
      <c r="O62" s="351">
        <v>4</v>
      </c>
      <c r="P62" s="375">
        <v>1</v>
      </c>
      <c r="Q62" s="245"/>
    </row>
    <row r="63" spans="1:17">
      <c r="A63" s="371">
        <v>2</v>
      </c>
      <c r="B63" s="337" t="s">
        <v>135</v>
      </c>
      <c r="C63" s="350">
        <v>5</v>
      </c>
      <c r="D63" s="350">
        <v>0</v>
      </c>
      <c r="E63" s="350">
        <v>2</v>
      </c>
      <c r="F63" s="350">
        <v>1</v>
      </c>
      <c r="G63" s="350">
        <v>0</v>
      </c>
      <c r="H63" s="350">
        <v>2</v>
      </c>
      <c r="I63" s="350">
        <v>0</v>
      </c>
      <c r="J63" s="350">
        <v>0</v>
      </c>
      <c r="K63" s="351">
        <v>0</v>
      </c>
      <c r="L63" s="351">
        <v>0</v>
      </c>
      <c r="M63" s="351">
        <v>0</v>
      </c>
      <c r="N63" s="350">
        <v>17</v>
      </c>
      <c r="O63" s="351">
        <v>0</v>
      </c>
      <c r="P63" s="375">
        <v>0</v>
      </c>
      <c r="Q63" s="245"/>
    </row>
    <row r="64" spans="1:17">
      <c r="A64" s="371">
        <v>3</v>
      </c>
      <c r="B64" s="337" t="s">
        <v>136</v>
      </c>
      <c r="C64" s="350">
        <v>1</v>
      </c>
      <c r="D64" s="350">
        <v>0</v>
      </c>
      <c r="E64" s="350">
        <v>3</v>
      </c>
      <c r="F64" s="350">
        <v>6</v>
      </c>
      <c r="G64" s="350">
        <v>0</v>
      </c>
      <c r="H64" s="350">
        <v>10</v>
      </c>
      <c r="I64" s="350">
        <v>1</v>
      </c>
      <c r="J64" s="350">
        <v>1</v>
      </c>
      <c r="K64" s="351">
        <v>0</v>
      </c>
      <c r="L64" s="351">
        <v>0</v>
      </c>
      <c r="M64" s="351">
        <v>0</v>
      </c>
      <c r="N64" s="350">
        <v>20</v>
      </c>
      <c r="O64" s="351">
        <v>0</v>
      </c>
      <c r="P64" s="375">
        <v>0</v>
      </c>
      <c r="Q64" s="245"/>
    </row>
    <row r="65" spans="1:17" ht="15">
      <c r="A65" s="371">
        <v>4</v>
      </c>
      <c r="B65" s="337" t="s">
        <v>137</v>
      </c>
      <c r="C65" s="350">
        <v>4</v>
      </c>
      <c r="D65" s="350">
        <v>1</v>
      </c>
      <c r="E65" s="350">
        <v>1</v>
      </c>
      <c r="F65" s="350">
        <v>8</v>
      </c>
      <c r="G65" s="350">
        <v>0</v>
      </c>
      <c r="H65" s="350">
        <v>1</v>
      </c>
      <c r="I65" s="350">
        <v>4</v>
      </c>
      <c r="J65" s="350">
        <v>4</v>
      </c>
      <c r="K65" s="351">
        <v>0</v>
      </c>
      <c r="L65" s="351">
        <v>0</v>
      </c>
      <c r="M65" s="351">
        <v>0</v>
      </c>
      <c r="N65" s="350">
        <v>18</v>
      </c>
      <c r="O65" s="351">
        <v>0</v>
      </c>
      <c r="P65" s="375">
        <v>0</v>
      </c>
      <c r="Q65" s="334"/>
    </row>
    <row r="66" spans="1:17" ht="15">
      <c r="A66" s="371">
        <v>5</v>
      </c>
      <c r="B66" s="391" t="s">
        <v>138</v>
      </c>
      <c r="C66" s="350">
        <v>7</v>
      </c>
      <c r="D66" s="350">
        <v>1</v>
      </c>
      <c r="E66" s="350">
        <v>2</v>
      </c>
      <c r="F66" s="350">
        <v>2</v>
      </c>
      <c r="G66" s="350">
        <v>1</v>
      </c>
      <c r="H66" s="350">
        <v>5</v>
      </c>
      <c r="I66" s="350">
        <v>2</v>
      </c>
      <c r="J66" s="350">
        <v>2</v>
      </c>
      <c r="K66" s="351">
        <v>0</v>
      </c>
      <c r="L66" s="351">
        <v>0</v>
      </c>
      <c r="M66" s="351">
        <v>0</v>
      </c>
      <c r="N66" s="350">
        <v>18</v>
      </c>
      <c r="O66" s="351">
        <v>0</v>
      </c>
      <c r="P66" s="375">
        <v>0</v>
      </c>
      <c r="Q66" s="334"/>
    </row>
    <row r="67" spans="1:17" ht="15">
      <c r="A67" s="371">
        <v>6</v>
      </c>
      <c r="B67" s="391" t="s">
        <v>139</v>
      </c>
      <c r="C67" s="350">
        <v>6</v>
      </c>
      <c r="D67" s="350">
        <v>3</v>
      </c>
      <c r="E67" s="350">
        <v>3</v>
      </c>
      <c r="F67" s="350">
        <v>2</v>
      </c>
      <c r="G67" s="350">
        <v>0</v>
      </c>
      <c r="H67" s="350">
        <v>8</v>
      </c>
      <c r="I67" s="350">
        <v>3</v>
      </c>
      <c r="J67" s="350">
        <v>3</v>
      </c>
      <c r="K67" s="351">
        <v>0</v>
      </c>
      <c r="L67" s="351">
        <v>0</v>
      </c>
      <c r="M67" s="351">
        <v>0</v>
      </c>
      <c r="N67" s="350">
        <v>19</v>
      </c>
      <c r="O67" s="351">
        <v>0</v>
      </c>
      <c r="P67" s="375">
        <v>0</v>
      </c>
      <c r="Q67" s="334"/>
    </row>
    <row r="68" spans="1:17" ht="15">
      <c r="A68" s="371">
        <v>7</v>
      </c>
      <c r="B68" s="391" t="s">
        <v>140</v>
      </c>
      <c r="C68" s="350">
        <v>28</v>
      </c>
      <c r="D68" s="350">
        <v>4</v>
      </c>
      <c r="E68" s="350">
        <v>12</v>
      </c>
      <c r="F68" s="350">
        <v>15</v>
      </c>
      <c r="G68" s="350">
        <v>0</v>
      </c>
      <c r="H68" s="350">
        <v>2</v>
      </c>
      <c r="I68" s="350">
        <v>5</v>
      </c>
      <c r="J68" s="350">
        <v>5</v>
      </c>
      <c r="K68" s="351">
        <v>0</v>
      </c>
      <c r="L68" s="351">
        <v>0</v>
      </c>
      <c r="M68" s="351">
        <v>0</v>
      </c>
      <c r="N68" s="350">
        <v>25</v>
      </c>
      <c r="O68" s="351">
        <v>0</v>
      </c>
      <c r="P68" s="375">
        <v>0</v>
      </c>
      <c r="Q68" s="334"/>
    </row>
    <row r="69" spans="1:17" ht="15">
      <c r="A69" s="371">
        <v>8</v>
      </c>
      <c r="B69" s="391" t="s">
        <v>141</v>
      </c>
      <c r="C69" s="350">
        <v>1</v>
      </c>
      <c r="D69" s="350">
        <v>4</v>
      </c>
      <c r="E69" s="350">
        <v>2</v>
      </c>
      <c r="F69" s="350">
        <v>2</v>
      </c>
      <c r="G69" s="350">
        <v>0</v>
      </c>
      <c r="H69" s="350">
        <v>8</v>
      </c>
      <c r="I69" s="350">
        <v>1</v>
      </c>
      <c r="J69" s="350">
        <v>1</v>
      </c>
      <c r="K69" s="351">
        <v>0</v>
      </c>
      <c r="L69" s="351">
        <v>0</v>
      </c>
      <c r="M69" s="351">
        <v>0</v>
      </c>
      <c r="N69" s="350">
        <v>16</v>
      </c>
      <c r="O69" s="351">
        <v>0</v>
      </c>
      <c r="P69" s="375">
        <v>0</v>
      </c>
      <c r="Q69" s="334"/>
    </row>
    <row r="70" spans="1:17" ht="15">
      <c r="A70" s="371">
        <v>9</v>
      </c>
      <c r="B70" s="391" t="s">
        <v>142</v>
      </c>
      <c r="C70" s="350">
        <v>8</v>
      </c>
      <c r="D70" s="350">
        <v>8</v>
      </c>
      <c r="E70" s="350">
        <v>1</v>
      </c>
      <c r="F70" s="350">
        <v>3</v>
      </c>
      <c r="G70" s="350">
        <v>1</v>
      </c>
      <c r="H70" s="350">
        <v>21</v>
      </c>
      <c r="I70" s="350">
        <v>1</v>
      </c>
      <c r="J70" s="350">
        <v>1</v>
      </c>
      <c r="K70" s="351">
        <v>0</v>
      </c>
      <c r="L70" s="351">
        <v>0</v>
      </c>
      <c r="M70" s="351">
        <v>0</v>
      </c>
      <c r="N70" s="350">
        <v>10</v>
      </c>
      <c r="O70" s="351">
        <v>0</v>
      </c>
      <c r="P70" s="375">
        <v>0</v>
      </c>
      <c r="Q70" s="334"/>
    </row>
    <row r="71" spans="1:17" ht="15">
      <c r="A71" s="371">
        <v>10</v>
      </c>
      <c r="B71" s="391" t="s">
        <v>143</v>
      </c>
      <c r="C71" s="350">
        <v>11</v>
      </c>
      <c r="D71" s="350">
        <v>4</v>
      </c>
      <c r="E71" s="350">
        <v>1</v>
      </c>
      <c r="F71" s="350">
        <v>1</v>
      </c>
      <c r="G71" s="350">
        <v>0</v>
      </c>
      <c r="H71" s="350">
        <v>5</v>
      </c>
      <c r="I71" s="350">
        <v>1</v>
      </c>
      <c r="J71" s="350">
        <v>1</v>
      </c>
      <c r="K71" s="351">
        <v>0</v>
      </c>
      <c r="L71" s="351">
        <v>0</v>
      </c>
      <c r="M71" s="351">
        <v>0</v>
      </c>
      <c r="N71" s="350">
        <v>14</v>
      </c>
      <c r="O71" s="351">
        <v>0</v>
      </c>
      <c r="P71" s="375">
        <v>0</v>
      </c>
      <c r="Q71" s="334"/>
    </row>
    <row r="72" spans="1:17" ht="15">
      <c r="A72" s="372">
        <v>11</v>
      </c>
      <c r="B72" s="392" t="s">
        <v>144</v>
      </c>
      <c r="C72" s="370">
        <v>9</v>
      </c>
      <c r="D72" s="370">
        <v>1</v>
      </c>
      <c r="E72" s="370">
        <v>0</v>
      </c>
      <c r="F72" s="370">
        <v>1</v>
      </c>
      <c r="G72" s="370">
        <v>0</v>
      </c>
      <c r="H72" s="370">
        <v>0</v>
      </c>
      <c r="I72" s="370">
        <v>1</v>
      </c>
      <c r="J72" s="370">
        <v>1</v>
      </c>
      <c r="K72" s="351">
        <v>0</v>
      </c>
      <c r="L72" s="351">
        <v>0</v>
      </c>
      <c r="M72" s="351">
        <v>0</v>
      </c>
      <c r="N72" s="370">
        <v>14</v>
      </c>
      <c r="O72" s="351">
        <v>0</v>
      </c>
      <c r="P72" s="375">
        <v>0</v>
      </c>
      <c r="Q72" s="334"/>
    </row>
    <row r="73" spans="1:17">
      <c r="A73" s="371">
        <v>12</v>
      </c>
      <c r="B73" s="350" t="s">
        <v>152</v>
      </c>
      <c r="C73" s="353">
        <v>1</v>
      </c>
      <c r="D73" s="353">
        <v>0</v>
      </c>
      <c r="E73" s="353">
        <v>0</v>
      </c>
      <c r="F73" s="353">
        <v>2</v>
      </c>
      <c r="G73" s="353">
        <v>0</v>
      </c>
      <c r="H73" s="353">
        <v>1</v>
      </c>
      <c r="I73" s="353">
        <v>2</v>
      </c>
      <c r="J73" s="353">
        <v>2</v>
      </c>
      <c r="K73" s="351">
        <v>0</v>
      </c>
      <c r="L73" s="351">
        <v>0</v>
      </c>
      <c r="M73" s="351">
        <v>0</v>
      </c>
      <c r="N73" s="350">
        <v>14</v>
      </c>
      <c r="O73" s="351">
        <v>0</v>
      </c>
      <c r="P73" s="375">
        <v>0</v>
      </c>
      <c r="Q73" s="340"/>
    </row>
    <row r="74" spans="1:17">
      <c r="A74" s="372">
        <v>13</v>
      </c>
      <c r="B74" s="350" t="s">
        <v>153</v>
      </c>
      <c r="C74" s="353">
        <v>2</v>
      </c>
      <c r="D74" s="353">
        <v>5</v>
      </c>
      <c r="E74" s="353">
        <v>3</v>
      </c>
      <c r="F74" s="353">
        <v>3</v>
      </c>
      <c r="G74" s="353">
        <v>0</v>
      </c>
      <c r="H74" s="353">
        <v>0</v>
      </c>
      <c r="I74" s="353">
        <v>1</v>
      </c>
      <c r="J74" s="353">
        <v>1</v>
      </c>
      <c r="K74" s="351">
        <v>0</v>
      </c>
      <c r="L74" s="351">
        <v>0</v>
      </c>
      <c r="M74" s="351">
        <v>0</v>
      </c>
      <c r="N74" s="350">
        <v>18</v>
      </c>
      <c r="O74" s="351">
        <v>0</v>
      </c>
      <c r="P74" s="375">
        <v>0</v>
      </c>
      <c r="Q74" s="340"/>
    </row>
    <row r="75" spans="1:17">
      <c r="A75" s="371">
        <v>14</v>
      </c>
      <c r="B75" s="350" t="s">
        <v>159</v>
      </c>
      <c r="C75" s="353">
        <v>1</v>
      </c>
      <c r="D75" s="353">
        <v>0</v>
      </c>
      <c r="E75" s="353">
        <v>5</v>
      </c>
      <c r="F75" s="353">
        <v>3</v>
      </c>
      <c r="G75" s="353">
        <v>0</v>
      </c>
      <c r="H75" s="353">
        <v>2</v>
      </c>
      <c r="I75" s="353">
        <v>0</v>
      </c>
      <c r="J75" s="353">
        <v>0</v>
      </c>
      <c r="K75" s="351">
        <v>0</v>
      </c>
      <c r="L75" s="351">
        <v>0</v>
      </c>
      <c r="M75" s="351">
        <v>0</v>
      </c>
      <c r="N75" s="350">
        <v>16</v>
      </c>
      <c r="O75" s="351">
        <v>0</v>
      </c>
      <c r="P75" s="375">
        <v>0</v>
      </c>
      <c r="Q75" s="340"/>
    </row>
    <row r="76" spans="1:17">
      <c r="A76" s="372">
        <v>15</v>
      </c>
      <c r="B76" s="350" t="s">
        <v>151</v>
      </c>
      <c r="C76" s="353">
        <v>7</v>
      </c>
      <c r="D76" s="353">
        <v>1</v>
      </c>
      <c r="E76" s="353">
        <v>6</v>
      </c>
      <c r="F76" s="353">
        <v>5</v>
      </c>
      <c r="G76" s="353">
        <v>0</v>
      </c>
      <c r="H76" s="353">
        <v>4</v>
      </c>
      <c r="I76" s="353">
        <v>0</v>
      </c>
      <c r="J76" s="353">
        <v>0</v>
      </c>
      <c r="K76" s="351">
        <v>0</v>
      </c>
      <c r="L76" s="351">
        <v>0</v>
      </c>
      <c r="M76" s="351">
        <v>0</v>
      </c>
      <c r="N76" s="350">
        <v>18</v>
      </c>
      <c r="O76" s="351">
        <v>0</v>
      </c>
      <c r="P76" s="375">
        <v>0</v>
      </c>
      <c r="Q76" s="340"/>
    </row>
    <row r="77" spans="1:17">
      <c r="A77" s="371">
        <v>16</v>
      </c>
      <c r="B77" s="350" t="s">
        <v>146</v>
      </c>
      <c r="C77" s="353">
        <v>8</v>
      </c>
      <c r="D77" s="353">
        <v>2</v>
      </c>
      <c r="E77" s="353">
        <v>3</v>
      </c>
      <c r="F77" s="353">
        <v>2</v>
      </c>
      <c r="G77" s="353">
        <v>0</v>
      </c>
      <c r="H77" s="353">
        <v>6</v>
      </c>
      <c r="I77" s="353">
        <v>2</v>
      </c>
      <c r="J77" s="353">
        <v>2</v>
      </c>
      <c r="K77" s="351">
        <v>0</v>
      </c>
      <c r="L77" s="351">
        <v>0</v>
      </c>
      <c r="M77" s="351">
        <v>0</v>
      </c>
      <c r="N77" s="350">
        <v>19</v>
      </c>
      <c r="O77" s="351">
        <v>0</v>
      </c>
      <c r="P77" s="375">
        <v>0</v>
      </c>
      <c r="Q77" s="340"/>
    </row>
    <row r="78" spans="1:17">
      <c r="A78" s="372">
        <v>17</v>
      </c>
      <c r="B78" s="350" t="s">
        <v>148</v>
      </c>
      <c r="C78" s="353">
        <v>7</v>
      </c>
      <c r="D78" s="353">
        <v>3</v>
      </c>
      <c r="E78" s="353">
        <v>2</v>
      </c>
      <c r="F78" s="353">
        <v>4</v>
      </c>
      <c r="G78" s="353">
        <v>0</v>
      </c>
      <c r="H78" s="353">
        <v>1</v>
      </c>
      <c r="I78" s="353">
        <v>1</v>
      </c>
      <c r="J78" s="353">
        <v>1</v>
      </c>
      <c r="K78" s="351">
        <v>0</v>
      </c>
      <c r="L78" s="351">
        <v>0</v>
      </c>
      <c r="M78" s="351">
        <v>0</v>
      </c>
      <c r="N78" s="350">
        <v>22</v>
      </c>
      <c r="O78" s="351">
        <v>0</v>
      </c>
      <c r="P78" s="375">
        <v>0</v>
      </c>
      <c r="Q78" s="340"/>
    </row>
    <row r="79" spans="1:17">
      <c r="A79" s="371">
        <v>18</v>
      </c>
      <c r="B79" s="350" t="s">
        <v>149</v>
      </c>
      <c r="C79" s="353">
        <v>5</v>
      </c>
      <c r="D79" s="353">
        <v>0</v>
      </c>
      <c r="E79" s="353">
        <v>2</v>
      </c>
      <c r="F79" s="353">
        <v>2</v>
      </c>
      <c r="G79" s="353">
        <v>0</v>
      </c>
      <c r="H79" s="353">
        <v>1</v>
      </c>
      <c r="I79" s="353">
        <v>1</v>
      </c>
      <c r="J79" s="353">
        <v>1</v>
      </c>
      <c r="K79" s="351">
        <v>0</v>
      </c>
      <c r="L79" s="351">
        <v>0</v>
      </c>
      <c r="M79" s="351">
        <v>0</v>
      </c>
      <c r="N79" s="350">
        <v>17</v>
      </c>
      <c r="O79" s="351">
        <v>0</v>
      </c>
      <c r="P79" s="375">
        <v>0</v>
      </c>
      <c r="Q79" s="340"/>
    </row>
    <row r="80" spans="1:17">
      <c r="A80" s="372">
        <v>19</v>
      </c>
      <c r="B80" s="350" t="s">
        <v>150</v>
      </c>
      <c r="C80" s="353">
        <v>0</v>
      </c>
      <c r="D80" s="353">
        <v>0</v>
      </c>
      <c r="E80" s="353">
        <v>0</v>
      </c>
      <c r="F80" s="353">
        <v>0</v>
      </c>
      <c r="G80" s="353">
        <v>0</v>
      </c>
      <c r="H80" s="353">
        <v>0</v>
      </c>
      <c r="I80" s="353">
        <v>0</v>
      </c>
      <c r="J80" s="353">
        <v>0</v>
      </c>
      <c r="K80" s="351">
        <v>0</v>
      </c>
      <c r="L80" s="351">
        <v>0</v>
      </c>
      <c r="M80" s="351">
        <v>0</v>
      </c>
      <c r="N80" s="350">
        <v>0</v>
      </c>
      <c r="O80" s="351">
        <v>0</v>
      </c>
      <c r="P80" s="375">
        <v>0</v>
      </c>
      <c r="Q80" s="340"/>
    </row>
    <row r="81" spans="1:17">
      <c r="A81" s="371">
        <v>20</v>
      </c>
      <c r="B81" s="350" t="s">
        <v>154</v>
      </c>
      <c r="C81" s="353">
        <v>0</v>
      </c>
      <c r="D81" s="353">
        <v>0</v>
      </c>
      <c r="E81" s="353">
        <v>1</v>
      </c>
      <c r="F81" s="353">
        <v>0</v>
      </c>
      <c r="G81" s="353">
        <v>0</v>
      </c>
      <c r="H81" s="353">
        <v>0</v>
      </c>
      <c r="I81" s="353">
        <v>0</v>
      </c>
      <c r="J81" s="353">
        <v>0</v>
      </c>
      <c r="K81" s="351">
        <v>0</v>
      </c>
      <c r="L81" s="351">
        <v>0</v>
      </c>
      <c r="M81" s="351">
        <v>0</v>
      </c>
      <c r="N81" s="350">
        <v>17</v>
      </c>
      <c r="O81" s="351">
        <v>0</v>
      </c>
      <c r="P81" s="375">
        <v>0</v>
      </c>
      <c r="Q81" s="340"/>
    </row>
    <row r="82" spans="1:17">
      <c r="A82" s="372">
        <v>21</v>
      </c>
      <c r="B82" s="350" t="s">
        <v>155</v>
      </c>
      <c r="C82" s="353">
        <v>0</v>
      </c>
      <c r="D82" s="353">
        <v>0</v>
      </c>
      <c r="E82" s="353">
        <v>1</v>
      </c>
      <c r="F82" s="353">
        <v>0</v>
      </c>
      <c r="G82" s="353">
        <v>0</v>
      </c>
      <c r="H82" s="353">
        <v>0</v>
      </c>
      <c r="I82" s="353">
        <v>0</v>
      </c>
      <c r="J82" s="353">
        <v>0</v>
      </c>
      <c r="K82" s="351">
        <v>0</v>
      </c>
      <c r="L82" s="351">
        <v>0</v>
      </c>
      <c r="M82" s="351">
        <v>0</v>
      </c>
      <c r="N82" s="350">
        <v>15</v>
      </c>
      <c r="O82" s="351">
        <v>0</v>
      </c>
      <c r="P82" s="375">
        <v>0</v>
      </c>
      <c r="Q82" s="340"/>
    </row>
    <row r="83" spans="1:17">
      <c r="A83" s="371">
        <v>22</v>
      </c>
      <c r="B83" s="350" t="s">
        <v>156</v>
      </c>
      <c r="C83" s="353">
        <v>0</v>
      </c>
      <c r="D83" s="353">
        <v>1</v>
      </c>
      <c r="E83" s="353">
        <v>2</v>
      </c>
      <c r="F83" s="353">
        <v>3</v>
      </c>
      <c r="G83" s="353">
        <v>0</v>
      </c>
      <c r="H83" s="353">
        <v>0</v>
      </c>
      <c r="I83" s="353">
        <v>0</v>
      </c>
      <c r="J83" s="353">
        <v>0</v>
      </c>
      <c r="K83" s="351">
        <v>0</v>
      </c>
      <c r="L83" s="351">
        <v>0</v>
      </c>
      <c r="M83" s="351">
        <v>0</v>
      </c>
      <c r="N83" s="350">
        <v>18</v>
      </c>
      <c r="O83" s="351">
        <v>0</v>
      </c>
      <c r="P83" s="375">
        <v>0</v>
      </c>
      <c r="Q83" s="340"/>
    </row>
    <row r="84" spans="1:17">
      <c r="A84" s="372">
        <v>23</v>
      </c>
      <c r="B84" s="350" t="s">
        <v>157</v>
      </c>
      <c r="C84" s="353">
        <v>4</v>
      </c>
      <c r="D84" s="353">
        <v>0</v>
      </c>
      <c r="E84" s="353">
        <v>3</v>
      </c>
      <c r="F84" s="353">
        <v>1</v>
      </c>
      <c r="G84" s="353">
        <v>0</v>
      </c>
      <c r="H84" s="353">
        <v>1</v>
      </c>
      <c r="I84" s="353">
        <v>0</v>
      </c>
      <c r="J84" s="353">
        <v>0</v>
      </c>
      <c r="K84" s="351">
        <v>0</v>
      </c>
      <c r="L84" s="351">
        <v>0</v>
      </c>
      <c r="M84" s="351">
        <v>0</v>
      </c>
      <c r="N84" s="350">
        <v>17</v>
      </c>
      <c r="O84" s="351">
        <v>0</v>
      </c>
      <c r="P84" s="375">
        <v>0</v>
      </c>
      <c r="Q84" s="340"/>
    </row>
    <row r="85" spans="1:17">
      <c r="A85" s="371">
        <v>24</v>
      </c>
      <c r="B85" s="350" t="s">
        <v>145</v>
      </c>
      <c r="C85" s="353">
        <v>3</v>
      </c>
      <c r="D85" s="353">
        <v>1</v>
      </c>
      <c r="E85" s="353">
        <v>2</v>
      </c>
      <c r="F85" s="353">
        <v>1</v>
      </c>
      <c r="G85" s="353">
        <v>0</v>
      </c>
      <c r="H85" s="353">
        <v>1</v>
      </c>
      <c r="I85" s="353">
        <v>1</v>
      </c>
      <c r="J85" s="353">
        <v>1</v>
      </c>
      <c r="K85" s="351">
        <v>0</v>
      </c>
      <c r="L85" s="351">
        <v>0</v>
      </c>
      <c r="M85" s="351">
        <v>0</v>
      </c>
      <c r="N85" s="350">
        <v>17</v>
      </c>
      <c r="O85" s="351">
        <v>0</v>
      </c>
      <c r="P85" s="375">
        <v>0</v>
      </c>
      <c r="Q85" s="340"/>
    </row>
    <row r="86" spans="1:17" ht="14.25" thickBot="1">
      <c r="A86" s="373">
        <v>25</v>
      </c>
      <c r="B86" s="352" t="s">
        <v>158</v>
      </c>
      <c r="C86" s="374">
        <v>4</v>
      </c>
      <c r="D86" s="374">
        <v>0</v>
      </c>
      <c r="E86" s="374">
        <v>0</v>
      </c>
      <c r="F86" s="374">
        <v>0</v>
      </c>
      <c r="G86" s="374">
        <v>0</v>
      </c>
      <c r="H86" s="374">
        <v>1</v>
      </c>
      <c r="I86" s="374">
        <v>1</v>
      </c>
      <c r="J86" s="374">
        <v>1</v>
      </c>
      <c r="K86" s="351">
        <v>0</v>
      </c>
      <c r="L86" s="351">
        <v>0</v>
      </c>
      <c r="M86" s="351">
        <v>0</v>
      </c>
      <c r="N86" s="352">
        <v>15</v>
      </c>
      <c r="O86" s="387">
        <v>0</v>
      </c>
      <c r="P86" s="390">
        <v>0</v>
      </c>
      <c r="Q86" s="340"/>
    </row>
    <row r="87" spans="1:17" ht="15">
      <c r="A87" s="677" t="s">
        <v>160</v>
      </c>
      <c r="B87" s="677"/>
      <c r="C87" s="292">
        <v>86</v>
      </c>
      <c r="D87" s="292">
        <v>63</v>
      </c>
      <c r="E87" s="292">
        <v>146</v>
      </c>
      <c r="F87" s="292">
        <v>294</v>
      </c>
      <c r="G87" s="292">
        <v>41</v>
      </c>
      <c r="H87" s="292">
        <v>106</v>
      </c>
      <c r="I87" s="292">
        <v>45</v>
      </c>
      <c r="J87" s="292">
        <v>45</v>
      </c>
      <c r="K87" s="292">
        <v>123</v>
      </c>
      <c r="L87" s="292">
        <v>242</v>
      </c>
      <c r="M87" s="616">
        <v>329</v>
      </c>
      <c r="N87" s="616">
        <v>18</v>
      </c>
      <c r="O87" s="617">
        <v>0</v>
      </c>
      <c r="P87" s="618">
        <v>1</v>
      </c>
      <c r="Q87" s="334"/>
    </row>
    <row r="88" spans="1:17" ht="15">
      <c r="A88" s="336">
        <v>1</v>
      </c>
      <c r="B88" s="336" t="s">
        <v>160</v>
      </c>
      <c r="C88" s="378">
        <v>47</v>
      </c>
      <c r="D88" s="378">
        <v>18</v>
      </c>
      <c r="E88" s="378">
        <v>35</v>
      </c>
      <c r="F88" s="378">
        <v>52</v>
      </c>
      <c r="G88" s="378">
        <v>15</v>
      </c>
      <c r="H88" s="378">
        <v>43</v>
      </c>
      <c r="I88" s="378">
        <v>23</v>
      </c>
      <c r="J88" s="378">
        <v>23</v>
      </c>
      <c r="K88" s="378">
        <v>123</v>
      </c>
      <c r="L88" s="378">
        <v>242</v>
      </c>
      <c r="M88" s="354">
        <v>329</v>
      </c>
      <c r="N88" s="354">
        <v>0</v>
      </c>
      <c r="O88" s="354">
        <v>0</v>
      </c>
      <c r="P88" s="349">
        <v>1</v>
      </c>
      <c r="Q88" s="334"/>
    </row>
    <row r="89" spans="1:17" ht="15">
      <c r="A89" s="336">
        <v>2</v>
      </c>
      <c r="B89" s="336" t="s">
        <v>161</v>
      </c>
      <c r="C89" s="379">
        <v>2</v>
      </c>
      <c r="D89" s="379">
        <v>3</v>
      </c>
      <c r="E89" s="379">
        <v>12</v>
      </c>
      <c r="F89" s="379">
        <v>23</v>
      </c>
      <c r="G89" s="379">
        <v>2</v>
      </c>
      <c r="H89" s="379">
        <v>6</v>
      </c>
      <c r="I89" s="379">
        <v>4</v>
      </c>
      <c r="J89" s="379">
        <v>4</v>
      </c>
      <c r="K89" s="379">
        <v>0</v>
      </c>
      <c r="L89" s="379">
        <v>0</v>
      </c>
      <c r="M89" s="346">
        <v>0</v>
      </c>
      <c r="N89" s="346">
        <v>1</v>
      </c>
      <c r="O89" s="346">
        <v>0</v>
      </c>
      <c r="P89" s="349">
        <v>0</v>
      </c>
      <c r="Q89" s="334"/>
    </row>
    <row r="90" spans="1:17" ht="15">
      <c r="A90" s="336">
        <v>3</v>
      </c>
      <c r="B90" s="336" t="s">
        <v>162</v>
      </c>
      <c r="C90" s="379">
        <v>1</v>
      </c>
      <c r="D90" s="379">
        <v>2</v>
      </c>
      <c r="E90" s="379">
        <v>9</v>
      </c>
      <c r="F90" s="379">
        <v>17</v>
      </c>
      <c r="G90" s="379">
        <v>2</v>
      </c>
      <c r="H90" s="379">
        <v>4</v>
      </c>
      <c r="I90" s="379">
        <v>1</v>
      </c>
      <c r="J90" s="379">
        <v>1</v>
      </c>
      <c r="K90" s="379">
        <v>0</v>
      </c>
      <c r="L90" s="379">
        <v>0</v>
      </c>
      <c r="M90" s="346">
        <v>0</v>
      </c>
      <c r="N90" s="346">
        <v>1</v>
      </c>
      <c r="O90" s="346">
        <v>0</v>
      </c>
      <c r="P90" s="349">
        <v>0</v>
      </c>
      <c r="Q90" s="334"/>
    </row>
    <row r="91" spans="1:17" ht="15">
      <c r="A91" s="336">
        <v>4</v>
      </c>
      <c r="B91" s="336" t="s">
        <v>163</v>
      </c>
      <c r="C91" s="379">
        <v>3</v>
      </c>
      <c r="D91" s="379">
        <v>2</v>
      </c>
      <c r="E91" s="379">
        <v>15</v>
      </c>
      <c r="F91" s="379">
        <v>46</v>
      </c>
      <c r="G91" s="379">
        <v>5</v>
      </c>
      <c r="H91" s="379">
        <v>17</v>
      </c>
      <c r="I91" s="379">
        <v>2</v>
      </c>
      <c r="J91" s="379">
        <v>2</v>
      </c>
      <c r="K91" s="379">
        <v>0</v>
      </c>
      <c r="L91" s="379">
        <v>0</v>
      </c>
      <c r="M91" s="346">
        <v>0</v>
      </c>
      <c r="N91" s="346">
        <v>1</v>
      </c>
      <c r="O91" s="346">
        <v>0</v>
      </c>
      <c r="P91" s="349">
        <v>0</v>
      </c>
      <c r="Q91" s="334"/>
    </row>
    <row r="92" spans="1:17" ht="15">
      <c r="A92" s="336">
        <v>5</v>
      </c>
      <c r="B92" s="336" t="s">
        <v>164</v>
      </c>
      <c r="C92" s="379">
        <v>4</v>
      </c>
      <c r="D92" s="379">
        <v>2</v>
      </c>
      <c r="E92" s="379">
        <v>9</v>
      </c>
      <c r="F92" s="379">
        <v>30</v>
      </c>
      <c r="G92" s="379">
        <v>1</v>
      </c>
      <c r="H92" s="379">
        <v>4</v>
      </c>
      <c r="I92" s="379">
        <v>2</v>
      </c>
      <c r="J92" s="379">
        <v>2</v>
      </c>
      <c r="K92" s="379">
        <v>0</v>
      </c>
      <c r="L92" s="379">
        <v>0</v>
      </c>
      <c r="M92" s="346">
        <v>0</v>
      </c>
      <c r="N92" s="346">
        <v>1</v>
      </c>
      <c r="O92" s="346">
        <v>0</v>
      </c>
      <c r="P92" s="349">
        <v>0</v>
      </c>
      <c r="Q92" s="334"/>
    </row>
    <row r="93" spans="1:17" ht="15">
      <c r="A93" s="336">
        <v>6</v>
      </c>
      <c r="B93" s="336" t="s">
        <v>165</v>
      </c>
      <c r="C93" s="379">
        <v>2</v>
      </c>
      <c r="D93" s="379">
        <v>1</v>
      </c>
      <c r="E93" s="379">
        <v>3</v>
      </c>
      <c r="F93" s="379">
        <v>18</v>
      </c>
      <c r="G93" s="379">
        <v>1</v>
      </c>
      <c r="H93" s="379">
        <v>2</v>
      </c>
      <c r="I93" s="379">
        <v>2</v>
      </c>
      <c r="J93" s="379">
        <v>2</v>
      </c>
      <c r="K93" s="379">
        <v>0</v>
      </c>
      <c r="L93" s="379">
        <v>0</v>
      </c>
      <c r="M93" s="346">
        <v>0</v>
      </c>
      <c r="N93" s="346">
        <v>1</v>
      </c>
      <c r="O93" s="346">
        <v>0</v>
      </c>
      <c r="P93" s="349">
        <v>0</v>
      </c>
      <c r="Q93" s="334"/>
    </row>
    <row r="94" spans="1:17" ht="15">
      <c r="A94" s="336">
        <v>7</v>
      </c>
      <c r="B94" s="336" t="s">
        <v>166</v>
      </c>
      <c r="C94" s="379">
        <v>2</v>
      </c>
      <c r="D94" s="379">
        <v>1</v>
      </c>
      <c r="E94" s="379">
        <v>14</v>
      </c>
      <c r="F94" s="379">
        <v>16</v>
      </c>
      <c r="G94" s="379">
        <v>3</v>
      </c>
      <c r="H94" s="379">
        <v>3</v>
      </c>
      <c r="I94" s="379">
        <v>2</v>
      </c>
      <c r="J94" s="379">
        <v>2</v>
      </c>
      <c r="K94" s="379">
        <v>0</v>
      </c>
      <c r="L94" s="379">
        <v>0</v>
      </c>
      <c r="M94" s="346">
        <v>0</v>
      </c>
      <c r="N94" s="346">
        <v>1</v>
      </c>
      <c r="O94" s="346">
        <v>0</v>
      </c>
      <c r="P94" s="349">
        <v>0</v>
      </c>
      <c r="Q94" s="334"/>
    </row>
    <row r="95" spans="1:17" ht="15">
      <c r="A95" s="336">
        <v>8</v>
      </c>
      <c r="B95" s="336" t="s">
        <v>167</v>
      </c>
      <c r="C95" s="379">
        <v>3</v>
      </c>
      <c r="D95" s="379">
        <v>8</v>
      </c>
      <c r="E95" s="379">
        <v>17</v>
      </c>
      <c r="F95" s="379">
        <v>39</v>
      </c>
      <c r="G95" s="379">
        <v>6</v>
      </c>
      <c r="H95" s="379">
        <v>15</v>
      </c>
      <c r="I95" s="379">
        <v>4</v>
      </c>
      <c r="J95" s="379">
        <v>4</v>
      </c>
      <c r="K95" s="379">
        <v>0</v>
      </c>
      <c r="L95" s="379">
        <v>0</v>
      </c>
      <c r="M95" s="346">
        <v>0</v>
      </c>
      <c r="N95" s="346">
        <v>1</v>
      </c>
      <c r="O95" s="346">
        <v>0</v>
      </c>
      <c r="P95" s="349">
        <v>0</v>
      </c>
      <c r="Q95" s="334"/>
    </row>
    <row r="96" spans="1:17" ht="15">
      <c r="A96" s="336">
        <v>9</v>
      </c>
      <c r="B96" s="336" t="s">
        <v>168</v>
      </c>
      <c r="C96" s="379">
        <v>1</v>
      </c>
      <c r="D96" s="379">
        <v>4</v>
      </c>
      <c r="E96" s="379">
        <v>9</v>
      </c>
      <c r="F96" s="379">
        <v>16</v>
      </c>
      <c r="G96" s="379">
        <v>1</v>
      </c>
      <c r="H96" s="379">
        <v>4</v>
      </c>
      <c r="I96" s="379">
        <v>4</v>
      </c>
      <c r="J96" s="379">
        <v>4</v>
      </c>
      <c r="K96" s="379">
        <v>0</v>
      </c>
      <c r="L96" s="379">
        <v>0</v>
      </c>
      <c r="M96" s="346">
        <v>0</v>
      </c>
      <c r="N96" s="346">
        <v>1</v>
      </c>
      <c r="O96" s="346">
        <v>0</v>
      </c>
      <c r="P96" s="349">
        <v>0</v>
      </c>
      <c r="Q96" s="334"/>
    </row>
    <row r="97" spans="1:17">
      <c r="A97" s="336">
        <v>10</v>
      </c>
      <c r="B97" s="336" t="s">
        <v>169</v>
      </c>
      <c r="C97" s="380">
        <v>0</v>
      </c>
      <c r="D97" s="380">
        <v>0</v>
      </c>
      <c r="E97" s="380">
        <v>0</v>
      </c>
      <c r="F97" s="380">
        <v>0</v>
      </c>
      <c r="G97" s="380">
        <v>0</v>
      </c>
      <c r="H97" s="380">
        <v>0</v>
      </c>
      <c r="I97" s="380">
        <v>0</v>
      </c>
      <c r="J97" s="380">
        <v>0</v>
      </c>
      <c r="K97" s="380">
        <v>0</v>
      </c>
      <c r="L97" s="380">
        <v>0</v>
      </c>
      <c r="M97" s="381">
        <v>0</v>
      </c>
      <c r="N97" s="382">
        <v>0</v>
      </c>
      <c r="O97" s="381">
        <v>0</v>
      </c>
      <c r="P97" s="349">
        <v>0</v>
      </c>
      <c r="Q97" s="245"/>
    </row>
    <row r="98" spans="1:17">
      <c r="A98" s="358">
        <v>11</v>
      </c>
      <c r="B98" s="358" t="s">
        <v>147</v>
      </c>
      <c r="C98" s="377">
        <v>3</v>
      </c>
      <c r="D98" s="377">
        <v>5</v>
      </c>
      <c r="E98" s="377">
        <v>7</v>
      </c>
      <c r="F98" s="383">
        <v>3</v>
      </c>
      <c r="G98" s="377">
        <v>2</v>
      </c>
      <c r="H98" s="377">
        <v>4</v>
      </c>
      <c r="I98" s="377">
        <v>0</v>
      </c>
      <c r="J98" s="377">
        <v>0</v>
      </c>
      <c r="K98" s="377">
        <v>0</v>
      </c>
      <c r="L98" s="377">
        <v>0</v>
      </c>
      <c r="M98" s="377">
        <v>0</v>
      </c>
      <c r="N98" s="377">
        <v>1</v>
      </c>
      <c r="O98" s="377">
        <v>0</v>
      </c>
      <c r="P98" s="376">
        <v>0</v>
      </c>
      <c r="Q98" s="245"/>
    </row>
    <row r="99" spans="1:17">
      <c r="A99" s="358">
        <v>12</v>
      </c>
      <c r="B99" s="377" t="s">
        <v>470</v>
      </c>
      <c r="C99" s="377">
        <v>1</v>
      </c>
      <c r="D99" s="377">
        <v>2</v>
      </c>
      <c r="E99" s="377">
        <v>1</v>
      </c>
      <c r="F99" s="383">
        <v>1</v>
      </c>
      <c r="G99" s="377">
        <v>1</v>
      </c>
      <c r="H99" s="377">
        <v>1</v>
      </c>
      <c r="I99" s="377">
        <v>0</v>
      </c>
      <c r="J99" s="377">
        <v>0</v>
      </c>
      <c r="K99" s="377">
        <v>0</v>
      </c>
      <c r="L99" s="377">
        <v>0</v>
      </c>
      <c r="M99" s="377">
        <v>0</v>
      </c>
      <c r="N99" s="377">
        <v>1</v>
      </c>
      <c r="O99" s="377">
        <v>0</v>
      </c>
      <c r="P99" s="376">
        <v>0</v>
      </c>
      <c r="Q99" s="245"/>
    </row>
    <row r="100" spans="1:17">
      <c r="A100" s="336">
        <v>13</v>
      </c>
      <c r="B100" s="377" t="s">
        <v>471</v>
      </c>
      <c r="C100" s="377">
        <v>1</v>
      </c>
      <c r="D100" s="377">
        <v>1</v>
      </c>
      <c r="E100" s="377">
        <v>0</v>
      </c>
      <c r="F100" s="377">
        <v>4</v>
      </c>
      <c r="G100" s="377">
        <v>0</v>
      </c>
      <c r="H100" s="377">
        <v>1</v>
      </c>
      <c r="I100" s="377">
        <v>0</v>
      </c>
      <c r="J100" s="377">
        <v>0</v>
      </c>
      <c r="K100" s="377">
        <v>0</v>
      </c>
      <c r="L100" s="377">
        <v>0</v>
      </c>
      <c r="M100" s="377">
        <v>0</v>
      </c>
      <c r="N100" s="377">
        <v>1</v>
      </c>
      <c r="O100" s="377">
        <v>0</v>
      </c>
      <c r="P100" s="349">
        <v>0</v>
      </c>
      <c r="Q100" s="245"/>
    </row>
    <row r="101" spans="1:17">
      <c r="A101" s="336">
        <v>14</v>
      </c>
      <c r="B101" s="377" t="s">
        <v>472</v>
      </c>
      <c r="C101" s="377">
        <v>1</v>
      </c>
      <c r="D101" s="377">
        <v>2</v>
      </c>
      <c r="E101" s="377">
        <v>0</v>
      </c>
      <c r="F101" s="377">
        <v>1</v>
      </c>
      <c r="G101" s="377">
        <v>0</v>
      </c>
      <c r="H101" s="377">
        <v>0</v>
      </c>
      <c r="I101" s="377">
        <v>0</v>
      </c>
      <c r="J101" s="377">
        <v>0</v>
      </c>
      <c r="K101" s="377">
        <v>0</v>
      </c>
      <c r="L101" s="377">
        <v>0</v>
      </c>
      <c r="M101" s="377">
        <v>0</v>
      </c>
      <c r="N101" s="377">
        <v>1</v>
      </c>
      <c r="O101" s="377">
        <v>0</v>
      </c>
      <c r="P101" s="349">
        <v>0</v>
      </c>
      <c r="Q101" s="245"/>
    </row>
    <row r="102" spans="1:17">
      <c r="A102" s="336">
        <v>15</v>
      </c>
      <c r="B102" s="377" t="s">
        <v>473</v>
      </c>
      <c r="C102" s="377">
        <v>2</v>
      </c>
      <c r="D102" s="377">
        <v>2</v>
      </c>
      <c r="E102" s="377">
        <v>1</v>
      </c>
      <c r="F102" s="377">
        <v>2</v>
      </c>
      <c r="G102" s="377">
        <v>0</v>
      </c>
      <c r="H102" s="377">
        <v>1</v>
      </c>
      <c r="I102" s="377">
        <v>0</v>
      </c>
      <c r="J102" s="377">
        <v>0</v>
      </c>
      <c r="K102" s="377">
        <v>0</v>
      </c>
      <c r="L102" s="377">
        <v>0</v>
      </c>
      <c r="M102" s="377">
        <v>0</v>
      </c>
      <c r="N102" s="377">
        <v>1</v>
      </c>
      <c r="O102" s="377">
        <v>0</v>
      </c>
      <c r="P102" s="349">
        <v>0</v>
      </c>
      <c r="Q102" s="245"/>
    </row>
    <row r="103" spans="1:17">
      <c r="A103" s="336">
        <v>16</v>
      </c>
      <c r="B103" s="377" t="s">
        <v>474</v>
      </c>
      <c r="C103" s="377">
        <v>5</v>
      </c>
      <c r="D103" s="377">
        <v>6</v>
      </c>
      <c r="E103" s="377">
        <v>4</v>
      </c>
      <c r="F103" s="377">
        <v>10</v>
      </c>
      <c r="G103" s="377">
        <v>1</v>
      </c>
      <c r="H103" s="377">
        <v>1</v>
      </c>
      <c r="I103" s="377">
        <v>0</v>
      </c>
      <c r="J103" s="377">
        <v>0</v>
      </c>
      <c r="K103" s="377">
        <v>0</v>
      </c>
      <c r="L103" s="377">
        <v>0</v>
      </c>
      <c r="M103" s="377">
        <v>0</v>
      </c>
      <c r="N103" s="377">
        <v>1</v>
      </c>
      <c r="O103" s="377">
        <v>0</v>
      </c>
      <c r="P103" s="349">
        <v>0</v>
      </c>
      <c r="Q103" s="245"/>
    </row>
    <row r="104" spans="1:17">
      <c r="A104" s="336">
        <v>17</v>
      </c>
      <c r="B104" s="377" t="s">
        <v>475</v>
      </c>
      <c r="C104" s="377">
        <v>4</v>
      </c>
      <c r="D104" s="377">
        <v>3</v>
      </c>
      <c r="E104" s="377">
        <v>5</v>
      </c>
      <c r="F104" s="377">
        <v>8</v>
      </c>
      <c r="G104" s="377">
        <v>1</v>
      </c>
      <c r="H104" s="377">
        <v>0</v>
      </c>
      <c r="I104" s="377">
        <v>1</v>
      </c>
      <c r="J104" s="377">
        <v>1</v>
      </c>
      <c r="K104" s="377">
        <v>0</v>
      </c>
      <c r="L104" s="377">
        <v>0</v>
      </c>
      <c r="M104" s="377">
        <v>0</v>
      </c>
      <c r="N104" s="377">
        <v>1</v>
      </c>
      <c r="O104" s="377">
        <v>0</v>
      </c>
      <c r="P104" s="349">
        <v>0</v>
      </c>
      <c r="Q104" s="245"/>
    </row>
    <row r="105" spans="1:17">
      <c r="A105" s="336">
        <v>18</v>
      </c>
      <c r="B105" s="377" t="s">
        <v>476</v>
      </c>
      <c r="C105" s="377">
        <v>2</v>
      </c>
      <c r="D105" s="377">
        <v>1</v>
      </c>
      <c r="E105" s="377">
        <v>1</v>
      </c>
      <c r="F105" s="377">
        <v>2</v>
      </c>
      <c r="G105" s="377">
        <v>0</v>
      </c>
      <c r="H105" s="377">
        <v>0</v>
      </c>
      <c r="I105" s="377">
        <v>0</v>
      </c>
      <c r="J105" s="377">
        <v>0</v>
      </c>
      <c r="K105" s="377">
        <v>0</v>
      </c>
      <c r="L105" s="377">
        <v>0</v>
      </c>
      <c r="M105" s="377">
        <v>0</v>
      </c>
      <c r="N105" s="377">
        <v>1</v>
      </c>
      <c r="O105" s="377">
        <v>0</v>
      </c>
      <c r="P105" s="349">
        <v>0</v>
      </c>
      <c r="Q105" s="245"/>
    </row>
    <row r="106" spans="1:17">
      <c r="A106" s="336">
        <v>19</v>
      </c>
      <c r="B106" s="377" t="s">
        <v>477</v>
      </c>
      <c r="C106" s="377">
        <v>1</v>
      </c>
      <c r="D106" s="377">
        <v>0</v>
      </c>
      <c r="E106" s="377">
        <v>2</v>
      </c>
      <c r="F106" s="377">
        <v>5</v>
      </c>
      <c r="G106" s="377">
        <v>0</v>
      </c>
      <c r="H106" s="377">
        <v>0</v>
      </c>
      <c r="I106" s="377">
        <v>0</v>
      </c>
      <c r="J106" s="377">
        <v>0</v>
      </c>
      <c r="K106" s="377">
        <v>0</v>
      </c>
      <c r="L106" s="377">
        <v>0</v>
      </c>
      <c r="M106" s="377">
        <v>0</v>
      </c>
      <c r="N106" s="377">
        <v>1</v>
      </c>
      <c r="O106" s="377">
        <v>0</v>
      </c>
      <c r="P106" s="349">
        <v>0</v>
      </c>
      <c r="Q106" s="245"/>
    </row>
    <row r="107" spans="1:17">
      <c r="A107" s="336">
        <v>20</v>
      </c>
      <c r="B107" s="377" t="s">
        <v>628</v>
      </c>
      <c r="C107" s="377">
        <v>1</v>
      </c>
      <c r="D107" s="377">
        <v>0</v>
      </c>
      <c r="E107" s="377">
        <v>1</v>
      </c>
      <c r="F107" s="377">
        <v>1</v>
      </c>
      <c r="G107" s="377">
        <v>0</v>
      </c>
      <c r="H107" s="377">
        <v>0</v>
      </c>
      <c r="I107" s="377">
        <v>0</v>
      </c>
      <c r="J107" s="377">
        <v>0</v>
      </c>
      <c r="K107" s="377">
        <v>0</v>
      </c>
      <c r="L107" s="377">
        <v>0</v>
      </c>
      <c r="M107" s="377">
        <v>0</v>
      </c>
      <c r="N107" s="377">
        <v>1</v>
      </c>
      <c r="O107" s="377">
        <v>0</v>
      </c>
      <c r="P107" s="349">
        <v>0</v>
      </c>
      <c r="Q107" s="245"/>
    </row>
    <row r="108" spans="1:17">
      <c r="A108" s="336">
        <v>21</v>
      </c>
      <c r="B108" s="377" t="s">
        <v>478</v>
      </c>
      <c r="C108" s="377">
        <v>0</v>
      </c>
      <c r="D108" s="377">
        <v>0</v>
      </c>
      <c r="E108" s="377">
        <v>0</v>
      </c>
      <c r="F108" s="377">
        <v>0</v>
      </c>
      <c r="G108" s="377">
        <v>0</v>
      </c>
      <c r="H108" s="377">
        <v>0</v>
      </c>
      <c r="I108" s="377">
        <v>0</v>
      </c>
      <c r="J108" s="377">
        <v>0</v>
      </c>
      <c r="K108" s="377">
        <v>0</v>
      </c>
      <c r="L108" s="377">
        <v>0</v>
      </c>
      <c r="M108" s="377">
        <v>0</v>
      </c>
      <c r="N108" s="377">
        <v>0</v>
      </c>
      <c r="O108" s="377">
        <v>0</v>
      </c>
      <c r="P108" s="349">
        <v>0</v>
      </c>
      <c r="Q108" s="245"/>
    </row>
    <row r="109" spans="1:17">
      <c r="A109" s="336">
        <v>22</v>
      </c>
      <c r="B109" s="377" t="s">
        <v>479</v>
      </c>
      <c r="C109" s="377">
        <v>0</v>
      </c>
      <c r="D109" s="377">
        <v>0</v>
      </c>
      <c r="E109" s="377">
        <v>0</v>
      </c>
      <c r="F109" s="377">
        <v>0</v>
      </c>
      <c r="G109" s="377">
        <v>0</v>
      </c>
      <c r="H109" s="377">
        <v>0</v>
      </c>
      <c r="I109" s="377">
        <v>0</v>
      </c>
      <c r="J109" s="377">
        <v>0</v>
      </c>
      <c r="K109" s="377">
        <v>0</v>
      </c>
      <c r="L109" s="377">
        <v>0</v>
      </c>
      <c r="M109" s="377">
        <v>0</v>
      </c>
      <c r="N109" s="377">
        <v>0</v>
      </c>
      <c r="O109" s="377">
        <v>0</v>
      </c>
      <c r="P109" s="349">
        <v>0</v>
      </c>
      <c r="Q109" s="245"/>
    </row>
    <row r="110" spans="1:17">
      <c r="A110" s="336">
        <v>23</v>
      </c>
      <c r="B110" s="377" t="s">
        <v>480</v>
      </c>
      <c r="C110" s="377">
        <v>0</v>
      </c>
      <c r="D110" s="377">
        <v>0</v>
      </c>
      <c r="E110" s="377">
        <v>0</v>
      </c>
      <c r="F110" s="377">
        <v>0</v>
      </c>
      <c r="G110" s="377">
        <v>0</v>
      </c>
      <c r="H110" s="377">
        <v>0</v>
      </c>
      <c r="I110" s="377">
        <v>0</v>
      </c>
      <c r="J110" s="377">
        <v>0</v>
      </c>
      <c r="K110" s="377">
        <v>0</v>
      </c>
      <c r="L110" s="377">
        <v>0</v>
      </c>
      <c r="M110" s="377">
        <v>0</v>
      </c>
      <c r="N110" s="377">
        <v>0</v>
      </c>
      <c r="O110" s="377">
        <v>0</v>
      </c>
      <c r="P110" s="349">
        <v>0</v>
      </c>
      <c r="Q110" s="245"/>
    </row>
    <row r="111" spans="1:17">
      <c r="A111" s="336">
        <v>24</v>
      </c>
      <c r="B111" s="377" t="s">
        <v>481</v>
      </c>
      <c r="C111" s="377">
        <v>0</v>
      </c>
      <c r="D111" s="377">
        <v>0</v>
      </c>
      <c r="E111" s="377">
        <v>0</v>
      </c>
      <c r="F111" s="377">
        <v>0</v>
      </c>
      <c r="G111" s="377">
        <v>0</v>
      </c>
      <c r="H111" s="377">
        <v>0</v>
      </c>
      <c r="I111" s="377">
        <v>0</v>
      </c>
      <c r="J111" s="377">
        <v>0</v>
      </c>
      <c r="K111" s="377">
        <v>0</v>
      </c>
      <c r="L111" s="377">
        <v>0</v>
      </c>
      <c r="M111" s="377">
        <v>0</v>
      </c>
      <c r="N111" s="377">
        <v>0</v>
      </c>
      <c r="O111" s="377">
        <v>0</v>
      </c>
      <c r="P111" s="385">
        <v>0</v>
      </c>
      <c r="Q111" s="245"/>
    </row>
    <row r="112" spans="1:17">
      <c r="A112" s="336">
        <v>25</v>
      </c>
      <c r="B112" s="377" t="s">
        <v>482</v>
      </c>
      <c r="C112" s="377">
        <v>0</v>
      </c>
      <c r="D112" s="377">
        <v>0</v>
      </c>
      <c r="E112" s="377">
        <v>0</v>
      </c>
      <c r="F112" s="377">
        <v>0</v>
      </c>
      <c r="G112" s="377">
        <v>0</v>
      </c>
      <c r="H112" s="377">
        <v>0</v>
      </c>
      <c r="I112" s="377">
        <v>0</v>
      </c>
      <c r="J112" s="377">
        <v>0</v>
      </c>
      <c r="K112" s="377">
        <v>0</v>
      </c>
      <c r="L112" s="377">
        <v>0</v>
      </c>
      <c r="M112" s="377">
        <v>0</v>
      </c>
      <c r="N112" s="377">
        <v>0</v>
      </c>
      <c r="O112" s="377">
        <v>0</v>
      </c>
      <c r="P112" s="349">
        <v>0</v>
      </c>
      <c r="Q112" s="245"/>
    </row>
    <row r="113" spans="1:17" ht="14.25" thickBot="1">
      <c r="A113" s="347">
        <v>26</v>
      </c>
      <c r="B113" s="377" t="s">
        <v>483</v>
      </c>
      <c r="C113" s="386">
        <v>0</v>
      </c>
      <c r="D113" s="386">
        <v>0</v>
      </c>
      <c r="E113" s="386">
        <v>1</v>
      </c>
      <c r="F113" s="386">
        <v>0</v>
      </c>
      <c r="G113" s="386">
        <v>0</v>
      </c>
      <c r="H113" s="386">
        <v>0</v>
      </c>
      <c r="I113" s="386">
        <v>0</v>
      </c>
      <c r="J113" s="386">
        <v>0</v>
      </c>
      <c r="K113" s="386">
        <v>0</v>
      </c>
      <c r="L113" s="386">
        <v>0</v>
      </c>
      <c r="M113" s="386">
        <v>0</v>
      </c>
      <c r="N113" s="386">
        <v>0</v>
      </c>
      <c r="O113" s="386">
        <v>0</v>
      </c>
      <c r="P113" s="388">
        <v>0</v>
      </c>
      <c r="Q113" s="245"/>
    </row>
    <row r="114" spans="1:17" ht="14.25">
      <c r="A114" s="670" t="s">
        <v>484</v>
      </c>
      <c r="B114" s="671"/>
      <c r="C114" s="614">
        <v>230</v>
      </c>
      <c r="D114" s="614">
        <v>296</v>
      </c>
      <c r="E114" s="614">
        <v>6350</v>
      </c>
      <c r="F114" s="614">
        <v>1990</v>
      </c>
      <c r="G114" s="291">
        <v>282</v>
      </c>
      <c r="H114" s="291">
        <v>362</v>
      </c>
      <c r="I114" s="291">
        <v>790</v>
      </c>
      <c r="J114" s="291">
        <v>790</v>
      </c>
      <c r="K114" s="291">
        <v>180</v>
      </c>
      <c r="L114" s="291">
        <v>1359</v>
      </c>
      <c r="M114" s="291">
        <v>352</v>
      </c>
      <c r="N114" s="291">
        <v>460</v>
      </c>
      <c r="O114" s="291">
        <v>0</v>
      </c>
      <c r="P114" s="615">
        <v>4</v>
      </c>
      <c r="Q114" s="245"/>
    </row>
    <row r="115" spans="1:17">
      <c r="A115" s="336">
        <v>1</v>
      </c>
      <c r="B115" s="336" t="s">
        <v>484</v>
      </c>
      <c r="C115" s="377">
        <v>14</v>
      </c>
      <c r="D115" s="351">
        <v>20</v>
      </c>
      <c r="E115" s="351">
        <v>2007</v>
      </c>
      <c r="F115" s="351">
        <v>215</v>
      </c>
      <c r="G115" s="351">
        <v>12</v>
      </c>
      <c r="H115" s="351">
        <v>66</v>
      </c>
      <c r="I115" s="351">
        <v>48</v>
      </c>
      <c r="J115" s="351">
        <v>48</v>
      </c>
      <c r="K115" s="351">
        <v>180</v>
      </c>
      <c r="L115" s="351">
        <v>1359</v>
      </c>
      <c r="M115" s="351">
        <v>352</v>
      </c>
      <c r="N115" s="351">
        <v>0</v>
      </c>
      <c r="O115" s="351">
        <v>0</v>
      </c>
      <c r="P115" s="360">
        <v>4</v>
      </c>
      <c r="Q115" s="245"/>
    </row>
    <row r="116" spans="1:17">
      <c r="A116" s="336">
        <v>2</v>
      </c>
      <c r="B116" s="367" t="s">
        <v>485</v>
      </c>
      <c r="C116" s="377">
        <v>16</v>
      </c>
      <c r="D116" s="377">
        <v>10</v>
      </c>
      <c r="E116" s="377">
        <v>176</v>
      </c>
      <c r="F116" s="377">
        <v>113</v>
      </c>
      <c r="G116" s="377">
        <v>13</v>
      </c>
      <c r="H116" s="377">
        <v>16</v>
      </c>
      <c r="I116" s="377">
        <v>35</v>
      </c>
      <c r="J116" s="377">
        <v>35</v>
      </c>
      <c r="K116" s="405">
        <v>0</v>
      </c>
      <c r="L116" s="351">
        <v>0</v>
      </c>
      <c r="M116" s="351">
        <v>0</v>
      </c>
      <c r="N116" s="351">
        <v>20</v>
      </c>
      <c r="O116" s="351">
        <v>0</v>
      </c>
      <c r="P116" s="375">
        <v>0</v>
      </c>
      <c r="Q116" s="245"/>
    </row>
    <row r="117" spans="1:17">
      <c r="A117" s="336">
        <v>3</v>
      </c>
      <c r="B117" s="350" t="s">
        <v>486</v>
      </c>
      <c r="C117" s="377">
        <v>8</v>
      </c>
      <c r="D117" s="377">
        <v>10</v>
      </c>
      <c r="E117" s="377">
        <v>202</v>
      </c>
      <c r="F117" s="377">
        <v>92</v>
      </c>
      <c r="G117" s="377">
        <v>8</v>
      </c>
      <c r="H117" s="377">
        <v>16</v>
      </c>
      <c r="I117" s="377">
        <v>26</v>
      </c>
      <c r="J117" s="377">
        <v>26</v>
      </c>
      <c r="K117" s="351">
        <v>0</v>
      </c>
      <c r="L117" s="351">
        <v>0</v>
      </c>
      <c r="M117" s="351">
        <v>0</v>
      </c>
      <c r="N117" s="351">
        <v>20</v>
      </c>
      <c r="O117" s="351">
        <v>0</v>
      </c>
      <c r="P117" s="375">
        <v>0</v>
      </c>
      <c r="Q117" s="245"/>
    </row>
    <row r="118" spans="1:17">
      <c r="A118" s="336">
        <v>4</v>
      </c>
      <c r="B118" s="350" t="s">
        <v>487</v>
      </c>
      <c r="C118" s="377">
        <v>11</v>
      </c>
      <c r="D118" s="377">
        <v>11</v>
      </c>
      <c r="E118" s="377">
        <v>120</v>
      </c>
      <c r="F118" s="377">
        <v>89</v>
      </c>
      <c r="G118" s="377">
        <v>14</v>
      </c>
      <c r="H118" s="377">
        <v>19</v>
      </c>
      <c r="I118" s="377">
        <v>26</v>
      </c>
      <c r="J118" s="377">
        <v>26</v>
      </c>
      <c r="K118" s="351">
        <v>0</v>
      </c>
      <c r="L118" s="351">
        <v>0</v>
      </c>
      <c r="M118" s="351">
        <v>0</v>
      </c>
      <c r="N118" s="351">
        <v>20</v>
      </c>
      <c r="O118" s="351">
        <v>0</v>
      </c>
      <c r="P118" s="384">
        <v>0</v>
      </c>
      <c r="Q118" s="245"/>
    </row>
    <row r="119" spans="1:17">
      <c r="A119" s="336">
        <v>5</v>
      </c>
      <c r="B119" s="350" t="s">
        <v>488</v>
      </c>
      <c r="C119" s="377">
        <v>7</v>
      </c>
      <c r="D119" s="377">
        <v>4</v>
      </c>
      <c r="E119" s="377">
        <v>140</v>
      </c>
      <c r="F119" s="377">
        <v>72</v>
      </c>
      <c r="G119" s="377">
        <v>9</v>
      </c>
      <c r="H119" s="377">
        <v>9</v>
      </c>
      <c r="I119" s="377">
        <v>35</v>
      </c>
      <c r="J119" s="377">
        <v>35</v>
      </c>
      <c r="K119" s="351">
        <v>0</v>
      </c>
      <c r="L119" s="351">
        <v>0</v>
      </c>
      <c r="M119" s="351">
        <v>0</v>
      </c>
      <c r="N119" s="351">
        <v>20</v>
      </c>
      <c r="O119" s="351">
        <v>0</v>
      </c>
      <c r="P119" s="375">
        <v>0</v>
      </c>
      <c r="Q119" s="245"/>
    </row>
    <row r="120" spans="1:17">
      <c r="A120" s="336">
        <v>6</v>
      </c>
      <c r="B120" s="350" t="s">
        <v>489</v>
      </c>
      <c r="C120" s="377">
        <v>12</v>
      </c>
      <c r="D120" s="377">
        <v>10</v>
      </c>
      <c r="E120" s="377">
        <v>240</v>
      </c>
      <c r="F120" s="377">
        <v>82</v>
      </c>
      <c r="G120" s="377">
        <v>9</v>
      </c>
      <c r="H120" s="377">
        <v>11</v>
      </c>
      <c r="I120" s="377">
        <v>28</v>
      </c>
      <c r="J120" s="377">
        <v>28</v>
      </c>
      <c r="K120" s="351">
        <v>0</v>
      </c>
      <c r="L120" s="351">
        <v>0</v>
      </c>
      <c r="M120" s="351">
        <v>0</v>
      </c>
      <c r="N120" s="351">
        <v>20</v>
      </c>
      <c r="O120" s="351">
        <v>0</v>
      </c>
      <c r="P120" s="384">
        <v>0</v>
      </c>
      <c r="Q120" s="245"/>
    </row>
    <row r="121" spans="1:17">
      <c r="A121" s="336">
        <v>7</v>
      </c>
      <c r="B121" s="350" t="s">
        <v>490</v>
      </c>
      <c r="C121" s="377">
        <v>11</v>
      </c>
      <c r="D121" s="377">
        <v>12</v>
      </c>
      <c r="E121" s="377">
        <v>133</v>
      </c>
      <c r="F121" s="377">
        <v>77</v>
      </c>
      <c r="G121" s="377">
        <v>11</v>
      </c>
      <c r="H121" s="377">
        <v>12</v>
      </c>
      <c r="I121" s="377">
        <v>29</v>
      </c>
      <c r="J121" s="377">
        <v>29</v>
      </c>
      <c r="K121" s="351">
        <v>0</v>
      </c>
      <c r="L121" s="351">
        <v>0</v>
      </c>
      <c r="M121" s="351">
        <v>0</v>
      </c>
      <c r="N121" s="351">
        <v>20</v>
      </c>
      <c r="O121" s="351">
        <v>0</v>
      </c>
      <c r="P121" s="375">
        <v>0</v>
      </c>
      <c r="Q121" s="245"/>
    </row>
    <row r="122" spans="1:17">
      <c r="A122" s="336">
        <v>8</v>
      </c>
      <c r="B122" s="350" t="s">
        <v>491</v>
      </c>
      <c r="C122" s="377">
        <v>8</v>
      </c>
      <c r="D122" s="377">
        <v>13</v>
      </c>
      <c r="E122" s="377">
        <v>168</v>
      </c>
      <c r="F122" s="377">
        <v>47</v>
      </c>
      <c r="G122" s="377">
        <v>12</v>
      </c>
      <c r="H122" s="377">
        <v>11</v>
      </c>
      <c r="I122" s="377">
        <v>34</v>
      </c>
      <c r="J122" s="377">
        <v>34</v>
      </c>
      <c r="K122" s="351">
        <v>0</v>
      </c>
      <c r="L122" s="351">
        <v>0</v>
      </c>
      <c r="M122" s="351">
        <v>0</v>
      </c>
      <c r="N122" s="351">
        <v>20</v>
      </c>
      <c r="O122" s="351">
        <v>0</v>
      </c>
      <c r="P122" s="384">
        <v>0</v>
      </c>
      <c r="Q122" s="245"/>
    </row>
    <row r="123" spans="1:17">
      <c r="A123" s="336">
        <v>9</v>
      </c>
      <c r="B123" s="350" t="s">
        <v>492</v>
      </c>
      <c r="C123" s="377">
        <v>9</v>
      </c>
      <c r="D123" s="377">
        <v>12</v>
      </c>
      <c r="E123" s="377">
        <v>125</v>
      </c>
      <c r="F123" s="377">
        <v>51</v>
      </c>
      <c r="G123" s="377">
        <v>14</v>
      </c>
      <c r="H123" s="377">
        <v>13</v>
      </c>
      <c r="I123" s="377">
        <v>29</v>
      </c>
      <c r="J123" s="377">
        <v>29</v>
      </c>
      <c r="K123" s="351">
        <v>0</v>
      </c>
      <c r="L123" s="351">
        <v>0</v>
      </c>
      <c r="M123" s="351">
        <v>0</v>
      </c>
      <c r="N123" s="351">
        <v>20</v>
      </c>
      <c r="O123" s="351">
        <v>0</v>
      </c>
      <c r="P123" s="375">
        <v>0</v>
      </c>
      <c r="Q123" s="245"/>
    </row>
    <row r="124" spans="1:17">
      <c r="A124" s="336">
        <v>10</v>
      </c>
      <c r="B124" s="350" t="s">
        <v>493</v>
      </c>
      <c r="C124" s="377">
        <v>11</v>
      </c>
      <c r="D124" s="377">
        <v>12</v>
      </c>
      <c r="E124" s="377">
        <v>126</v>
      </c>
      <c r="F124" s="377">
        <v>53</v>
      </c>
      <c r="G124" s="377">
        <v>12</v>
      </c>
      <c r="H124" s="377">
        <v>11</v>
      </c>
      <c r="I124" s="377">
        <v>24</v>
      </c>
      <c r="J124" s="377">
        <v>24</v>
      </c>
      <c r="K124" s="351">
        <v>0</v>
      </c>
      <c r="L124" s="351">
        <v>0</v>
      </c>
      <c r="M124" s="351">
        <v>0</v>
      </c>
      <c r="N124" s="351">
        <v>20</v>
      </c>
      <c r="O124" s="351">
        <v>0</v>
      </c>
      <c r="P124" s="384">
        <v>0</v>
      </c>
      <c r="Q124" s="245"/>
    </row>
    <row r="125" spans="1:17">
      <c r="A125" s="336">
        <v>11</v>
      </c>
      <c r="B125" s="350" t="s">
        <v>494</v>
      </c>
      <c r="C125" s="377">
        <v>13</v>
      </c>
      <c r="D125" s="377">
        <v>13</v>
      </c>
      <c r="E125" s="377">
        <v>177</v>
      </c>
      <c r="F125" s="377">
        <v>64</v>
      </c>
      <c r="G125" s="377">
        <v>15</v>
      </c>
      <c r="H125" s="377">
        <v>14</v>
      </c>
      <c r="I125" s="377">
        <v>39</v>
      </c>
      <c r="J125" s="377">
        <v>39</v>
      </c>
      <c r="K125" s="351">
        <v>0</v>
      </c>
      <c r="L125" s="351">
        <v>0</v>
      </c>
      <c r="M125" s="351">
        <v>0</v>
      </c>
      <c r="N125" s="351">
        <v>20</v>
      </c>
      <c r="O125" s="351">
        <v>0</v>
      </c>
      <c r="P125" s="375">
        <v>0</v>
      </c>
      <c r="Q125" s="245"/>
    </row>
    <row r="126" spans="1:17">
      <c r="A126" s="336">
        <v>12</v>
      </c>
      <c r="B126" s="350" t="s">
        <v>495</v>
      </c>
      <c r="C126" s="377">
        <v>10</v>
      </c>
      <c r="D126" s="377">
        <v>12</v>
      </c>
      <c r="E126" s="377">
        <v>230</v>
      </c>
      <c r="F126" s="377">
        <v>60</v>
      </c>
      <c r="G126" s="377">
        <v>14</v>
      </c>
      <c r="H126" s="377">
        <v>11</v>
      </c>
      <c r="I126" s="377">
        <v>26</v>
      </c>
      <c r="J126" s="377">
        <v>26</v>
      </c>
      <c r="K126" s="351">
        <v>0</v>
      </c>
      <c r="L126" s="351">
        <v>0</v>
      </c>
      <c r="M126" s="351">
        <v>0</v>
      </c>
      <c r="N126" s="351">
        <v>20</v>
      </c>
      <c r="O126" s="351">
        <v>0</v>
      </c>
      <c r="P126" s="384">
        <v>0</v>
      </c>
      <c r="Q126" s="245"/>
    </row>
    <row r="127" spans="1:17">
      <c r="A127" s="336">
        <v>13</v>
      </c>
      <c r="B127" s="350" t="s">
        <v>496</v>
      </c>
      <c r="C127" s="377">
        <v>2</v>
      </c>
      <c r="D127" s="377">
        <v>16</v>
      </c>
      <c r="E127" s="377">
        <v>210</v>
      </c>
      <c r="F127" s="377">
        <v>61</v>
      </c>
      <c r="G127" s="377">
        <v>8</v>
      </c>
      <c r="H127" s="377">
        <v>12</v>
      </c>
      <c r="I127" s="377">
        <v>25</v>
      </c>
      <c r="J127" s="377">
        <v>25</v>
      </c>
      <c r="K127" s="351">
        <v>0</v>
      </c>
      <c r="L127" s="351">
        <v>0</v>
      </c>
      <c r="M127" s="351">
        <v>0</v>
      </c>
      <c r="N127" s="351">
        <v>20</v>
      </c>
      <c r="O127" s="351">
        <v>0</v>
      </c>
      <c r="P127" s="375">
        <v>0</v>
      </c>
      <c r="Q127" s="245"/>
    </row>
    <row r="128" spans="1:17">
      <c r="A128" s="336">
        <v>14</v>
      </c>
      <c r="B128" s="350" t="s">
        <v>497</v>
      </c>
      <c r="C128" s="377">
        <v>8</v>
      </c>
      <c r="D128" s="377">
        <v>15</v>
      </c>
      <c r="E128" s="377">
        <v>280</v>
      </c>
      <c r="F128" s="377">
        <v>102</v>
      </c>
      <c r="G128" s="377">
        <v>8</v>
      </c>
      <c r="H128" s="377">
        <v>11</v>
      </c>
      <c r="I128" s="377">
        <v>24</v>
      </c>
      <c r="J128" s="377">
        <v>24</v>
      </c>
      <c r="K128" s="351">
        <v>0</v>
      </c>
      <c r="L128" s="351">
        <v>0</v>
      </c>
      <c r="M128" s="351">
        <v>0</v>
      </c>
      <c r="N128" s="351">
        <v>20</v>
      </c>
      <c r="O128" s="351">
        <v>0</v>
      </c>
      <c r="P128" s="384">
        <v>0</v>
      </c>
      <c r="Q128" s="245"/>
    </row>
    <row r="129" spans="1:17">
      <c r="A129" s="336">
        <v>15</v>
      </c>
      <c r="B129" s="350" t="s">
        <v>498</v>
      </c>
      <c r="C129" s="377">
        <v>10</v>
      </c>
      <c r="D129" s="377">
        <v>16</v>
      </c>
      <c r="E129" s="377">
        <v>330</v>
      </c>
      <c r="F129" s="377">
        <v>110</v>
      </c>
      <c r="G129" s="377">
        <v>14</v>
      </c>
      <c r="H129" s="377">
        <v>15</v>
      </c>
      <c r="I129" s="377">
        <v>45</v>
      </c>
      <c r="J129" s="377">
        <v>45</v>
      </c>
      <c r="K129" s="351">
        <v>0</v>
      </c>
      <c r="L129" s="351">
        <v>0</v>
      </c>
      <c r="M129" s="351">
        <v>0</v>
      </c>
      <c r="N129" s="351">
        <v>20</v>
      </c>
      <c r="O129" s="351">
        <v>0</v>
      </c>
      <c r="P129" s="375">
        <v>0</v>
      </c>
      <c r="Q129" s="245"/>
    </row>
    <row r="130" spans="1:17">
      <c r="A130" s="336">
        <v>16</v>
      </c>
      <c r="B130" s="350" t="s">
        <v>22</v>
      </c>
      <c r="C130" s="377">
        <v>12</v>
      </c>
      <c r="D130" s="377">
        <v>12</v>
      </c>
      <c r="E130" s="377">
        <v>176</v>
      </c>
      <c r="F130" s="377">
        <v>91</v>
      </c>
      <c r="G130" s="377">
        <v>11</v>
      </c>
      <c r="H130" s="377">
        <v>10</v>
      </c>
      <c r="I130" s="377">
        <v>35</v>
      </c>
      <c r="J130" s="377">
        <v>35</v>
      </c>
      <c r="K130" s="351">
        <v>0</v>
      </c>
      <c r="L130" s="351">
        <v>0</v>
      </c>
      <c r="M130" s="351">
        <v>0</v>
      </c>
      <c r="N130" s="351">
        <v>20</v>
      </c>
      <c r="O130" s="351">
        <v>0</v>
      </c>
      <c r="P130" s="384">
        <v>0</v>
      </c>
      <c r="Q130" s="245"/>
    </row>
    <row r="131" spans="1:17">
      <c r="A131" s="336">
        <v>17</v>
      </c>
      <c r="B131" s="350" t="s">
        <v>499</v>
      </c>
      <c r="C131" s="377">
        <v>9</v>
      </c>
      <c r="D131" s="377">
        <v>19</v>
      </c>
      <c r="E131" s="377">
        <v>230</v>
      </c>
      <c r="F131" s="377">
        <v>69</v>
      </c>
      <c r="G131" s="377">
        <v>12</v>
      </c>
      <c r="H131" s="377">
        <v>21</v>
      </c>
      <c r="I131" s="377">
        <v>36</v>
      </c>
      <c r="J131" s="377">
        <v>36</v>
      </c>
      <c r="K131" s="351">
        <v>0</v>
      </c>
      <c r="L131" s="351">
        <v>0</v>
      </c>
      <c r="M131" s="351">
        <v>0</v>
      </c>
      <c r="N131" s="351">
        <v>20</v>
      </c>
      <c r="O131" s="351">
        <v>0</v>
      </c>
      <c r="P131" s="375">
        <v>0</v>
      </c>
      <c r="Q131" s="245"/>
    </row>
    <row r="132" spans="1:17">
      <c r="A132" s="336">
        <v>18</v>
      </c>
      <c r="B132" s="350" t="s">
        <v>173</v>
      </c>
      <c r="C132" s="377">
        <v>5</v>
      </c>
      <c r="D132" s="377">
        <v>14</v>
      </c>
      <c r="E132" s="377">
        <v>258</v>
      </c>
      <c r="F132" s="377">
        <v>92</v>
      </c>
      <c r="G132" s="377">
        <v>11</v>
      </c>
      <c r="H132" s="377">
        <v>14</v>
      </c>
      <c r="I132" s="377">
        <v>39</v>
      </c>
      <c r="J132" s="377">
        <v>39</v>
      </c>
      <c r="K132" s="351">
        <v>0</v>
      </c>
      <c r="L132" s="351">
        <v>0</v>
      </c>
      <c r="M132" s="351">
        <v>0</v>
      </c>
      <c r="N132" s="351">
        <v>20</v>
      </c>
      <c r="O132" s="351">
        <v>0</v>
      </c>
      <c r="P132" s="384">
        <v>0</v>
      </c>
      <c r="Q132" s="245"/>
    </row>
    <row r="133" spans="1:17">
      <c r="A133" s="336">
        <v>19</v>
      </c>
      <c r="B133" s="350" t="s">
        <v>500</v>
      </c>
      <c r="C133" s="377">
        <v>12</v>
      </c>
      <c r="D133" s="377">
        <v>12</v>
      </c>
      <c r="E133" s="377">
        <v>200</v>
      </c>
      <c r="F133" s="377">
        <v>87</v>
      </c>
      <c r="G133" s="377">
        <v>11</v>
      </c>
      <c r="H133" s="377">
        <v>8</v>
      </c>
      <c r="I133" s="377">
        <v>39</v>
      </c>
      <c r="J133" s="377">
        <v>39</v>
      </c>
      <c r="K133" s="351">
        <v>0</v>
      </c>
      <c r="L133" s="351">
        <v>0</v>
      </c>
      <c r="M133" s="351">
        <v>0</v>
      </c>
      <c r="N133" s="351">
        <v>20</v>
      </c>
      <c r="O133" s="351">
        <v>0</v>
      </c>
      <c r="P133" s="375">
        <v>0</v>
      </c>
      <c r="Q133" s="245"/>
    </row>
    <row r="134" spans="1:17">
      <c r="A134" s="336">
        <v>20</v>
      </c>
      <c r="B134" s="350" t="s">
        <v>501</v>
      </c>
      <c r="C134" s="377">
        <v>15</v>
      </c>
      <c r="D134" s="377">
        <v>18</v>
      </c>
      <c r="E134" s="377">
        <v>224</v>
      </c>
      <c r="F134" s="377">
        <v>100</v>
      </c>
      <c r="G134" s="377">
        <v>14</v>
      </c>
      <c r="H134" s="377">
        <v>16</v>
      </c>
      <c r="I134" s="377">
        <v>28</v>
      </c>
      <c r="J134" s="377">
        <v>28</v>
      </c>
      <c r="K134" s="351">
        <v>0</v>
      </c>
      <c r="L134" s="351">
        <v>0</v>
      </c>
      <c r="M134" s="351">
        <v>0</v>
      </c>
      <c r="N134" s="351">
        <v>20</v>
      </c>
      <c r="O134" s="351">
        <v>0</v>
      </c>
      <c r="P134" s="384">
        <v>0</v>
      </c>
      <c r="Q134" s="245"/>
    </row>
    <row r="135" spans="1:17">
      <c r="A135" s="336">
        <v>21</v>
      </c>
      <c r="B135" s="350" t="s">
        <v>502</v>
      </c>
      <c r="C135" s="377">
        <v>11</v>
      </c>
      <c r="D135" s="377">
        <v>14</v>
      </c>
      <c r="E135" s="377">
        <v>278</v>
      </c>
      <c r="F135" s="377">
        <v>117</v>
      </c>
      <c r="G135" s="377">
        <v>11</v>
      </c>
      <c r="H135" s="377">
        <v>14</v>
      </c>
      <c r="I135" s="377">
        <v>35</v>
      </c>
      <c r="J135" s="377">
        <v>35</v>
      </c>
      <c r="K135" s="351">
        <v>0</v>
      </c>
      <c r="L135" s="351">
        <v>0</v>
      </c>
      <c r="M135" s="351">
        <v>0</v>
      </c>
      <c r="N135" s="351">
        <v>20</v>
      </c>
      <c r="O135" s="351">
        <v>0</v>
      </c>
      <c r="P135" s="375">
        <v>0</v>
      </c>
      <c r="Q135" s="245"/>
    </row>
    <row r="136" spans="1:17">
      <c r="A136" s="336">
        <v>22</v>
      </c>
      <c r="B136" s="350" t="s">
        <v>503</v>
      </c>
      <c r="C136" s="377">
        <v>6</v>
      </c>
      <c r="D136" s="377">
        <v>8</v>
      </c>
      <c r="E136" s="377">
        <v>120</v>
      </c>
      <c r="F136" s="377">
        <v>58</v>
      </c>
      <c r="G136" s="377">
        <v>15</v>
      </c>
      <c r="H136" s="377">
        <v>12</v>
      </c>
      <c r="I136" s="377">
        <v>47</v>
      </c>
      <c r="J136" s="377">
        <v>47</v>
      </c>
      <c r="K136" s="351">
        <v>0</v>
      </c>
      <c r="L136" s="351">
        <v>0</v>
      </c>
      <c r="M136" s="351">
        <v>0</v>
      </c>
      <c r="N136" s="351">
        <v>20</v>
      </c>
      <c r="O136" s="351">
        <v>0</v>
      </c>
      <c r="P136" s="384">
        <v>0</v>
      </c>
      <c r="Q136" s="245"/>
    </row>
    <row r="137" spans="1:17">
      <c r="A137" s="336">
        <v>23</v>
      </c>
      <c r="B137" s="350" t="s">
        <v>504</v>
      </c>
      <c r="C137" s="377">
        <v>6</v>
      </c>
      <c r="D137" s="377">
        <v>7</v>
      </c>
      <c r="E137" s="377">
        <v>100</v>
      </c>
      <c r="F137" s="377">
        <v>46</v>
      </c>
      <c r="G137" s="377">
        <v>14</v>
      </c>
      <c r="H137" s="377">
        <v>9</v>
      </c>
      <c r="I137" s="377">
        <v>25</v>
      </c>
      <c r="J137" s="377">
        <v>25</v>
      </c>
      <c r="K137" s="351">
        <v>0</v>
      </c>
      <c r="L137" s="351">
        <v>0</v>
      </c>
      <c r="M137" s="351">
        <v>0</v>
      </c>
      <c r="N137" s="351">
        <v>20</v>
      </c>
      <c r="O137" s="351">
        <v>0</v>
      </c>
      <c r="P137" s="375">
        <v>0</v>
      </c>
      <c r="Q137" s="245"/>
    </row>
    <row r="138" spans="1:17">
      <c r="A138" s="609">
        <v>24</v>
      </c>
      <c r="B138" s="610" t="s">
        <v>505</v>
      </c>
      <c r="C138" s="611">
        <v>4</v>
      </c>
      <c r="D138" s="612">
        <v>6</v>
      </c>
      <c r="E138" s="612">
        <v>100</v>
      </c>
      <c r="F138" s="612">
        <v>42</v>
      </c>
      <c r="G138" s="612">
        <v>10</v>
      </c>
      <c r="H138" s="612">
        <v>11</v>
      </c>
      <c r="I138" s="612">
        <v>33</v>
      </c>
      <c r="J138" s="612">
        <v>33</v>
      </c>
      <c r="K138" s="37">
        <v>0</v>
      </c>
      <c r="L138" s="37">
        <v>0</v>
      </c>
      <c r="M138" s="37">
        <v>0</v>
      </c>
      <c r="N138" s="37">
        <v>20</v>
      </c>
      <c r="O138" s="37">
        <v>0</v>
      </c>
      <c r="P138" s="613">
        <v>0</v>
      </c>
      <c r="Q138" s="245"/>
    </row>
    <row r="139" spans="1:17" ht="14.25">
      <c r="A139" s="118"/>
      <c r="B139" s="118"/>
      <c r="C139" s="590">
        <f t="shared" ref="C139:P139" si="0">C5+C25+C61+C87+C114</f>
        <v>1723</v>
      </c>
      <c r="D139" s="590">
        <f t="shared" si="0"/>
        <v>1036</v>
      </c>
      <c r="E139" s="590">
        <f t="shared" si="0"/>
        <v>8319</v>
      </c>
      <c r="F139" s="590">
        <f t="shared" si="0"/>
        <v>3091</v>
      </c>
      <c r="G139" s="590">
        <f t="shared" si="0"/>
        <v>514</v>
      </c>
      <c r="H139" s="590">
        <f t="shared" si="0"/>
        <v>1670</v>
      </c>
      <c r="I139" s="590">
        <f t="shared" si="0"/>
        <v>1321</v>
      </c>
      <c r="J139" s="590">
        <f t="shared" si="0"/>
        <v>1321</v>
      </c>
      <c r="K139" s="590">
        <f t="shared" si="0"/>
        <v>725</v>
      </c>
      <c r="L139" s="590">
        <f t="shared" si="0"/>
        <v>5779</v>
      </c>
      <c r="M139" s="590">
        <f t="shared" si="0"/>
        <v>2774</v>
      </c>
      <c r="N139" s="590">
        <f t="shared" si="0"/>
        <v>2052</v>
      </c>
      <c r="O139" s="590">
        <f t="shared" si="0"/>
        <v>9</v>
      </c>
      <c r="P139" s="590">
        <f t="shared" si="0"/>
        <v>14</v>
      </c>
    </row>
  </sheetData>
  <mergeCells count="7">
    <mergeCell ref="A114:B114"/>
    <mergeCell ref="A1:P1"/>
    <mergeCell ref="A61:B61"/>
    <mergeCell ref="A2:P2"/>
    <mergeCell ref="A87:B87"/>
    <mergeCell ref="A5:B5"/>
    <mergeCell ref="A25:B25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8BF35-7548-4811-8ABF-919CBE5F9530}">
  <dimension ref="A1:Q150"/>
  <sheetViews>
    <sheetView tabSelected="1" topLeftCell="A133" zoomScaleNormal="100" workbookViewId="0">
      <selection activeCell="F150" sqref="F150"/>
    </sheetView>
  </sheetViews>
  <sheetFormatPr defaultRowHeight="15"/>
  <cols>
    <col min="1" max="1" width="6.140625" customWidth="1"/>
    <col min="2" max="2" width="12.85546875" customWidth="1"/>
  </cols>
  <sheetData>
    <row r="1" spans="1:17" ht="48" customHeight="1">
      <c r="A1" s="659" t="s">
        <v>833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660"/>
      <c r="Q1" s="112"/>
    </row>
    <row r="2" spans="1:17" ht="15.75" thickBot="1">
      <c r="A2" s="661" t="s">
        <v>867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O2" s="661"/>
      <c r="P2" s="661"/>
      <c r="Q2" s="112"/>
    </row>
    <row r="3" spans="1:17" ht="213" thickBot="1">
      <c r="A3" s="163" t="s">
        <v>0</v>
      </c>
      <c r="B3" s="164" t="s">
        <v>1</v>
      </c>
      <c r="C3" s="165" t="s">
        <v>3</v>
      </c>
      <c r="D3" s="165" t="s">
        <v>4</v>
      </c>
      <c r="E3" s="165" t="s">
        <v>8</v>
      </c>
      <c r="F3" s="165" t="s">
        <v>6</v>
      </c>
      <c r="G3" s="165" t="s">
        <v>9</v>
      </c>
      <c r="H3" s="165" t="s">
        <v>5</v>
      </c>
      <c r="I3" s="165" t="s">
        <v>10</v>
      </c>
      <c r="J3" s="165" t="s">
        <v>11</v>
      </c>
      <c r="K3" s="165" t="s">
        <v>12</v>
      </c>
      <c r="L3" s="165" t="s">
        <v>13</v>
      </c>
      <c r="M3" s="165" t="s">
        <v>14</v>
      </c>
      <c r="N3" s="165" t="s">
        <v>7</v>
      </c>
      <c r="O3" s="165" t="s">
        <v>15</v>
      </c>
      <c r="P3" s="166" t="s">
        <v>2</v>
      </c>
      <c r="Q3" s="112"/>
    </row>
    <row r="4" spans="1:17" ht="15.75" thickBot="1">
      <c r="A4" s="157">
        <v>1</v>
      </c>
      <c r="B4" s="158">
        <v>2</v>
      </c>
      <c r="C4" s="158">
        <v>3</v>
      </c>
      <c r="D4" s="158">
        <v>4</v>
      </c>
      <c r="E4" s="158">
        <v>5</v>
      </c>
      <c r="F4" s="158">
        <v>6</v>
      </c>
      <c r="G4" s="158">
        <v>7</v>
      </c>
      <c r="H4" s="158">
        <v>8</v>
      </c>
      <c r="I4" s="158">
        <v>9</v>
      </c>
      <c r="J4" s="158">
        <v>10</v>
      </c>
      <c r="K4" s="158">
        <v>11</v>
      </c>
      <c r="L4" s="158">
        <v>12</v>
      </c>
      <c r="M4" s="158">
        <v>13</v>
      </c>
      <c r="N4" s="158">
        <v>14</v>
      </c>
      <c r="O4" s="158">
        <v>15</v>
      </c>
      <c r="P4" s="159">
        <v>16</v>
      </c>
      <c r="Q4" s="112"/>
    </row>
    <row r="5" spans="1:17">
      <c r="A5" s="168"/>
      <c r="B5" s="206" t="s">
        <v>362</v>
      </c>
      <c r="C5" s="604">
        <v>82</v>
      </c>
      <c r="D5" s="604">
        <v>197</v>
      </c>
      <c r="E5" s="604">
        <v>640</v>
      </c>
      <c r="F5" s="604">
        <v>260</v>
      </c>
      <c r="G5" s="604">
        <v>31</v>
      </c>
      <c r="H5" s="604">
        <v>169</v>
      </c>
      <c r="I5" s="604">
        <v>384</v>
      </c>
      <c r="J5" s="604">
        <v>0</v>
      </c>
      <c r="K5" s="604">
        <v>260</v>
      </c>
      <c r="L5" s="604">
        <v>637</v>
      </c>
      <c r="M5" s="604">
        <v>269</v>
      </c>
      <c r="N5" s="604">
        <v>48</v>
      </c>
      <c r="O5" s="603">
        <v>0</v>
      </c>
      <c r="P5" s="687">
        <v>2</v>
      </c>
      <c r="Q5" s="112"/>
    </row>
    <row r="6" spans="1:17" ht="27">
      <c r="A6" s="160">
        <v>1</v>
      </c>
      <c r="B6" s="205" t="s">
        <v>174</v>
      </c>
      <c r="C6" s="175">
        <v>0</v>
      </c>
      <c r="D6" s="175">
        <v>0</v>
      </c>
      <c r="E6" s="175">
        <v>640</v>
      </c>
      <c r="F6" s="175">
        <v>140</v>
      </c>
      <c r="G6" s="175">
        <v>1</v>
      </c>
      <c r="H6" s="175">
        <v>11</v>
      </c>
      <c r="I6" s="175">
        <v>284</v>
      </c>
      <c r="J6" s="175">
        <v>0</v>
      </c>
      <c r="K6" s="175">
        <v>260</v>
      </c>
      <c r="L6" s="175">
        <v>637</v>
      </c>
      <c r="M6" s="175">
        <v>269</v>
      </c>
      <c r="N6" s="175">
        <v>0</v>
      </c>
      <c r="O6" s="175">
        <v>0</v>
      </c>
      <c r="P6" s="680"/>
      <c r="Q6" s="112"/>
    </row>
    <row r="7" spans="1:17">
      <c r="A7" s="160">
        <v>2</v>
      </c>
      <c r="B7" s="205" t="s">
        <v>175</v>
      </c>
      <c r="C7" s="175">
        <v>10</v>
      </c>
      <c r="D7" s="175">
        <v>32</v>
      </c>
      <c r="E7" s="175">
        <v>0</v>
      </c>
      <c r="F7" s="175">
        <v>35</v>
      </c>
      <c r="G7" s="175">
        <v>4</v>
      </c>
      <c r="H7" s="175">
        <v>3</v>
      </c>
      <c r="I7" s="175">
        <v>10</v>
      </c>
      <c r="J7" s="175">
        <v>0</v>
      </c>
      <c r="K7" s="175">
        <v>0</v>
      </c>
      <c r="L7" s="175">
        <v>0</v>
      </c>
      <c r="M7" s="175">
        <v>0</v>
      </c>
      <c r="N7" s="175">
        <v>6</v>
      </c>
      <c r="O7" s="175">
        <v>0</v>
      </c>
      <c r="P7" s="680"/>
      <c r="Q7" s="112"/>
    </row>
    <row r="8" spans="1:17">
      <c r="A8" s="160">
        <v>3</v>
      </c>
      <c r="B8" s="205" t="s">
        <v>176</v>
      </c>
      <c r="C8" s="175">
        <v>0</v>
      </c>
      <c r="D8" s="175">
        <v>0</v>
      </c>
      <c r="E8" s="175">
        <v>0</v>
      </c>
      <c r="F8" s="175">
        <v>0</v>
      </c>
      <c r="G8" s="175">
        <v>0</v>
      </c>
      <c r="H8" s="175">
        <v>0</v>
      </c>
      <c r="I8" s="175">
        <v>0</v>
      </c>
      <c r="J8" s="175">
        <v>0</v>
      </c>
      <c r="K8" s="175">
        <v>0</v>
      </c>
      <c r="L8" s="175">
        <v>0</v>
      </c>
      <c r="M8" s="175">
        <v>0</v>
      </c>
      <c r="N8" s="175">
        <v>0</v>
      </c>
      <c r="O8" s="175">
        <v>0</v>
      </c>
      <c r="P8" s="680"/>
      <c r="Q8" s="112"/>
    </row>
    <row r="9" spans="1:17">
      <c r="A9" s="160">
        <v>4</v>
      </c>
      <c r="B9" s="205" t="s">
        <v>177</v>
      </c>
      <c r="C9" s="175">
        <v>0</v>
      </c>
      <c r="D9" s="175">
        <v>0</v>
      </c>
      <c r="E9" s="175">
        <v>0</v>
      </c>
      <c r="F9" s="175">
        <v>0</v>
      </c>
      <c r="G9" s="175">
        <v>0</v>
      </c>
      <c r="H9" s="175">
        <v>0</v>
      </c>
      <c r="I9" s="175">
        <v>2</v>
      </c>
      <c r="J9" s="175">
        <v>0</v>
      </c>
      <c r="K9" s="175">
        <v>0</v>
      </c>
      <c r="L9" s="175">
        <v>0</v>
      </c>
      <c r="M9" s="175">
        <v>0</v>
      </c>
      <c r="N9" s="175">
        <v>6</v>
      </c>
      <c r="O9" s="175">
        <v>0</v>
      </c>
      <c r="P9" s="680"/>
      <c r="Q9" s="112"/>
    </row>
    <row r="10" spans="1:17">
      <c r="A10" s="160">
        <v>5</v>
      </c>
      <c r="B10" s="205" t="s">
        <v>159</v>
      </c>
      <c r="C10" s="175">
        <v>8</v>
      </c>
      <c r="D10" s="175">
        <v>47</v>
      </c>
      <c r="E10" s="175">
        <v>0</v>
      </c>
      <c r="F10" s="175">
        <v>20</v>
      </c>
      <c r="G10" s="175">
        <v>8</v>
      </c>
      <c r="H10" s="175">
        <v>82</v>
      </c>
      <c r="I10" s="175">
        <v>20</v>
      </c>
      <c r="J10" s="175">
        <v>0</v>
      </c>
      <c r="K10" s="175">
        <v>0</v>
      </c>
      <c r="L10" s="175">
        <v>0</v>
      </c>
      <c r="M10" s="175">
        <v>0</v>
      </c>
      <c r="N10" s="175">
        <v>6</v>
      </c>
      <c r="O10" s="175">
        <v>0</v>
      </c>
      <c r="P10" s="680"/>
      <c r="Q10" s="112"/>
    </row>
    <row r="11" spans="1:17">
      <c r="A11" s="160">
        <v>6</v>
      </c>
      <c r="B11" s="205" t="s">
        <v>868</v>
      </c>
      <c r="C11" s="175">
        <v>21</v>
      </c>
      <c r="D11" s="175">
        <v>27</v>
      </c>
      <c r="E11" s="175">
        <v>0</v>
      </c>
      <c r="F11" s="175">
        <v>14</v>
      </c>
      <c r="G11" s="175">
        <v>1</v>
      </c>
      <c r="H11" s="175">
        <v>27</v>
      </c>
      <c r="I11" s="175">
        <v>11</v>
      </c>
      <c r="J11" s="175">
        <v>0</v>
      </c>
      <c r="K11" s="175">
        <v>0</v>
      </c>
      <c r="L11" s="175">
        <v>0</v>
      </c>
      <c r="M11" s="175">
        <v>0</v>
      </c>
      <c r="N11" s="175">
        <v>6</v>
      </c>
      <c r="O11" s="175">
        <v>0</v>
      </c>
      <c r="P11" s="680"/>
      <c r="Q11" s="112"/>
    </row>
    <row r="12" spans="1:17">
      <c r="A12" s="160">
        <v>7</v>
      </c>
      <c r="B12" s="205" t="s">
        <v>178</v>
      </c>
      <c r="C12" s="175">
        <v>0</v>
      </c>
      <c r="D12" s="175">
        <v>0</v>
      </c>
      <c r="E12" s="175">
        <v>0</v>
      </c>
      <c r="F12" s="175">
        <v>0</v>
      </c>
      <c r="G12" s="175">
        <v>0</v>
      </c>
      <c r="H12" s="175">
        <v>0</v>
      </c>
      <c r="I12" s="175">
        <v>0</v>
      </c>
      <c r="J12" s="175">
        <v>0</v>
      </c>
      <c r="K12" s="175">
        <v>0</v>
      </c>
      <c r="L12" s="175">
        <v>0</v>
      </c>
      <c r="M12" s="175">
        <v>0</v>
      </c>
      <c r="N12" s="175">
        <v>0</v>
      </c>
      <c r="O12" s="175">
        <v>0</v>
      </c>
      <c r="P12" s="680"/>
      <c r="Q12" s="112"/>
    </row>
    <row r="13" spans="1:17">
      <c r="A13" s="160">
        <v>8</v>
      </c>
      <c r="B13" s="205" t="s">
        <v>179</v>
      </c>
      <c r="C13" s="175">
        <v>2</v>
      </c>
      <c r="D13" s="175">
        <v>9</v>
      </c>
      <c r="E13" s="175">
        <v>0</v>
      </c>
      <c r="F13" s="175">
        <v>3</v>
      </c>
      <c r="G13" s="175">
        <v>1</v>
      </c>
      <c r="H13" s="175">
        <v>2</v>
      </c>
      <c r="I13" s="175">
        <v>2</v>
      </c>
      <c r="J13" s="175">
        <v>0</v>
      </c>
      <c r="K13" s="175">
        <v>0</v>
      </c>
      <c r="L13" s="175">
        <v>0</v>
      </c>
      <c r="M13" s="175">
        <v>0</v>
      </c>
      <c r="N13" s="175">
        <v>0</v>
      </c>
      <c r="O13" s="175">
        <v>0</v>
      </c>
      <c r="P13" s="680"/>
      <c r="Q13" s="112"/>
    </row>
    <row r="14" spans="1:17">
      <c r="A14" s="160">
        <v>9</v>
      </c>
      <c r="B14" s="205" t="s">
        <v>869</v>
      </c>
      <c r="C14" s="175">
        <v>0</v>
      </c>
      <c r="D14" s="175">
        <v>0</v>
      </c>
      <c r="E14" s="175">
        <v>0</v>
      </c>
      <c r="F14" s="175">
        <v>0</v>
      </c>
      <c r="G14" s="175">
        <v>0</v>
      </c>
      <c r="H14" s="175">
        <v>1</v>
      </c>
      <c r="I14" s="175">
        <v>3</v>
      </c>
      <c r="J14" s="175">
        <v>0</v>
      </c>
      <c r="K14" s="175">
        <v>0</v>
      </c>
      <c r="L14" s="175">
        <v>0</v>
      </c>
      <c r="M14" s="175">
        <v>0</v>
      </c>
      <c r="N14" s="175">
        <v>6</v>
      </c>
      <c r="O14" s="175">
        <v>0</v>
      </c>
      <c r="P14" s="680"/>
      <c r="Q14" s="112"/>
    </row>
    <row r="15" spans="1:17">
      <c r="A15" s="160">
        <v>10</v>
      </c>
      <c r="B15" s="205" t="s">
        <v>180</v>
      </c>
      <c r="C15" s="175">
        <v>5</v>
      </c>
      <c r="D15" s="175">
        <v>4</v>
      </c>
      <c r="E15" s="175">
        <v>0</v>
      </c>
      <c r="F15" s="175">
        <v>0</v>
      </c>
      <c r="G15" s="175">
        <v>0</v>
      </c>
      <c r="H15" s="175">
        <v>7</v>
      </c>
      <c r="I15" s="175">
        <v>8</v>
      </c>
      <c r="J15" s="175">
        <v>0</v>
      </c>
      <c r="K15" s="175">
        <v>0</v>
      </c>
      <c r="L15" s="175">
        <v>0</v>
      </c>
      <c r="M15" s="175">
        <v>0</v>
      </c>
      <c r="N15" s="175">
        <v>6</v>
      </c>
      <c r="O15" s="175">
        <v>0</v>
      </c>
      <c r="P15" s="680"/>
      <c r="Q15" s="112"/>
    </row>
    <row r="16" spans="1:17">
      <c r="A16" s="160">
        <v>11</v>
      </c>
      <c r="B16" s="205" t="s">
        <v>181</v>
      </c>
      <c r="C16" s="175">
        <v>0</v>
      </c>
      <c r="D16" s="175">
        <v>0</v>
      </c>
      <c r="E16" s="175">
        <v>0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0</v>
      </c>
      <c r="L16" s="175">
        <v>0</v>
      </c>
      <c r="M16" s="175">
        <v>0</v>
      </c>
      <c r="N16" s="175">
        <v>0</v>
      </c>
      <c r="O16" s="175">
        <v>0</v>
      </c>
      <c r="P16" s="680"/>
      <c r="Q16" s="112"/>
    </row>
    <row r="17" spans="1:17">
      <c r="A17" s="160">
        <v>12</v>
      </c>
      <c r="B17" s="205" t="s">
        <v>182</v>
      </c>
      <c r="C17" s="175">
        <v>12</v>
      </c>
      <c r="D17" s="175">
        <v>52</v>
      </c>
      <c r="E17" s="175">
        <v>0</v>
      </c>
      <c r="F17" s="175">
        <v>37</v>
      </c>
      <c r="G17" s="175">
        <v>8</v>
      </c>
      <c r="H17" s="175">
        <v>15</v>
      </c>
      <c r="I17" s="175">
        <v>24</v>
      </c>
      <c r="J17" s="175">
        <v>0</v>
      </c>
      <c r="K17" s="175">
        <v>0</v>
      </c>
      <c r="L17" s="175">
        <v>0</v>
      </c>
      <c r="M17" s="175">
        <v>0</v>
      </c>
      <c r="N17" s="175">
        <v>6</v>
      </c>
      <c r="O17" s="175">
        <v>0</v>
      </c>
      <c r="P17" s="680"/>
      <c r="Q17" s="112"/>
    </row>
    <row r="18" spans="1:17" ht="15.75" thickBot="1">
      <c r="A18" s="195">
        <v>13</v>
      </c>
      <c r="B18" s="207" t="s">
        <v>183</v>
      </c>
      <c r="C18" s="208">
        <v>24</v>
      </c>
      <c r="D18" s="208">
        <v>26</v>
      </c>
      <c r="E18" s="208">
        <v>0</v>
      </c>
      <c r="F18" s="208">
        <v>11</v>
      </c>
      <c r="G18" s="208">
        <v>8</v>
      </c>
      <c r="H18" s="208">
        <v>21</v>
      </c>
      <c r="I18" s="208">
        <v>20</v>
      </c>
      <c r="J18" s="208">
        <v>0</v>
      </c>
      <c r="K18" s="208">
        <v>0</v>
      </c>
      <c r="L18" s="208">
        <v>0</v>
      </c>
      <c r="M18" s="208">
        <v>0</v>
      </c>
      <c r="N18" s="208">
        <v>6</v>
      </c>
      <c r="O18" s="208">
        <v>0</v>
      </c>
      <c r="P18" s="681"/>
      <c r="Q18" s="112"/>
    </row>
    <row r="19" spans="1:17">
      <c r="A19" s="697" t="s">
        <v>363</v>
      </c>
      <c r="B19" s="698"/>
      <c r="C19" s="605">
        <v>223</v>
      </c>
      <c r="D19" s="605">
        <v>25</v>
      </c>
      <c r="E19" s="605">
        <v>5440</v>
      </c>
      <c r="F19" s="605">
        <v>0</v>
      </c>
      <c r="G19" s="605">
        <v>5</v>
      </c>
      <c r="H19" s="605">
        <v>315</v>
      </c>
      <c r="I19" s="605">
        <v>1078</v>
      </c>
      <c r="J19" s="605">
        <v>802</v>
      </c>
      <c r="K19" s="605">
        <v>357</v>
      </c>
      <c r="L19" s="605">
        <v>366</v>
      </c>
      <c r="M19" s="605">
        <v>410</v>
      </c>
      <c r="N19" s="605">
        <v>0</v>
      </c>
      <c r="O19" s="605">
        <v>0</v>
      </c>
      <c r="P19" s="694">
        <v>1</v>
      </c>
      <c r="Q19" s="112"/>
    </row>
    <row r="20" spans="1:17" ht="27">
      <c r="A20" s="169">
        <v>1</v>
      </c>
      <c r="B20" s="209" t="s">
        <v>184</v>
      </c>
      <c r="C20" s="188">
        <v>70</v>
      </c>
      <c r="D20" s="188">
        <v>16</v>
      </c>
      <c r="E20" s="188">
        <v>5423</v>
      </c>
      <c r="F20" s="185">
        <v>0</v>
      </c>
      <c r="G20" s="188">
        <v>0</v>
      </c>
      <c r="H20" s="188">
        <v>168</v>
      </c>
      <c r="I20" s="183">
        <v>1078</v>
      </c>
      <c r="J20" s="183">
        <v>802</v>
      </c>
      <c r="K20" s="183">
        <v>357</v>
      </c>
      <c r="L20" s="183">
        <v>366</v>
      </c>
      <c r="M20" s="183">
        <v>410</v>
      </c>
      <c r="N20" s="185">
        <v>0</v>
      </c>
      <c r="O20" s="185">
        <v>0</v>
      </c>
      <c r="P20" s="695"/>
      <c r="Q20" s="112"/>
    </row>
    <row r="21" spans="1:17">
      <c r="A21" s="169">
        <v>2</v>
      </c>
      <c r="B21" s="209" t="s">
        <v>870</v>
      </c>
      <c r="C21" s="185">
        <v>7</v>
      </c>
      <c r="D21" s="185">
        <v>0</v>
      </c>
      <c r="E21" s="188">
        <v>0</v>
      </c>
      <c r="F21" s="185">
        <v>0</v>
      </c>
      <c r="G21" s="185">
        <v>0</v>
      </c>
      <c r="H21" s="185">
        <v>5</v>
      </c>
      <c r="I21" s="188">
        <v>0</v>
      </c>
      <c r="J21" s="185">
        <v>0</v>
      </c>
      <c r="K21" s="185">
        <v>0</v>
      </c>
      <c r="L21" s="185">
        <v>0</v>
      </c>
      <c r="M21" s="185">
        <v>0</v>
      </c>
      <c r="N21" s="185">
        <v>0</v>
      </c>
      <c r="O21" s="185">
        <v>0</v>
      </c>
      <c r="P21" s="695"/>
      <c r="Q21" s="112"/>
    </row>
    <row r="22" spans="1:17">
      <c r="A22" s="169">
        <v>3</v>
      </c>
      <c r="B22" s="209" t="s">
        <v>871</v>
      </c>
      <c r="C22" s="204">
        <v>4</v>
      </c>
      <c r="D22" s="204">
        <v>0</v>
      </c>
      <c r="E22" s="217">
        <v>0</v>
      </c>
      <c r="F22" s="204">
        <v>0</v>
      </c>
      <c r="G22" s="204">
        <v>0</v>
      </c>
      <c r="H22" s="204">
        <v>3</v>
      </c>
      <c r="I22" s="216">
        <v>0</v>
      </c>
      <c r="J22" s="216">
        <v>0</v>
      </c>
      <c r="K22" s="204">
        <v>0</v>
      </c>
      <c r="L22" s="204">
        <v>0</v>
      </c>
      <c r="M22" s="204">
        <v>0</v>
      </c>
      <c r="N22" s="204">
        <v>0</v>
      </c>
      <c r="O22" s="204">
        <v>0</v>
      </c>
      <c r="P22" s="695"/>
      <c r="Q22" s="112"/>
    </row>
    <row r="23" spans="1:17">
      <c r="A23" s="169">
        <v>4</v>
      </c>
      <c r="B23" s="209" t="s">
        <v>872</v>
      </c>
      <c r="C23" s="204">
        <v>12</v>
      </c>
      <c r="D23" s="204">
        <v>0</v>
      </c>
      <c r="E23" s="217">
        <v>3</v>
      </c>
      <c r="F23" s="204">
        <v>0</v>
      </c>
      <c r="G23" s="204">
        <v>1</v>
      </c>
      <c r="H23" s="204">
        <v>4</v>
      </c>
      <c r="I23" s="204">
        <v>0</v>
      </c>
      <c r="J23" s="204">
        <v>0</v>
      </c>
      <c r="K23" s="204">
        <v>0</v>
      </c>
      <c r="L23" s="204">
        <v>0</v>
      </c>
      <c r="M23" s="204">
        <v>0</v>
      </c>
      <c r="N23" s="204">
        <v>0</v>
      </c>
      <c r="O23" s="204">
        <v>0</v>
      </c>
      <c r="P23" s="695"/>
      <c r="Q23" s="112"/>
    </row>
    <row r="24" spans="1:17" ht="27">
      <c r="A24" s="169">
        <v>5</v>
      </c>
      <c r="B24" s="209" t="s">
        <v>873</v>
      </c>
      <c r="C24" s="204">
        <v>4</v>
      </c>
      <c r="D24" s="204">
        <v>0</v>
      </c>
      <c r="E24" s="217">
        <v>0</v>
      </c>
      <c r="F24" s="204">
        <v>0</v>
      </c>
      <c r="G24" s="204">
        <v>0</v>
      </c>
      <c r="H24" s="204">
        <v>0</v>
      </c>
      <c r="I24" s="216">
        <v>0</v>
      </c>
      <c r="J24" s="216">
        <v>0</v>
      </c>
      <c r="K24" s="204">
        <v>0</v>
      </c>
      <c r="L24" s="204">
        <v>0</v>
      </c>
      <c r="M24" s="204">
        <v>0</v>
      </c>
      <c r="N24" s="204">
        <v>0</v>
      </c>
      <c r="O24" s="204">
        <v>0</v>
      </c>
      <c r="P24" s="695"/>
      <c r="Q24" s="112"/>
    </row>
    <row r="25" spans="1:17">
      <c r="A25" s="169">
        <v>6</v>
      </c>
      <c r="B25" s="209" t="s">
        <v>874</v>
      </c>
      <c r="C25" s="204">
        <v>3</v>
      </c>
      <c r="D25" s="204">
        <v>0</v>
      </c>
      <c r="E25" s="217">
        <v>0</v>
      </c>
      <c r="F25" s="204">
        <v>0</v>
      </c>
      <c r="G25" s="204">
        <v>0</v>
      </c>
      <c r="H25" s="204">
        <v>4</v>
      </c>
      <c r="I25" s="204">
        <v>0</v>
      </c>
      <c r="J25" s="204">
        <v>0</v>
      </c>
      <c r="K25" s="204">
        <v>0</v>
      </c>
      <c r="L25" s="204">
        <v>0</v>
      </c>
      <c r="M25" s="204">
        <v>0</v>
      </c>
      <c r="N25" s="204">
        <v>0</v>
      </c>
      <c r="O25" s="204">
        <v>0</v>
      </c>
      <c r="P25" s="695"/>
      <c r="Q25" s="112"/>
    </row>
    <row r="26" spans="1:17">
      <c r="A26" s="169">
        <v>7</v>
      </c>
      <c r="B26" s="209" t="s">
        <v>875</v>
      </c>
      <c r="C26" s="204">
        <v>7</v>
      </c>
      <c r="D26" s="204">
        <v>1</v>
      </c>
      <c r="E26" s="217">
        <v>0</v>
      </c>
      <c r="F26" s="204">
        <v>0</v>
      </c>
      <c r="G26" s="204">
        <v>0</v>
      </c>
      <c r="H26" s="204">
        <v>4</v>
      </c>
      <c r="I26" s="216">
        <v>0</v>
      </c>
      <c r="J26" s="216">
        <v>0</v>
      </c>
      <c r="K26" s="204">
        <v>0</v>
      </c>
      <c r="L26" s="204">
        <v>0</v>
      </c>
      <c r="M26" s="204">
        <v>0</v>
      </c>
      <c r="N26" s="204">
        <v>0</v>
      </c>
      <c r="O26" s="204">
        <v>0</v>
      </c>
      <c r="P26" s="695"/>
      <c r="Q26" s="112"/>
    </row>
    <row r="27" spans="1:17">
      <c r="A27" s="169">
        <v>8</v>
      </c>
      <c r="B27" s="209" t="s">
        <v>876</v>
      </c>
      <c r="C27" s="218">
        <v>0</v>
      </c>
      <c r="D27" s="218">
        <v>0</v>
      </c>
      <c r="E27" s="219">
        <v>0</v>
      </c>
      <c r="F27" s="218">
        <v>0</v>
      </c>
      <c r="G27" s="218">
        <v>0</v>
      </c>
      <c r="H27" s="218">
        <v>0</v>
      </c>
      <c r="I27" s="218">
        <v>0</v>
      </c>
      <c r="J27" s="218">
        <v>0</v>
      </c>
      <c r="K27" s="218">
        <v>0</v>
      </c>
      <c r="L27" s="218">
        <v>0</v>
      </c>
      <c r="M27" s="218">
        <v>0</v>
      </c>
      <c r="N27" s="218">
        <v>0</v>
      </c>
      <c r="O27" s="218">
        <v>0</v>
      </c>
      <c r="P27" s="695"/>
      <c r="Q27" s="112"/>
    </row>
    <row r="28" spans="1:17">
      <c r="A28" s="169">
        <v>9</v>
      </c>
      <c r="B28" s="209" t="s">
        <v>877</v>
      </c>
      <c r="C28" s="204">
        <v>4</v>
      </c>
      <c r="D28" s="204">
        <v>1</v>
      </c>
      <c r="E28" s="217">
        <v>7</v>
      </c>
      <c r="F28" s="204">
        <v>0</v>
      </c>
      <c r="G28" s="204">
        <v>0</v>
      </c>
      <c r="H28" s="204">
        <v>7</v>
      </c>
      <c r="I28" s="216">
        <v>0</v>
      </c>
      <c r="J28" s="216">
        <v>0</v>
      </c>
      <c r="K28" s="204">
        <v>0</v>
      </c>
      <c r="L28" s="204">
        <v>0</v>
      </c>
      <c r="M28" s="204">
        <v>0</v>
      </c>
      <c r="N28" s="204">
        <v>0</v>
      </c>
      <c r="O28" s="204">
        <v>0</v>
      </c>
      <c r="P28" s="695"/>
      <c r="Q28" s="112"/>
    </row>
    <row r="29" spans="1:17">
      <c r="A29" s="169">
        <v>10</v>
      </c>
      <c r="B29" s="209" t="s">
        <v>878</v>
      </c>
      <c r="C29" s="204">
        <v>0</v>
      </c>
      <c r="D29" s="204">
        <v>0</v>
      </c>
      <c r="E29" s="217">
        <v>0</v>
      </c>
      <c r="F29" s="204">
        <v>0</v>
      </c>
      <c r="G29" s="204">
        <v>0</v>
      </c>
      <c r="H29" s="204">
        <v>0</v>
      </c>
      <c r="I29" s="204">
        <v>0</v>
      </c>
      <c r="J29" s="204">
        <v>0</v>
      </c>
      <c r="K29" s="204">
        <v>0</v>
      </c>
      <c r="L29" s="204">
        <v>0</v>
      </c>
      <c r="M29" s="204">
        <v>0</v>
      </c>
      <c r="N29" s="204">
        <v>0</v>
      </c>
      <c r="O29" s="204">
        <v>0</v>
      </c>
      <c r="P29" s="695"/>
      <c r="Q29" s="112"/>
    </row>
    <row r="30" spans="1:17">
      <c r="A30" s="169">
        <v>11</v>
      </c>
      <c r="B30" s="209" t="s">
        <v>879</v>
      </c>
      <c r="C30" s="204">
        <v>12</v>
      </c>
      <c r="D30" s="204">
        <v>2</v>
      </c>
      <c r="E30" s="217">
        <v>0</v>
      </c>
      <c r="F30" s="204">
        <v>0</v>
      </c>
      <c r="G30" s="204">
        <v>1</v>
      </c>
      <c r="H30" s="204">
        <v>13</v>
      </c>
      <c r="I30" s="216">
        <v>0</v>
      </c>
      <c r="J30" s="216">
        <v>0</v>
      </c>
      <c r="K30" s="204">
        <v>0</v>
      </c>
      <c r="L30" s="204">
        <v>0</v>
      </c>
      <c r="M30" s="204">
        <v>0</v>
      </c>
      <c r="N30" s="204">
        <v>0</v>
      </c>
      <c r="O30" s="204">
        <v>0</v>
      </c>
      <c r="P30" s="695"/>
      <c r="Q30" s="112"/>
    </row>
    <row r="31" spans="1:17">
      <c r="A31" s="169">
        <v>12</v>
      </c>
      <c r="B31" s="209" t="s">
        <v>880</v>
      </c>
      <c r="C31" s="204">
        <v>0</v>
      </c>
      <c r="D31" s="204">
        <v>0</v>
      </c>
      <c r="E31" s="217">
        <v>0</v>
      </c>
      <c r="F31" s="204">
        <v>0</v>
      </c>
      <c r="G31" s="204">
        <v>0</v>
      </c>
      <c r="H31" s="204">
        <v>0</v>
      </c>
      <c r="I31" s="204">
        <v>0</v>
      </c>
      <c r="J31" s="204">
        <v>0</v>
      </c>
      <c r="K31" s="204">
        <v>0</v>
      </c>
      <c r="L31" s="204">
        <v>0</v>
      </c>
      <c r="M31" s="204">
        <v>0</v>
      </c>
      <c r="N31" s="204">
        <v>0</v>
      </c>
      <c r="O31" s="204">
        <v>0</v>
      </c>
      <c r="P31" s="695"/>
      <c r="Q31" s="112"/>
    </row>
    <row r="32" spans="1:17">
      <c r="A32" s="169">
        <v>13</v>
      </c>
      <c r="B32" s="209" t="s">
        <v>881</v>
      </c>
      <c r="C32" s="204">
        <v>0</v>
      </c>
      <c r="D32" s="204">
        <v>0</v>
      </c>
      <c r="E32" s="217">
        <v>0</v>
      </c>
      <c r="F32" s="204">
        <v>0</v>
      </c>
      <c r="G32" s="204">
        <v>0</v>
      </c>
      <c r="H32" s="204">
        <v>2</v>
      </c>
      <c r="I32" s="216">
        <v>0</v>
      </c>
      <c r="J32" s="216">
        <v>0</v>
      </c>
      <c r="K32" s="204">
        <v>0</v>
      </c>
      <c r="L32" s="204">
        <v>0</v>
      </c>
      <c r="M32" s="204">
        <v>0</v>
      </c>
      <c r="N32" s="204">
        <v>0</v>
      </c>
      <c r="O32" s="204">
        <v>0</v>
      </c>
      <c r="P32" s="695"/>
      <c r="Q32" s="112"/>
    </row>
    <row r="33" spans="1:17">
      <c r="A33" s="169">
        <v>14</v>
      </c>
      <c r="B33" s="209" t="s">
        <v>882</v>
      </c>
      <c r="C33" s="204">
        <v>5</v>
      </c>
      <c r="D33" s="204">
        <v>2</v>
      </c>
      <c r="E33" s="217">
        <v>1</v>
      </c>
      <c r="F33" s="204">
        <v>0</v>
      </c>
      <c r="G33" s="204">
        <v>1</v>
      </c>
      <c r="H33" s="204">
        <v>4</v>
      </c>
      <c r="I33" s="204">
        <v>0</v>
      </c>
      <c r="J33" s="204">
        <v>0</v>
      </c>
      <c r="K33" s="204">
        <v>0</v>
      </c>
      <c r="L33" s="204">
        <v>0</v>
      </c>
      <c r="M33" s="204">
        <v>0</v>
      </c>
      <c r="N33" s="204">
        <v>0</v>
      </c>
      <c r="O33" s="204">
        <v>0</v>
      </c>
      <c r="P33" s="695"/>
      <c r="Q33" s="112"/>
    </row>
    <row r="34" spans="1:17">
      <c r="A34" s="169">
        <v>15</v>
      </c>
      <c r="B34" s="209" t="s">
        <v>883</v>
      </c>
      <c r="C34" s="204">
        <v>0</v>
      </c>
      <c r="D34" s="204">
        <v>0</v>
      </c>
      <c r="E34" s="217">
        <v>0</v>
      </c>
      <c r="F34" s="204">
        <v>0</v>
      </c>
      <c r="G34" s="204">
        <v>0</v>
      </c>
      <c r="H34" s="204">
        <v>5</v>
      </c>
      <c r="I34" s="216">
        <v>0</v>
      </c>
      <c r="J34" s="216">
        <v>0</v>
      </c>
      <c r="K34" s="204">
        <v>0</v>
      </c>
      <c r="L34" s="204">
        <v>0</v>
      </c>
      <c r="M34" s="204">
        <v>0</v>
      </c>
      <c r="N34" s="204">
        <v>0</v>
      </c>
      <c r="O34" s="204">
        <v>0</v>
      </c>
      <c r="P34" s="695"/>
      <c r="Q34" s="112"/>
    </row>
    <row r="35" spans="1:17">
      <c r="A35" s="169">
        <v>16</v>
      </c>
      <c r="B35" s="209" t="s">
        <v>884</v>
      </c>
      <c r="C35" s="204">
        <v>0</v>
      </c>
      <c r="D35" s="204">
        <v>0</v>
      </c>
      <c r="E35" s="217">
        <v>0</v>
      </c>
      <c r="F35" s="204">
        <v>0</v>
      </c>
      <c r="G35" s="204">
        <v>0</v>
      </c>
      <c r="H35" s="204">
        <v>0</v>
      </c>
      <c r="I35" s="204">
        <v>0</v>
      </c>
      <c r="J35" s="204">
        <v>0</v>
      </c>
      <c r="K35" s="204">
        <v>0</v>
      </c>
      <c r="L35" s="204">
        <v>0</v>
      </c>
      <c r="M35" s="204">
        <v>0</v>
      </c>
      <c r="N35" s="204">
        <v>0</v>
      </c>
      <c r="O35" s="204">
        <v>0</v>
      </c>
      <c r="P35" s="695"/>
      <c r="Q35" s="112"/>
    </row>
    <row r="36" spans="1:17">
      <c r="A36" s="169">
        <v>17</v>
      </c>
      <c r="B36" s="209" t="s">
        <v>885</v>
      </c>
      <c r="C36" s="204">
        <v>26</v>
      </c>
      <c r="D36" s="204">
        <v>0</v>
      </c>
      <c r="E36" s="217">
        <v>0</v>
      </c>
      <c r="F36" s="204">
        <v>0</v>
      </c>
      <c r="G36" s="204">
        <v>0</v>
      </c>
      <c r="H36" s="204">
        <v>19</v>
      </c>
      <c r="I36" s="216">
        <v>0</v>
      </c>
      <c r="J36" s="216">
        <v>0</v>
      </c>
      <c r="K36" s="204">
        <v>0</v>
      </c>
      <c r="L36" s="204">
        <v>0</v>
      </c>
      <c r="M36" s="204">
        <v>0</v>
      </c>
      <c r="N36" s="204">
        <v>0</v>
      </c>
      <c r="O36" s="204">
        <v>0</v>
      </c>
      <c r="P36" s="695"/>
      <c r="Q36" s="112"/>
    </row>
    <row r="37" spans="1:17">
      <c r="A37" s="169">
        <v>18</v>
      </c>
      <c r="B37" s="209" t="s">
        <v>886</v>
      </c>
      <c r="C37" s="204">
        <v>5</v>
      </c>
      <c r="D37" s="204">
        <v>0</v>
      </c>
      <c r="E37" s="217">
        <v>0</v>
      </c>
      <c r="F37" s="204">
        <v>0</v>
      </c>
      <c r="G37" s="204">
        <v>0</v>
      </c>
      <c r="H37" s="204">
        <v>6</v>
      </c>
      <c r="I37" s="204">
        <v>0</v>
      </c>
      <c r="J37" s="204">
        <v>0</v>
      </c>
      <c r="K37" s="204">
        <v>0</v>
      </c>
      <c r="L37" s="204">
        <v>0</v>
      </c>
      <c r="M37" s="204">
        <v>0</v>
      </c>
      <c r="N37" s="204">
        <v>0</v>
      </c>
      <c r="O37" s="204">
        <v>0</v>
      </c>
      <c r="P37" s="695"/>
      <c r="Q37" s="112"/>
    </row>
    <row r="38" spans="1:17">
      <c r="A38" s="169">
        <v>19</v>
      </c>
      <c r="B38" s="209" t="s">
        <v>887</v>
      </c>
      <c r="C38" s="204">
        <v>15</v>
      </c>
      <c r="D38" s="204">
        <v>0</v>
      </c>
      <c r="E38" s="217">
        <v>0</v>
      </c>
      <c r="F38" s="204">
        <v>0</v>
      </c>
      <c r="G38" s="204">
        <v>0</v>
      </c>
      <c r="H38" s="204">
        <v>0</v>
      </c>
      <c r="I38" s="216">
        <v>0</v>
      </c>
      <c r="J38" s="216">
        <v>0</v>
      </c>
      <c r="K38" s="204">
        <v>0</v>
      </c>
      <c r="L38" s="204">
        <v>0</v>
      </c>
      <c r="M38" s="204">
        <v>0</v>
      </c>
      <c r="N38" s="204">
        <v>0</v>
      </c>
      <c r="O38" s="204">
        <v>0</v>
      </c>
      <c r="P38" s="695"/>
      <c r="Q38" s="112"/>
    </row>
    <row r="39" spans="1:17">
      <c r="A39" s="169">
        <v>20</v>
      </c>
      <c r="B39" s="209" t="s">
        <v>888</v>
      </c>
      <c r="C39" s="204">
        <v>7</v>
      </c>
      <c r="D39" s="204">
        <v>0</v>
      </c>
      <c r="E39" s="217">
        <v>0</v>
      </c>
      <c r="F39" s="204">
        <v>0</v>
      </c>
      <c r="G39" s="204">
        <v>0</v>
      </c>
      <c r="H39" s="204">
        <v>1</v>
      </c>
      <c r="I39" s="204">
        <v>0</v>
      </c>
      <c r="J39" s="204">
        <v>0</v>
      </c>
      <c r="K39" s="204">
        <v>0</v>
      </c>
      <c r="L39" s="204">
        <v>0</v>
      </c>
      <c r="M39" s="204">
        <v>0</v>
      </c>
      <c r="N39" s="204">
        <v>0</v>
      </c>
      <c r="O39" s="204">
        <v>0</v>
      </c>
      <c r="P39" s="695"/>
      <c r="Q39" s="112"/>
    </row>
    <row r="40" spans="1:17" ht="27">
      <c r="A40" s="169">
        <v>21</v>
      </c>
      <c r="B40" s="209" t="s">
        <v>889</v>
      </c>
      <c r="C40" s="204">
        <v>3</v>
      </c>
      <c r="D40" s="204">
        <v>0</v>
      </c>
      <c r="E40" s="217">
        <v>0</v>
      </c>
      <c r="F40" s="204">
        <v>0</v>
      </c>
      <c r="G40" s="204">
        <v>0</v>
      </c>
      <c r="H40" s="204">
        <v>2</v>
      </c>
      <c r="I40" s="216">
        <v>0</v>
      </c>
      <c r="J40" s="216">
        <v>0</v>
      </c>
      <c r="K40" s="204">
        <v>0</v>
      </c>
      <c r="L40" s="204">
        <v>0</v>
      </c>
      <c r="M40" s="204">
        <v>0</v>
      </c>
      <c r="N40" s="204">
        <v>0</v>
      </c>
      <c r="O40" s="204">
        <v>0</v>
      </c>
      <c r="P40" s="695"/>
      <c r="Q40" s="112"/>
    </row>
    <row r="41" spans="1:17" ht="27">
      <c r="A41" s="169">
        <v>22</v>
      </c>
      <c r="B41" s="209" t="s">
        <v>890</v>
      </c>
      <c r="C41" s="204">
        <v>0</v>
      </c>
      <c r="D41" s="204">
        <v>0</v>
      </c>
      <c r="E41" s="217">
        <v>0</v>
      </c>
      <c r="F41" s="204">
        <v>0</v>
      </c>
      <c r="G41" s="204">
        <v>0</v>
      </c>
      <c r="H41" s="204">
        <v>7</v>
      </c>
      <c r="I41" s="204">
        <v>0</v>
      </c>
      <c r="J41" s="204">
        <v>0</v>
      </c>
      <c r="K41" s="204">
        <v>0</v>
      </c>
      <c r="L41" s="204">
        <v>0</v>
      </c>
      <c r="M41" s="204">
        <v>0</v>
      </c>
      <c r="N41" s="204">
        <v>0</v>
      </c>
      <c r="O41" s="204">
        <v>0</v>
      </c>
      <c r="P41" s="695"/>
      <c r="Q41" s="112"/>
    </row>
    <row r="42" spans="1:17">
      <c r="A42" s="169">
        <v>23</v>
      </c>
      <c r="B42" s="209" t="s">
        <v>891</v>
      </c>
      <c r="C42" s="204">
        <v>0</v>
      </c>
      <c r="D42" s="204">
        <v>0</v>
      </c>
      <c r="E42" s="217">
        <v>0</v>
      </c>
      <c r="F42" s="204">
        <v>0</v>
      </c>
      <c r="G42" s="204">
        <v>0</v>
      </c>
      <c r="H42" s="204">
        <v>0</v>
      </c>
      <c r="I42" s="216">
        <v>0</v>
      </c>
      <c r="J42" s="216">
        <v>0</v>
      </c>
      <c r="K42" s="204">
        <v>0</v>
      </c>
      <c r="L42" s="204">
        <v>0</v>
      </c>
      <c r="M42" s="204">
        <v>0</v>
      </c>
      <c r="N42" s="204">
        <v>0</v>
      </c>
      <c r="O42" s="204">
        <v>0</v>
      </c>
      <c r="P42" s="695"/>
      <c r="Q42" s="112"/>
    </row>
    <row r="43" spans="1:17">
      <c r="A43" s="169">
        <v>24</v>
      </c>
      <c r="B43" s="209" t="s">
        <v>892</v>
      </c>
      <c r="C43" s="204">
        <v>0</v>
      </c>
      <c r="D43" s="204">
        <v>0</v>
      </c>
      <c r="E43" s="217">
        <v>0</v>
      </c>
      <c r="F43" s="204">
        <v>0</v>
      </c>
      <c r="G43" s="204">
        <v>0</v>
      </c>
      <c r="H43" s="204">
        <v>16</v>
      </c>
      <c r="I43" s="204">
        <v>0</v>
      </c>
      <c r="J43" s="204">
        <v>0</v>
      </c>
      <c r="K43" s="204">
        <v>0</v>
      </c>
      <c r="L43" s="204">
        <v>0</v>
      </c>
      <c r="M43" s="204">
        <v>0</v>
      </c>
      <c r="N43" s="204">
        <v>0</v>
      </c>
      <c r="O43" s="204">
        <v>0</v>
      </c>
      <c r="P43" s="695"/>
      <c r="Q43" s="112"/>
    </row>
    <row r="44" spans="1:17">
      <c r="A44" s="169">
        <v>25</v>
      </c>
      <c r="B44" s="209" t="s">
        <v>893</v>
      </c>
      <c r="C44" s="204">
        <v>0</v>
      </c>
      <c r="D44" s="204">
        <v>0</v>
      </c>
      <c r="E44" s="217">
        <v>0</v>
      </c>
      <c r="F44" s="204">
        <v>0</v>
      </c>
      <c r="G44" s="204">
        <v>0</v>
      </c>
      <c r="H44" s="204">
        <v>0</v>
      </c>
      <c r="I44" s="216">
        <v>0</v>
      </c>
      <c r="J44" s="216">
        <v>0</v>
      </c>
      <c r="K44" s="204">
        <v>0</v>
      </c>
      <c r="L44" s="204">
        <v>0</v>
      </c>
      <c r="M44" s="204">
        <v>0</v>
      </c>
      <c r="N44" s="204">
        <v>0</v>
      </c>
      <c r="O44" s="204">
        <v>0</v>
      </c>
      <c r="P44" s="695"/>
      <c r="Q44" s="112"/>
    </row>
    <row r="45" spans="1:17">
      <c r="A45" s="169">
        <v>26</v>
      </c>
      <c r="B45" s="209" t="s">
        <v>894</v>
      </c>
      <c r="C45" s="204">
        <v>4</v>
      </c>
      <c r="D45" s="204">
        <v>0</v>
      </c>
      <c r="E45" s="217">
        <v>0</v>
      </c>
      <c r="F45" s="204">
        <v>0</v>
      </c>
      <c r="G45" s="204">
        <v>0</v>
      </c>
      <c r="H45" s="204">
        <v>0</v>
      </c>
      <c r="I45" s="204">
        <v>0</v>
      </c>
      <c r="J45" s="204">
        <v>0</v>
      </c>
      <c r="K45" s="204">
        <v>0</v>
      </c>
      <c r="L45" s="204">
        <v>0</v>
      </c>
      <c r="M45" s="204">
        <v>0</v>
      </c>
      <c r="N45" s="204">
        <v>0</v>
      </c>
      <c r="O45" s="204">
        <v>0</v>
      </c>
      <c r="P45" s="695"/>
      <c r="Q45" s="112"/>
    </row>
    <row r="46" spans="1:17">
      <c r="A46" s="169">
        <v>27</v>
      </c>
      <c r="B46" s="209" t="s">
        <v>895</v>
      </c>
      <c r="C46" s="204">
        <v>1</v>
      </c>
      <c r="D46" s="204">
        <v>0</v>
      </c>
      <c r="E46" s="217">
        <v>0</v>
      </c>
      <c r="F46" s="204">
        <v>0</v>
      </c>
      <c r="G46" s="204">
        <v>0</v>
      </c>
      <c r="H46" s="204">
        <v>2</v>
      </c>
      <c r="I46" s="216">
        <v>0</v>
      </c>
      <c r="J46" s="216">
        <v>0</v>
      </c>
      <c r="K46" s="204">
        <v>0</v>
      </c>
      <c r="L46" s="204">
        <v>0</v>
      </c>
      <c r="M46" s="204">
        <v>0</v>
      </c>
      <c r="N46" s="204">
        <v>0</v>
      </c>
      <c r="O46" s="204">
        <v>0</v>
      </c>
      <c r="P46" s="695"/>
      <c r="Q46" s="112"/>
    </row>
    <row r="47" spans="1:17">
      <c r="A47" s="169">
        <v>28</v>
      </c>
      <c r="B47" s="209" t="s">
        <v>896</v>
      </c>
      <c r="C47" s="204">
        <v>0</v>
      </c>
      <c r="D47" s="204">
        <v>0</v>
      </c>
      <c r="E47" s="217">
        <v>0</v>
      </c>
      <c r="F47" s="204">
        <v>0</v>
      </c>
      <c r="G47" s="204">
        <v>0</v>
      </c>
      <c r="H47" s="204">
        <v>0</v>
      </c>
      <c r="I47" s="204">
        <v>0</v>
      </c>
      <c r="J47" s="204">
        <v>0</v>
      </c>
      <c r="K47" s="204">
        <v>0</v>
      </c>
      <c r="L47" s="204">
        <v>0</v>
      </c>
      <c r="M47" s="204">
        <v>0</v>
      </c>
      <c r="N47" s="204">
        <v>0</v>
      </c>
      <c r="O47" s="204">
        <v>0</v>
      </c>
      <c r="P47" s="695"/>
      <c r="Q47" s="112"/>
    </row>
    <row r="48" spans="1:17">
      <c r="A48" s="169">
        <v>29</v>
      </c>
      <c r="B48" s="209" t="s">
        <v>897</v>
      </c>
      <c r="C48" s="204">
        <v>14</v>
      </c>
      <c r="D48" s="204">
        <v>3</v>
      </c>
      <c r="E48" s="217">
        <v>0</v>
      </c>
      <c r="F48" s="204">
        <v>0</v>
      </c>
      <c r="G48" s="204">
        <v>0</v>
      </c>
      <c r="H48" s="204">
        <v>12</v>
      </c>
      <c r="I48" s="216">
        <v>0</v>
      </c>
      <c r="J48" s="216">
        <v>0</v>
      </c>
      <c r="K48" s="204">
        <v>0</v>
      </c>
      <c r="L48" s="204">
        <v>0</v>
      </c>
      <c r="M48" s="204">
        <v>0</v>
      </c>
      <c r="N48" s="204">
        <v>0</v>
      </c>
      <c r="O48" s="204">
        <v>0</v>
      </c>
      <c r="P48" s="695"/>
      <c r="Q48" s="112"/>
    </row>
    <row r="49" spans="1:17">
      <c r="A49" s="169">
        <v>30</v>
      </c>
      <c r="B49" s="209" t="s">
        <v>898</v>
      </c>
      <c r="C49" s="204">
        <v>1</v>
      </c>
      <c r="D49" s="204">
        <v>0</v>
      </c>
      <c r="E49" s="217">
        <v>0</v>
      </c>
      <c r="F49" s="204">
        <v>0</v>
      </c>
      <c r="G49" s="204">
        <v>0</v>
      </c>
      <c r="H49" s="204">
        <v>14</v>
      </c>
      <c r="I49" s="204">
        <v>0</v>
      </c>
      <c r="J49" s="204">
        <v>0</v>
      </c>
      <c r="K49" s="204">
        <v>0</v>
      </c>
      <c r="L49" s="204">
        <v>0</v>
      </c>
      <c r="M49" s="204">
        <v>0</v>
      </c>
      <c r="N49" s="204">
        <v>0</v>
      </c>
      <c r="O49" s="204">
        <v>0</v>
      </c>
      <c r="P49" s="695"/>
      <c r="Q49" s="112"/>
    </row>
    <row r="50" spans="1:17">
      <c r="A50" s="169">
        <v>31</v>
      </c>
      <c r="B50" s="209" t="s">
        <v>899</v>
      </c>
      <c r="C50" s="204">
        <v>0</v>
      </c>
      <c r="D50" s="204">
        <v>0</v>
      </c>
      <c r="E50" s="217">
        <v>0</v>
      </c>
      <c r="F50" s="204">
        <v>0</v>
      </c>
      <c r="G50" s="204">
        <v>0</v>
      </c>
      <c r="H50" s="204">
        <v>5</v>
      </c>
      <c r="I50" s="216">
        <v>0</v>
      </c>
      <c r="J50" s="216">
        <v>0</v>
      </c>
      <c r="K50" s="204">
        <v>0</v>
      </c>
      <c r="L50" s="204">
        <v>0</v>
      </c>
      <c r="M50" s="204">
        <v>0</v>
      </c>
      <c r="N50" s="204">
        <v>0</v>
      </c>
      <c r="O50" s="204">
        <v>0</v>
      </c>
      <c r="P50" s="695"/>
      <c r="Q50" s="112"/>
    </row>
    <row r="51" spans="1:17">
      <c r="A51" s="169">
        <v>32</v>
      </c>
      <c r="B51" s="209" t="s">
        <v>900</v>
      </c>
      <c r="C51" s="204">
        <v>1</v>
      </c>
      <c r="D51" s="204">
        <v>0</v>
      </c>
      <c r="E51" s="217">
        <v>0</v>
      </c>
      <c r="F51" s="204">
        <v>0</v>
      </c>
      <c r="G51" s="204">
        <v>0</v>
      </c>
      <c r="H51" s="204">
        <v>4</v>
      </c>
      <c r="I51" s="204">
        <v>0</v>
      </c>
      <c r="J51" s="204">
        <v>0</v>
      </c>
      <c r="K51" s="204">
        <v>0</v>
      </c>
      <c r="L51" s="204">
        <v>0</v>
      </c>
      <c r="M51" s="204">
        <v>0</v>
      </c>
      <c r="N51" s="204">
        <v>0</v>
      </c>
      <c r="O51" s="204">
        <v>0</v>
      </c>
      <c r="P51" s="695"/>
      <c r="Q51" s="112"/>
    </row>
    <row r="52" spans="1:17">
      <c r="A52" s="169">
        <v>33</v>
      </c>
      <c r="B52" s="209" t="s">
        <v>901</v>
      </c>
      <c r="C52" s="204">
        <v>5</v>
      </c>
      <c r="D52" s="204">
        <v>0</v>
      </c>
      <c r="E52" s="217">
        <v>3</v>
      </c>
      <c r="F52" s="204">
        <v>0</v>
      </c>
      <c r="G52" s="204">
        <v>0</v>
      </c>
      <c r="H52" s="204">
        <v>0</v>
      </c>
      <c r="I52" s="216">
        <v>0</v>
      </c>
      <c r="J52" s="216">
        <v>0</v>
      </c>
      <c r="K52" s="204">
        <v>0</v>
      </c>
      <c r="L52" s="204">
        <v>0</v>
      </c>
      <c r="M52" s="204">
        <v>0</v>
      </c>
      <c r="N52" s="204">
        <v>0</v>
      </c>
      <c r="O52" s="204">
        <v>0</v>
      </c>
      <c r="P52" s="695"/>
      <c r="Q52" s="112"/>
    </row>
    <row r="53" spans="1:17" ht="27">
      <c r="A53" s="169">
        <v>34</v>
      </c>
      <c r="B53" s="209" t="s">
        <v>902</v>
      </c>
      <c r="C53" s="204">
        <v>6</v>
      </c>
      <c r="D53" s="204">
        <v>0</v>
      </c>
      <c r="E53" s="217">
        <v>3</v>
      </c>
      <c r="F53" s="204">
        <v>0</v>
      </c>
      <c r="G53" s="204">
        <v>2</v>
      </c>
      <c r="H53" s="204">
        <v>2</v>
      </c>
      <c r="I53" s="204">
        <v>0</v>
      </c>
      <c r="J53" s="204">
        <v>0</v>
      </c>
      <c r="K53" s="204">
        <v>0</v>
      </c>
      <c r="L53" s="204">
        <v>0</v>
      </c>
      <c r="M53" s="204">
        <v>0</v>
      </c>
      <c r="N53" s="204">
        <v>0</v>
      </c>
      <c r="O53" s="204">
        <v>0</v>
      </c>
      <c r="P53" s="695"/>
      <c r="Q53" s="112"/>
    </row>
    <row r="54" spans="1:17">
      <c r="A54" s="169">
        <v>35</v>
      </c>
      <c r="B54" s="209" t="s">
        <v>903</v>
      </c>
      <c r="C54" s="204">
        <v>2</v>
      </c>
      <c r="D54" s="204">
        <v>0</v>
      </c>
      <c r="E54" s="217">
        <v>0</v>
      </c>
      <c r="F54" s="204">
        <v>0</v>
      </c>
      <c r="G54" s="204">
        <v>0</v>
      </c>
      <c r="H54" s="204">
        <v>0</v>
      </c>
      <c r="I54" s="216">
        <v>0</v>
      </c>
      <c r="J54" s="216">
        <v>0</v>
      </c>
      <c r="K54" s="204">
        <v>0</v>
      </c>
      <c r="L54" s="204">
        <v>0</v>
      </c>
      <c r="M54" s="204">
        <v>0</v>
      </c>
      <c r="N54" s="204">
        <v>0</v>
      </c>
      <c r="O54" s="204">
        <v>0</v>
      </c>
      <c r="P54" s="695"/>
      <c r="Q54" s="112"/>
    </row>
    <row r="55" spans="1:17">
      <c r="A55" s="169">
        <v>36</v>
      </c>
      <c r="B55" s="209" t="s">
        <v>904</v>
      </c>
      <c r="C55" s="204">
        <v>0</v>
      </c>
      <c r="D55" s="204">
        <v>0</v>
      </c>
      <c r="E55" s="217">
        <v>0</v>
      </c>
      <c r="F55" s="204">
        <v>0</v>
      </c>
      <c r="G55" s="204">
        <v>0</v>
      </c>
      <c r="H55" s="204">
        <v>3</v>
      </c>
      <c r="I55" s="204">
        <v>0</v>
      </c>
      <c r="J55" s="204">
        <v>0</v>
      </c>
      <c r="K55" s="204">
        <v>0</v>
      </c>
      <c r="L55" s="204">
        <v>0</v>
      </c>
      <c r="M55" s="204">
        <v>0</v>
      </c>
      <c r="N55" s="204">
        <v>0</v>
      </c>
      <c r="O55" s="204">
        <v>0</v>
      </c>
      <c r="P55" s="695"/>
      <c r="Q55" s="112"/>
    </row>
    <row r="56" spans="1:17">
      <c r="A56" s="169">
        <v>37</v>
      </c>
      <c r="B56" s="209" t="s">
        <v>905</v>
      </c>
      <c r="C56" s="204">
        <v>0</v>
      </c>
      <c r="D56" s="204">
        <v>0</v>
      </c>
      <c r="E56" s="217">
        <v>0</v>
      </c>
      <c r="F56" s="204">
        <v>0</v>
      </c>
      <c r="G56" s="204">
        <v>0</v>
      </c>
      <c r="H56" s="204">
        <v>0</v>
      </c>
      <c r="I56" s="216">
        <v>0</v>
      </c>
      <c r="J56" s="216">
        <v>0</v>
      </c>
      <c r="K56" s="204">
        <v>0</v>
      </c>
      <c r="L56" s="204">
        <v>0</v>
      </c>
      <c r="M56" s="204">
        <v>0</v>
      </c>
      <c r="N56" s="204">
        <v>0</v>
      </c>
      <c r="O56" s="204">
        <v>0</v>
      </c>
      <c r="P56" s="695"/>
      <c r="Q56" s="112"/>
    </row>
    <row r="57" spans="1:17">
      <c r="A57" s="169">
        <v>38</v>
      </c>
      <c r="B57" s="209" t="s">
        <v>906</v>
      </c>
      <c r="C57" s="204">
        <v>5</v>
      </c>
      <c r="D57" s="204">
        <v>0</v>
      </c>
      <c r="E57" s="217">
        <v>0</v>
      </c>
      <c r="F57" s="204">
        <v>0</v>
      </c>
      <c r="G57" s="204">
        <v>0</v>
      </c>
      <c r="H57" s="204">
        <v>3</v>
      </c>
      <c r="I57" s="204">
        <v>0</v>
      </c>
      <c r="J57" s="204">
        <v>0</v>
      </c>
      <c r="K57" s="204">
        <v>0</v>
      </c>
      <c r="L57" s="204">
        <v>0</v>
      </c>
      <c r="M57" s="204">
        <v>0</v>
      </c>
      <c r="N57" s="204">
        <v>0</v>
      </c>
      <c r="O57" s="204">
        <v>0</v>
      </c>
      <c r="P57" s="695"/>
      <c r="Q57" s="112"/>
    </row>
    <row r="58" spans="1:17" ht="15.75" thickBot="1">
      <c r="A58" s="173">
        <v>39</v>
      </c>
      <c r="B58" s="210" t="s">
        <v>907</v>
      </c>
      <c r="C58" s="204">
        <v>0</v>
      </c>
      <c r="D58" s="204">
        <v>0</v>
      </c>
      <c r="E58" s="217">
        <v>0</v>
      </c>
      <c r="F58" s="204">
        <v>0</v>
      </c>
      <c r="G58" s="204">
        <v>0</v>
      </c>
      <c r="H58" s="204">
        <v>0</v>
      </c>
      <c r="I58" s="204">
        <v>0</v>
      </c>
      <c r="J58" s="204">
        <v>0</v>
      </c>
      <c r="K58" s="201">
        <v>0</v>
      </c>
      <c r="L58" s="201">
        <v>0</v>
      </c>
      <c r="M58" s="201">
        <v>0</v>
      </c>
      <c r="N58" s="201">
        <v>0</v>
      </c>
      <c r="O58" s="201">
        <v>0</v>
      </c>
      <c r="P58" s="696"/>
      <c r="Q58" s="112"/>
    </row>
    <row r="59" spans="1:17">
      <c r="A59" s="689" t="s">
        <v>364</v>
      </c>
      <c r="B59" s="690"/>
      <c r="C59" s="604">
        <v>123</v>
      </c>
      <c r="D59" s="604">
        <v>27</v>
      </c>
      <c r="E59" s="604">
        <v>172</v>
      </c>
      <c r="F59" s="604">
        <v>164</v>
      </c>
      <c r="G59" s="604">
        <v>0</v>
      </c>
      <c r="H59" s="604">
        <v>2</v>
      </c>
      <c r="I59" s="604">
        <v>310</v>
      </c>
      <c r="J59" s="604">
        <v>310</v>
      </c>
      <c r="K59" s="604">
        <v>167</v>
      </c>
      <c r="L59" s="604">
        <v>646</v>
      </c>
      <c r="M59" s="604">
        <v>783</v>
      </c>
      <c r="N59" s="604">
        <v>324</v>
      </c>
      <c r="O59" s="604">
        <v>4</v>
      </c>
      <c r="P59" s="694">
        <v>2</v>
      </c>
      <c r="Q59" s="112"/>
    </row>
    <row r="60" spans="1:17">
      <c r="A60" s="160">
        <v>1</v>
      </c>
      <c r="B60" s="155" t="s">
        <v>185</v>
      </c>
      <c r="C60" s="186">
        <v>47</v>
      </c>
      <c r="D60" s="186">
        <v>16</v>
      </c>
      <c r="E60" s="186">
        <v>150</v>
      </c>
      <c r="F60" s="186">
        <v>2</v>
      </c>
      <c r="G60" s="186">
        <v>0</v>
      </c>
      <c r="H60" s="186">
        <v>1</v>
      </c>
      <c r="I60" s="186">
        <v>208</v>
      </c>
      <c r="J60" s="186">
        <v>208</v>
      </c>
      <c r="K60" s="203">
        <v>167</v>
      </c>
      <c r="L60" s="201">
        <v>646</v>
      </c>
      <c r="M60" s="201">
        <v>783</v>
      </c>
      <c r="N60" s="201">
        <v>0</v>
      </c>
      <c r="O60" s="201">
        <v>4</v>
      </c>
      <c r="P60" s="695"/>
      <c r="Q60" s="112"/>
    </row>
    <row r="61" spans="1:17">
      <c r="A61" s="160">
        <v>2</v>
      </c>
      <c r="B61" s="155" t="s">
        <v>59</v>
      </c>
      <c r="C61" s="186">
        <v>3</v>
      </c>
      <c r="D61" s="186">
        <v>2</v>
      </c>
      <c r="E61" s="186">
        <v>0</v>
      </c>
      <c r="F61" s="186">
        <v>3</v>
      </c>
      <c r="G61" s="186">
        <v>0</v>
      </c>
      <c r="H61" s="186">
        <v>0</v>
      </c>
      <c r="I61" s="186">
        <v>14</v>
      </c>
      <c r="J61" s="186">
        <v>14</v>
      </c>
      <c r="K61" s="201">
        <v>0</v>
      </c>
      <c r="L61" s="201">
        <v>0</v>
      </c>
      <c r="M61" s="201">
        <v>0</v>
      </c>
      <c r="N61" s="201">
        <v>25</v>
      </c>
      <c r="O61" s="201">
        <v>0</v>
      </c>
      <c r="P61" s="695"/>
      <c r="Q61" s="112"/>
    </row>
    <row r="62" spans="1:17">
      <c r="A62" s="160">
        <v>3</v>
      </c>
      <c r="B62" s="154" t="s">
        <v>186</v>
      </c>
      <c r="C62" s="186">
        <v>0</v>
      </c>
      <c r="D62" s="186">
        <v>0</v>
      </c>
      <c r="E62" s="186">
        <v>0</v>
      </c>
      <c r="F62" s="186">
        <v>0</v>
      </c>
      <c r="G62" s="186">
        <v>0</v>
      </c>
      <c r="H62" s="186">
        <v>0</v>
      </c>
      <c r="I62" s="186">
        <v>0</v>
      </c>
      <c r="J62" s="186">
        <v>0</v>
      </c>
      <c r="K62" s="201">
        <v>0</v>
      </c>
      <c r="L62" s="201">
        <v>0</v>
      </c>
      <c r="M62" s="201">
        <v>0</v>
      </c>
      <c r="N62" s="174">
        <v>37</v>
      </c>
      <c r="O62" s="201">
        <v>0</v>
      </c>
      <c r="P62" s="695"/>
      <c r="Q62" s="112"/>
    </row>
    <row r="63" spans="1:17">
      <c r="A63" s="160">
        <v>4</v>
      </c>
      <c r="B63" s="154" t="s">
        <v>187</v>
      </c>
      <c r="C63" s="189">
        <v>45</v>
      </c>
      <c r="D63" s="189">
        <v>1</v>
      </c>
      <c r="E63" s="189">
        <v>22</v>
      </c>
      <c r="F63" s="189">
        <v>64</v>
      </c>
      <c r="G63" s="189">
        <v>0</v>
      </c>
      <c r="H63" s="189">
        <v>1</v>
      </c>
      <c r="I63" s="186">
        <v>38</v>
      </c>
      <c r="J63" s="186">
        <v>38</v>
      </c>
      <c r="K63" s="201">
        <v>0</v>
      </c>
      <c r="L63" s="201">
        <v>0</v>
      </c>
      <c r="M63" s="201">
        <v>0</v>
      </c>
      <c r="N63" s="201">
        <v>0</v>
      </c>
      <c r="O63" s="201">
        <v>0</v>
      </c>
      <c r="P63" s="695"/>
      <c r="Q63" s="112"/>
    </row>
    <row r="64" spans="1:17">
      <c r="A64" s="160">
        <v>5</v>
      </c>
      <c r="B64" s="154" t="s">
        <v>188</v>
      </c>
      <c r="C64" s="186">
        <v>1</v>
      </c>
      <c r="D64" s="186">
        <v>0</v>
      </c>
      <c r="E64" s="186">
        <v>0</v>
      </c>
      <c r="F64" s="186">
        <v>0</v>
      </c>
      <c r="G64" s="186">
        <v>0</v>
      </c>
      <c r="H64" s="186">
        <v>0</v>
      </c>
      <c r="I64" s="186">
        <v>2</v>
      </c>
      <c r="J64" s="186">
        <v>2</v>
      </c>
      <c r="K64" s="201">
        <v>0</v>
      </c>
      <c r="L64" s="201">
        <v>0</v>
      </c>
      <c r="M64" s="201">
        <v>0</v>
      </c>
      <c r="N64" s="192">
        <v>40</v>
      </c>
      <c r="O64" s="192">
        <v>0</v>
      </c>
      <c r="P64" s="695"/>
      <c r="Q64" s="112"/>
    </row>
    <row r="65" spans="1:17">
      <c r="A65" s="160">
        <v>6</v>
      </c>
      <c r="B65" s="154" t="s">
        <v>189</v>
      </c>
      <c r="C65" s="186">
        <v>11</v>
      </c>
      <c r="D65" s="186">
        <v>3</v>
      </c>
      <c r="E65" s="186">
        <v>0</v>
      </c>
      <c r="F65" s="186">
        <v>0</v>
      </c>
      <c r="G65" s="186">
        <v>0</v>
      </c>
      <c r="H65" s="186">
        <v>0</v>
      </c>
      <c r="I65" s="186">
        <v>17</v>
      </c>
      <c r="J65" s="186">
        <v>17</v>
      </c>
      <c r="K65" s="201">
        <v>0</v>
      </c>
      <c r="L65" s="201">
        <v>0</v>
      </c>
      <c r="M65" s="201">
        <v>0</v>
      </c>
      <c r="N65" s="201">
        <v>36</v>
      </c>
      <c r="O65" s="201">
        <v>0</v>
      </c>
      <c r="P65" s="695"/>
      <c r="Q65" s="153"/>
    </row>
    <row r="66" spans="1:17">
      <c r="A66" s="160">
        <v>7</v>
      </c>
      <c r="B66" s="154" t="s">
        <v>190</v>
      </c>
      <c r="C66" s="186">
        <v>0</v>
      </c>
      <c r="D66" s="186">
        <v>0</v>
      </c>
      <c r="E66" s="186">
        <v>0</v>
      </c>
      <c r="F66" s="186">
        <v>0</v>
      </c>
      <c r="G66" s="186">
        <v>0</v>
      </c>
      <c r="H66" s="186">
        <v>0</v>
      </c>
      <c r="I66" s="186">
        <v>0</v>
      </c>
      <c r="J66" s="186">
        <v>0</v>
      </c>
      <c r="K66" s="201">
        <v>0</v>
      </c>
      <c r="L66" s="201">
        <v>0</v>
      </c>
      <c r="M66" s="201">
        <v>0</v>
      </c>
      <c r="N66" s="201">
        <v>36</v>
      </c>
      <c r="O66" s="201">
        <v>0</v>
      </c>
      <c r="P66" s="695"/>
      <c r="Q66" s="153"/>
    </row>
    <row r="67" spans="1:17">
      <c r="A67" s="160">
        <v>8</v>
      </c>
      <c r="B67" s="154" t="s">
        <v>191</v>
      </c>
      <c r="C67" s="186">
        <v>3</v>
      </c>
      <c r="D67" s="186">
        <v>3</v>
      </c>
      <c r="E67" s="186">
        <v>0</v>
      </c>
      <c r="F67" s="186">
        <v>0</v>
      </c>
      <c r="G67" s="186">
        <v>0</v>
      </c>
      <c r="H67" s="186">
        <v>0</v>
      </c>
      <c r="I67" s="186">
        <v>10</v>
      </c>
      <c r="J67" s="186">
        <v>10</v>
      </c>
      <c r="K67" s="201">
        <v>0</v>
      </c>
      <c r="L67" s="201">
        <v>0</v>
      </c>
      <c r="M67" s="201">
        <v>0</v>
      </c>
      <c r="N67" s="201">
        <v>0</v>
      </c>
      <c r="O67" s="201">
        <v>0</v>
      </c>
      <c r="P67" s="695"/>
      <c r="Q67" s="153"/>
    </row>
    <row r="68" spans="1:17">
      <c r="A68" s="160">
        <v>9</v>
      </c>
      <c r="B68" s="154" t="s">
        <v>192</v>
      </c>
      <c r="C68" s="190">
        <v>3</v>
      </c>
      <c r="D68" s="190">
        <v>1</v>
      </c>
      <c r="E68" s="190">
        <v>0</v>
      </c>
      <c r="F68" s="190">
        <v>0</v>
      </c>
      <c r="G68" s="190">
        <v>0</v>
      </c>
      <c r="H68" s="190">
        <v>0</v>
      </c>
      <c r="I68" s="186">
        <v>4</v>
      </c>
      <c r="J68" s="186">
        <v>4</v>
      </c>
      <c r="K68" s="201">
        <v>0</v>
      </c>
      <c r="L68" s="201">
        <v>0</v>
      </c>
      <c r="M68" s="201">
        <v>0</v>
      </c>
      <c r="N68" s="201">
        <v>38</v>
      </c>
      <c r="O68" s="201">
        <v>0</v>
      </c>
      <c r="P68" s="695"/>
      <c r="Q68" s="153"/>
    </row>
    <row r="69" spans="1:17">
      <c r="A69" s="160">
        <v>10</v>
      </c>
      <c r="B69" s="154" t="s">
        <v>193</v>
      </c>
      <c r="C69" s="186">
        <v>0</v>
      </c>
      <c r="D69" s="186">
        <v>0</v>
      </c>
      <c r="E69" s="186">
        <v>0</v>
      </c>
      <c r="F69" s="186">
        <v>0</v>
      </c>
      <c r="G69" s="186">
        <v>0</v>
      </c>
      <c r="H69" s="186">
        <v>0</v>
      </c>
      <c r="I69" s="186">
        <v>1</v>
      </c>
      <c r="J69" s="186">
        <v>1</v>
      </c>
      <c r="K69" s="201">
        <v>0</v>
      </c>
      <c r="L69" s="191">
        <v>0</v>
      </c>
      <c r="M69" s="191">
        <v>0</v>
      </c>
      <c r="N69" s="191">
        <v>40</v>
      </c>
      <c r="O69" s="191">
        <v>0</v>
      </c>
      <c r="P69" s="695"/>
      <c r="Q69" s="153"/>
    </row>
    <row r="70" spans="1:17">
      <c r="A70" s="160">
        <v>11</v>
      </c>
      <c r="B70" s="154" t="s">
        <v>194</v>
      </c>
      <c r="C70" s="189">
        <v>7</v>
      </c>
      <c r="D70" s="189">
        <v>0</v>
      </c>
      <c r="E70" s="189">
        <v>0</v>
      </c>
      <c r="F70" s="189">
        <v>10</v>
      </c>
      <c r="G70" s="189">
        <v>0</v>
      </c>
      <c r="H70" s="189">
        <v>0</v>
      </c>
      <c r="I70" s="186">
        <v>12</v>
      </c>
      <c r="J70" s="186">
        <v>12</v>
      </c>
      <c r="K70" s="201">
        <v>0</v>
      </c>
      <c r="L70" s="201">
        <v>0</v>
      </c>
      <c r="M70" s="201">
        <v>0</v>
      </c>
      <c r="N70" s="201">
        <v>0</v>
      </c>
      <c r="O70" s="201">
        <v>0</v>
      </c>
      <c r="P70" s="695"/>
      <c r="Q70" s="153"/>
    </row>
    <row r="71" spans="1:17">
      <c r="A71" s="160">
        <v>12</v>
      </c>
      <c r="B71" s="154" t="s">
        <v>195</v>
      </c>
      <c r="C71" s="186">
        <v>3</v>
      </c>
      <c r="D71" s="186">
        <v>1</v>
      </c>
      <c r="E71" s="186">
        <v>0</v>
      </c>
      <c r="F71" s="186">
        <v>85</v>
      </c>
      <c r="G71" s="186">
        <v>0</v>
      </c>
      <c r="H71" s="186">
        <v>0</v>
      </c>
      <c r="I71" s="186">
        <v>4</v>
      </c>
      <c r="J71" s="186">
        <v>4</v>
      </c>
      <c r="K71" s="201">
        <v>0</v>
      </c>
      <c r="L71" s="192">
        <v>0</v>
      </c>
      <c r="M71" s="192">
        <v>0</v>
      </c>
      <c r="N71" s="192">
        <v>38</v>
      </c>
      <c r="O71" s="192">
        <v>0</v>
      </c>
      <c r="P71" s="695"/>
      <c r="Q71" s="153"/>
    </row>
    <row r="72" spans="1:17" ht="15.75" thickBot="1">
      <c r="A72" s="195">
        <v>13</v>
      </c>
      <c r="B72" s="211" t="s">
        <v>196</v>
      </c>
      <c r="C72" s="200">
        <v>0</v>
      </c>
      <c r="D72" s="200">
        <v>0</v>
      </c>
      <c r="E72" s="200">
        <v>0</v>
      </c>
      <c r="F72" s="200">
        <v>0</v>
      </c>
      <c r="G72" s="200">
        <v>0</v>
      </c>
      <c r="H72" s="200">
        <v>0</v>
      </c>
      <c r="I72" s="200">
        <v>0</v>
      </c>
      <c r="J72" s="200">
        <v>0</v>
      </c>
      <c r="K72" s="200">
        <v>0</v>
      </c>
      <c r="L72" s="200">
        <v>0</v>
      </c>
      <c r="M72" s="200">
        <v>0</v>
      </c>
      <c r="N72" s="200">
        <v>34</v>
      </c>
      <c r="O72" s="200">
        <v>0</v>
      </c>
      <c r="P72" s="696"/>
      <c r="Q72" s="153"/>
    </row>
    <row r="73" spans="1:17">
      <c r="A73" s="689" t="s">
        <v>365</v>
      </c>
      <c r="B73" s="690"/>
      <c r="C73" s="603">
        <v>821</v>
      </c>
      <c r="D73" s="603">
        <v>329</v>
      </c>
      <c r="E73" s="603">
        <v>304</v>
      </c>
      <c r="F73" s="603">
        <v>372</v>
      </c>
      <c r="G73" s="603">
        <v>89</v>
      </c>
      <c r="H73" s="603">
        <v>542</v>
      </c>
      <c r="I73" s="603">
        <v>293</v>
      </c>
      <c r="J73" s="603">
        <v>89</v>
      </c>
      <c r="K73" s="603">
        <v>182</v>
      </c>
      <c r="L73" s="603">
        <v>1044</v>
      </c>
      <c r="M73" s="603">
        <v>956</v>
      </c>
      <c r="N73" s="603">
        <v>23</v>
      </c>
      <c r="O73" s="603">
        <v>3</v>
      </c>
      <c r="P73" s="687">
        <v>2</v>
      </c>
      <c r="Q73" s="153"/>
    </row>
    <row r="74" spans="1:17">
      <c r="A74" s="160">
        <v>1</v>
      </c>
      <c r="B74" s="170" t="s">
        <v>197</v>
      </c>
      <c r="C74" s="188">
        <v>374</v>
      </c>
      <c r="D74" s="188">
        <v>185</v>
      </c>
      <c r="E74" s="188">
        <v>304</v>
      </c>
      <c r="F74" s="188">
        <v>256</v>
      </c>
      <c r="G74" s="188">
        <v>18</v>
      </c>
      <c r="H74" s="188">
        <v>124</v>
      </c>
      <c r="I74" s="187">
        <v>267</v>
      </c>
      <c r="J74" s="187">
        <v>89</v>
      </c>
      <c r="K74" s="187">
        <v>182</v>
      </c>
      <c r="L74" s="187">
        <v>1044</v>
      </c>
      <c r="M74" s="187">
        <v>956</v>
      </c>
      <c r="N74" s="188">
        <v>23</v>
      </c>
      <c r="O74" s="188">
        <v>3</v>
      </c>
      <c r="P74" s="680"/>
      <c r="Q74" s="153"/>
    </row>
    <row r="75" spans="1:17">
      <c r="A75" s="160">
        <v>2</v>
      </c>
      <c r="B75" s="170" t="s">
        <v>198</v>
      </c>
      <c r="C75" s="186">
        <v>11</v>
      </c>
      <c r="D75" s="185">
        <v>4</v>
      </c>
      <c r="E75" s="186">
        <v>0</v>
      </c>
      <c r="F75" s="186">
        <v>0</v>
      </c>
      <c r="G75" s="186">
        <v>4</v>
      </c>
      <c r="H75" s="186">
        <v>3</v>
      </c>
      <c r="I75" s="184">
        <v>0</v>
      </c>
      <c r="J75" s="184">
        <v>0</v>
      </c>
      <c r="K75" s="184">
        <v>0</v>
      </c>
      <c r="L75" s="184">
        <v>0</v>
      </c>
      <c r="M75" s="184">
        <v>0</v>
      </c>
      <c r="N75" s="184">
        <v>0</v>
      </c>
      <c r="O75" s="184">
        <v>0</v>
      </c>
      <c r="P75" s="680"/>
      <c r="Q75" s="153"/>
    </row>
    <row r="76" spans="1:17">
      <c r="A76" s="160">
        <v>3</v>
      </c>
      <c r="B76" s="170" t="s">
        <v>199</v>
      </c>
      <c r="C76" s="186">
        <v>6</v>
      </c>
      <c r="D76" s="185">
        <v>5</v>
      </c>
      <c r="E76" s="186">
        <v>0</v>
      </c>
      <c r="F76" s="186">
        <v>15</v>
      </c>
      <c r="G76" s="186">
        <v>3</v>
      </c>
      <c r="H76" s="186">
        <v>10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680"/>
      <c r="Q76" s="153"/>
    </row>
    <row r="77" spans="1:17">
      <c r="A77" s="160">
        <v>4</v>
      </c>
      <c r="B77" s="170" t="s">
        <v>200</v>
      </c>
      <c r="C77" s="186">
        <v>28</v>
      </c>
      <c r="D77" s="185">
        <v>10</v>
      </c>
      <c r="E77" s="186">
        <v>0</v>
      </c>
      <c r="F77" s="186">
        <v>5</v>
      </c>
      <c r="G77" s="186">
        <v>8</v>
      </c>
      <c r="H77" s="186">
        <v>20</v>
      </c>
      <c r="I77" s="184">
        <v>0</v>
      </c>
      <c r="J77" s="184">
        <v>0</v>
      </c>
      <c r="K77" s="183">
        <v>0</v>
      </c>
      <c r="L77" s="184">
        <v>0</v>
      </c>
      <c r="M77" s="184">
        <v>0</v>
      </c>
      <c r="N77" s="184">
        <v>0</v>
      </c>
      <c r="O77" s="184">
        <v>0</v>
      </c>
      <c r="P77" s="680"/>
      <c r="Q77" s="153"/>
    </row>
    <row r="78" spans="1:17">
      <c r="A78" s="160">
        <v>5</v>
      </c>
      <c r="B78" s="170" t="s">
        <v>201</v>
      </c>
      <c r="C78" s="186">
        <v>23</v>
      </c>
      <c r="D78" s="185">
        <v>5</v>
      </c>
      <c r="E78" s="186">
        <v>0</v>
      </c>
      <c r="F78" s="186">
        <v>0</v>
      </c>
      <c r="G78" s="186">
        <v>0</v>
      </c>
      <c r="H78" s="186">
        <v>13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680"/>
      <c r="Q78" s="153"/>
    </row>
    <row r="79" spans="1:17">
      <c r="A79" s="160">
        <v>6</v>
      </c>
      <c r="B79" s="170" t="s">
        <v>202</v>
      </c>
      <c r="C79" s="186">
        <v>3</v>
      </c>
      <c r="D79" s="185">
        <v>1</v>
      </c>
      <c r="E79" s="186">
        <v>0</v>
      </c>
      <c r="F79" s="186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680"/>
      <c r="Q79" s="153"/>
    </row>
    <row r="80" spans="1:17">
      <c r="A80" s="160">
        <v>7</v>
      </c>
      <c r="B80" s="170" t="s">
        <v>203</v>
      </c>
      <c r="C80" s="184">
        <v>7</v>
      </c>
      <c r="D80" s="184">
        <v>1</v>
      </c>
      <c r="E80" s="184">
        <v>0</v>
      </c>
      <c r="F80" s="184">
        <v>0</v>
      </c>
      <c r="G80" s="184">
        <v>3</v>
      </c>
      <c r="H80" s="184">
        <v>0</v>
      </c>
      <c r="I80" s="184">
        <v>0</v>
      </c>
      <c r="J80" s="184">
        <v>0</v>
      </c>
      <c r="K80" s="184">
        <v>0</v>
      </c>
      <c r="L80" s="184">
        <v>0</v>
      </c>
      <c r="M80" s="184">
        <v>0</v>
      </c>
      <c r="N80" s="184">
        <v>0</v>
      </c>
      <c r="O80" s="184">
        <v>0</v>
      </c>
      <c r="P80" s="680"/>
      <c r="Q80" s="153"/>
    </row>
    <row r="81" spans="1:17">
      <c r="A81" s="160">
        <v>8</v>
      </c>
      <c r="B81" s="212" t="s">
        <v>204</v>
      </c>
      <c r="C81" s="186">
        <v>10</v>
      </c>
      <c r="D81" s="185">
        <v>0</v>
      </c>
      <c r="E81" s="186">
        <v>0</v>
      </c>
      <c r="F81" s="186">
        <v>2</v>
      </c>
      <c r="G81" s="184">
        <v>0</v>
      </c>
      <c r="H81" s="184">
        <v>11</v>
      </c>
      <c r="I81" s="184">
        <v>0</v>
      </c>
      <c r="J81" s="184">
        <v>0</v>
      </c>
      <c r="K81" s="184">
        <v>0</v>
      </c>
      <c r="L81" s="184">
        <v>0</v>
      </c>
      <c r="M81" s="184">
        <v>0</v>
      </c>
      <c r="N81" s="184">
        <v>0</v>
      </c>
      <c r="O81" s="184">
        <v>0</v>
      </c>
      <c r="P81" s="680"/>
      <c r="Q81" s="153"/>
    </row>
    <row r="82" spans="1:17">
      <c r="A82" s="160">
        <v>9</v>
      </c>
      <c r="B82" s="212" t="s">
        <v>205</v>
      </c>
      <c r="C82" s="185">
        <v>40</v>
      </c>
      <c r="D82" s="185">
        <v>11</v>
      </c>
      <c r="E82" s="185">
        <v>0</v>
      </c>
      <c r="F82" s="185">
        <v>56</v>
      </c>
      <c r="G82" s="185">
        <v>5</v>
      </c>
      <c r="H82" s="185">
        <v>27</v>
      </c>
      <c r="I82" s="184">
        <v>13</v>
      </c>
      <c r="J82" s="185">
        <v>0</v>
      </c>
      <c r="K82" s="185">
        <v>0</v>
      </c>
      <c r="L82" s="184">
        <v>0</v>
      </c>
      <c r="M82" s="184">
        <v>0</v>
      </c>
      <c r="N82" s="184">
        <v>0</v>
      </c>
      <c r="O82" s="184">
        <v>0</v>
      </c>
      <c r="P82" s="680"/>
      <c r="Q82" s="167"/>
    </row>
    <row r="83" spans="1:17">
      <c r="A83" s="160">
        <v>10</v>
      </c>
      <c r="B83" s="212" t="s">
        <v>206</v>
      </c>
      <c r="C83" s="186">
        <v>3</v>
      </c>
      <c r="D83" s="185">
        <v>0</v>
      </c>
      <c r="E83" s="186">
        <v>0</v>
      </c>
      <c r="F83" s="186">
        <v>0</v>
      </c>
      <c r="G83" s="186">
        <v>0</v>
      </c>
      <c r="H83" s="186">
        <v>35</v>
      </c>
      <c r="I83" s="184">
        <v>0</v>
      </c>
      <c r="J83" s="184">
        <v>0</v>
      </c>
      <c r="K83" s="185">
        <v>0</v>
      </c>
      <c r="L83" s="184">
        <v>0</v>
      </c>
      <c r="M83" s="184">
        <v>0</v>
      </c>
      <c r="N83" s="184">
        <v>0</v>
      </c>
      <c r="O83" s="184">
        <v>0</v>
      </c>
      <c r="P83" s="680"/>
      <c r="Q83" s="153"/>
    </row>
    <row r="84" spans="1:17">
      <c r="A84" s="160">
        <v>11</v>
      </c>
      <c r="B84" s="212" t="s">
        <v>207</v>
      </c>
      <c r="C84" s="186">
        <v>4</v>
      </c>
      <c r="D84" s="186">
        <v>1</v>
      </c>
      <c r="E84" s="186">
        <v>0</v>
      </c>
      <c r="F84" s="186">
        <v>0</v>
      </c>
      <c r="G84" s="186">
        <v>0</v>
      </c>
      <c r="H84" s="186">
        <v>5</v>
      </c>
      <c r="I84" s="186">
        <v>0</v>
      </c>
      <c r="J84" s="186">
        <v>0</v>
      </c>
      <c r="K84" s="186">
        <v>0</v>
      </c>
      <c r="L84" s="184">
        <v>0</v>
      </c>
      <c r="M84" s="184">
        <v>0</v>
      </c>
      <c r="N84" s="184">
        <v>0</v>
      </c>
      <c r="O84" s="184">
        <v>0</v>
      </c>
      <c r="P84" s="680"/>
      <c r="Q84" s="153"/>
    </row>
    <row r="85" spans="1:17">
      <c r="A85" s="160">
        <v>12</v>
      </c>
      <c r="B85" s="212" t="s">
        <v>208</v>
      </c>
      <c r="C85" s="186">
        <v>16</v>
      </c>
      <c r="D85" s="185">
        <v>8</v>
      </c>
      <c r="E85" s="186">
        <v>0</v>
      </c>
      <c r="F85" s="186">
        <v>0</v>
      </c>
      <c r="G85" s="186">
        <v>0</v>
      </c>
      <c r="H85" s="186">
        <v>27</v>
      </c>
      <c r="I85" s="184">
        <v>0</v>
      </c>
      <c r="J85" s="184">
        <v>0</v>
      </c>
      <c r="K85" s="184">
        <v>0</v>
      </c>
      <c r="L85" s="184">
        <v>0</v>
      </c>
      <c r="M85" s="184">
        <v>0</v>
      </c>
      <c r="N85" s="184">
        <v>0</v>
      </c>
      <c r="O85" s="184">
        <v>0</v>
      </c>
      <c r="P85" s="680"/>
      <c r="Q85" s="153"/>
    </row>
    <row r="86" spans="1:17">
      <c r="A86" s="160">
        <v>13</v>
      </c>
      <c r="B86" s="212" t="s">
        <v>209</v>
      </c>
      <c r="C86" s="186">
        <v>1</v>
      </c>
      <c r="D86" s="186">
        <v>0</v>
      </c>
      <c r="E86" s="186">
        <v>0</v>
      </c>
      <c r="F86" s="186">
        <v>0</v>
      </c>
      <c r="G86" s="186">
        <v>0</v>
      </c>
      <c r="H86" s="186">
        <v>0</v>
      </c>
      <c r="I86" s="186">
        <v>0</v>
      </c>
      <c r="J86" s="186">
        <v>0</v>
      </c>
      <c r="K86" s="186">
        <v>0</v>
      </c>
      <c r="L86" s="184">
        <v>0</v>
      </c>
      <c r="M86" s="184">
        <v>0</v>
      </c>
      <c r="N86" s="184">
        <v>0</v>
      </c>
      <c r="O86" s="184">
        <v>0</v>
      </c>
      <c r="P86" s="680"/>
      <c r="Q86" s="153"/>
    </row>
    <row r="87" spans="1:17">
      <c r="A87" s="160">
        <v>14</v>
      </c>
      <c r="B87" s="212" t="s">
        <v>210</v>
      </c>
      <c r="C87" s="186">
        <v>10</v>
      </c>
      <c r="D87" s="185">
        <v>1</v>
      </c>
      <c r="E87" s="186">
        <v>0</v>
      </c>
      <c r="F87" s="186">
        <v>4</v>
      </c>
      <c r="G87" s="186">
        <v>0</v>
      </c>
      <c r="H87" s="186">
        <v>3</v>
      </c>
      <c r="I87" s="184">
        <v>0</v>
      </c>
      <c r="J87" s="184">
        <v>0</v>
      </c>
      <c r="K87" s="184">
        <v>0</v>
      </c>
      <c r="L87" s="184">
        <v>0</v>
      </c>
      <c r="M87" s="184">
        <v>0</v>
      </c>
      <c r="N87" s="184">
        <v>0</v>
      </c>
      <c r="O87" s="184">
        <v>0</v>
      </c>
      <c r="P87" s="680"/>
      <c r="Q87" s="153"/>
    </row>
    <row r="88" spans="1:17">
      <c r="A88" s="160">
        <v>15</v>
      </c>
      <c r="B88" s="212" t="s">
        <v>211</v>
      </c>
      <c r="C88" s="186">
        <v>66</v>
      </c>
      <c r="D88" s="185">
        <v>0</v>
      </c>
      <c r="E88" s="186">
        <v>0</v>
      </c>
      <c r="F88" s="186">
        <v>0</v>
      </c>
      <c r="G88" s="184">
        <v>3</v>
      </c>
      <c r="H88" s="184">
        <v>4</v>
      </c>
      <c r="I88" s="184">
        <v>0</v>
      </c>
      <c r="J88" s="184">
        <v>0</v>
      </c>
      <c r="K88" s="183">
        <v>0</v>
      </c>
      <c r="L88" s="184">
        <v>0</v>
      </c>
      <c r="M88" s="184">
        <v>0</v>
      </c>
      <c r="N88" s="184">
        <v>0</v>
      </c>
      <c r="O88" s="184">
        <v>0</v>
      </c>
      <c r="P88" s="680"/>
      <c r="Q88" s="153"/>
    </row>
    <row r="89" spans="1:17">
      <c r="A89" s="160">
        <v>16</v>
      </c>
      <c r="B89" s="212" t="s">
        <v>212</v>
      </c>
      <c r="C89" s="186">
        <v>2</v>
      </c>
      <c r="D89" s="185">
        <v>0</v>
      </c>
      <c r="E89" s="186">
        <v>0</v>
      </c>
      <c r="F89" s="186">
        <v>0</v>
      </c>
      <c r="G89" s="184">
        <v>0</v>
      </c>
      <c r="H89" s="184">
        <v>22</v>
      </c>
      <c r="I89" s="184">
        <v>0</v>
      </c>
      <c r="J89" s="184">
        <v>0</v>
      </c>
      <c r="K89" s="184">
        <v>0</v>
      </c>
      <c r="L89" s="184">
        <v>0</v>
      </c>
      <c r="M89" s="184">
        <v>0</v>
      </c>
      <c r="N89" s="184">
        <v>0</v>
      </c>
      <c r="O89" s="184">
        <v>0</v>
      </c>
      <c r="P89" s="680"/>
      <c r="Q89" s="153"/>
    </row>
    <row r="90" spans="1:17">
      <c r="A90" s="160">
        <v>17</v>
      </c>
      <c r="B90" s="212" t="s">
        <v>213</v>
      </c>
      <c r="C90" s="186">
        <v>8</v>
      </c>
      <c r="D90" s="185">
        <v>2</v>
      </c>
      <c r="E90" s="186">
        <v>0</v>
      </c>
      <c r="F90" s="186">
        <v>0</v>
      </c>
      <c r="G90" s="184">
        <v>0</v>
      </c>
      <c r="H90" s="184">
        <v>2</v>
      </c>
      <c r="I90" s="184">
        <v>0</v>
      </c>
      <c r="J90" s="184">
        <v>0</v>
      </c>
      <c r="K90" s="185">
        <v>0</v>
      </c>
      <c r="L90" s="184">
        <v>0</v>
      </c>
      <c r="M90" s="184">
        <v>0</v>
      </c>
      <c r="N90" s="184">
        <v>0</v>
      </c>
      <c r="O90" s="184">
        <v>0</v>
      </c>
      <c r="P90" s="680"/>
      <c r="Q90" s="153"/>
    </row>
    <row r="91" spans="1:17">
      <c r="A91" s="160">
        <v>18</v>
      </c>
      <c r="B91" s="212" t="s">
        <v>214</v>
      </c>
      <c r="C91" s="186">
        <v>11</v>
      </c>
      <c r="D91" s="185">
        <v>4</v>
      </c>
      <c r="E91" s="186">
        <v>0</v>
      </c>
      <c r="F91" s="186">
        <v>0</v>
      </c>
      <c r="G91" s="186">
        <v>0</v>
      </c>
      <c r="H91" s="186">
        <v>3</v>
      </c>
      <c r="I91" s="185">
        <v>0</v>
      </c>
      <c r="J91" s="185">
        <v>0</v>
      </c>
      <c r="K91" s="183">
        <v>0</v>
      </c>
      <c r="L91" s="184">
        <v>0</v>
      </c>
      <c r="M91" s="184">
        <v>0</v>
      </c>
      <c r="N91" s="184">
        <v>0</v>
      </c>
      <c r="O91" s="184">
        <v>0</v>
      </c>
      <c r="P91" s="680"/>
      <c r="Q91" s="153"/>
    </row>
    <row r="92" spans="1:17">
      <c r="A92" s="160">
        <v>19</v>
      </c>
      <c r="B92" s="212" t="s">
        <v>215</v>
      </c>
      <c r="C92" s="184">
        <v>8</v>
      </c>
      <c r="D92" s="184">
        <v>2</v>
      </c>
      <c r="E92" s="184">
        <v>0</v>
      </c>
      <c r="F92" s="184">
        <v>0</v>
      </c>
      <c r="G92" s="184">
        <v>5</v>
      </c>
      <c r="H92" s="184">
        <v>3</v>
      </c>
      <c r="I92" s="184">
        <v>0</v>
      </c>
      <c r="J92" s="184">
        <v>0</v>
      </c>
      <c r="K92" s="184">
        <v>0</v>
      </c>
      <c r="L92" s="184">
        <v>0</v>
      </c>
      <c r="M92" s="184">
        <v>0</v>
      </c>
      <c r="N92" s="184">
        <v>0</v>
      </c>
      <c r="O92" s="184">
        <v>0</v>
      </c>
      <c r="P92" s="680"/>
      <c r="Q92" s="153"/>
    </row>
    <row r="93" spans="1:17">
      <c r="A93" s="160">
        <v>20</v>
      </c>
      <c r="B93" s="212" t="s">
        <v>216</v>
      </c>
      <c r="C93" s="186">
        <v>2</v>
      </c>
      <c r="D93" s="186">
        <v>0</v>
      </c>
      <c r="E93" s="186">
        <v>0</v>
      </c>
      <c r="F93" s="186">
        <v>0</v>
      </c>
      <c r="G93" s="186">
        <v>0</v>
      </c>
      <c r="H93" s="186">
        <v>7</v>
      </c>
      <c r="I93" s="186">
        <v>0</v>
      </c>
      <c r="J93" s="186">
        <v>0</v>
      </c>
      <c r="K93" s="186">
        <v>0</v>
      </c>
      <c r="L93" s="186">
        <v>0</v>
      </c>
      <c r="M93" s="184">
        <v>0</v>
      </c>
      <c r="N93" s="184">
        <v>0</v>
      </c>
      <c r="O93" s="184">
        <v>0</v>
      </c>
      <c r="P93" s="680"/>
      <c r="Q93" s="153"/>
    </row>
    <row r="94" spans="1:17">
      <c r="A94" s="160">
        <v>21</v>
      </c>
      <c r="B94" s="212" t="s">
        <v>217</v>
      </c>
      <c r="C94" s="186">
        <v>12</v>
      </c>
      <c r="D94" s="185">
        <v>4</v>
      </c>
      <c r="E94" s="186">
        <v>0</v>
      </c>
      <c r="F94" s="186">
        <v>10</v>
      </c>
      <c r="G94" s="186">
        <v>0</v>
      </c>
      <c r="H94" s="186">
        <v>13</v>
      </c>
      <c r="I94" s="184">
        <v>0</v>
      </c>
      <c r="J94" s="184">
        <v>0</v>
      </c>
      <c r="K94" s="184">
        <v>0</v>
      </c>
      <c r="L94" s="184">
        <v>0</v>
      </c>
      <c r="M94" s="184">
        <v>0</v>
      </c>
      <c r="N94" s="184">
        <v>0</v>
      </c>
      <c r="O94" s="184">
        <v>0</v>
      </c>
      <c r="P94" s="680"/>
      <c r="Q94" s="153"/>
    </row>
    <row r="95" spans="1:17">
      <c r="A95" s="160">
        <v>22</v>
      </c>
      <c r="B95" s="212" t="s">
        <v>218</v>
      </c>
      <c r="C95" s="184">
        <v>30</v>
      </c>
      <c r="D95" s="184">
        <v>14</v>
      </c>
      <c r="E95" s="184">
        <v>0</v>
      </c>
      <c r="F95" s="184">
        <v>4</v>
      </c>
      <c r="G95" s="184">
        <v>8</v>
      </c>
      <c r="H95" s="184">
        <v>35</v>
      </c>
      <c r="I95" s="184">
        <v>0</v>
      </c>
      <c r="J95" s="184">
        <v>0</v>
      </c>
      <c r="K95" s="184">
        <v>0</v>
      </c>
      <c r="L95" s="184">
        <v>0</v>
      </c>
      <c r="M95" s="184">
        <v>0</v>
      </c>
      <c r="N95" s="184">
        <v>0</v>
      </c>
      <c r="O95" s="184">
        <v>0</v>
      </c>
      <c r="P95" s="680"/>
      <c r="Q95" s="153"/>
    </row>
    <row r="96" spans="1:17">
      <c r="A96" s="160">
        <v>23</v>
      </c>
      <c r="B96" s="212" t="s">
        <v>219</v>
      </c>
      <c r="C96" s="186">
        <v>25</v>
      </c>
      <c r="D96" s="186">
        <v>5</v>
      </c>
      <c r="E96" s="186">
        <v>0</v>
      </c>
      <c r="F96" s="186">
        <v>0</v>
      </c>
      <c r="G96" s="186">
        <v>0</v>
      </c>
      <c r="H96" s="186">
        <v>16</v>
      </c>
      <c r="I96" s="186">
        <v>0</v>
      </c>
      <c r="J96" s="186">
        <v>0</v>
      </c>
      <c r="K96" s="186">
        <v>0</v>
      </c>
      <c r="L96" s="184">
        <v>0</v>
      </c>
      <c r="M96" s="184">
        <v>0</v>
      </c>
      <c r="N96" s="184">
        <v>0</v>
      </c>
      <c r="O96" s="184">
        <v>0</v>
      </c>
      <c r="P96" s="680"/>
      <c r="Q96" s="153"/>
    </row>
    <row r="97" spans="1:17">
      <c r="A97" s="160">
        <v>24</v>
      </c>
      <c r="B97" s="212" t="s">
        <v>220</v>
      </c>
      <c r="C97" s="186">
        <v>36</v>
      </c>
      <c r="D97" s="185">
        <v>18</v>
      </c>
      <c r="E97" s="186">
        <v>0</v>
      </c>
      <c r="F97" s="186">
        <v>0</v>
      </c>
      <c r="G97" s="186">
        <v>12</v>
      </c>
      <c r="H97" s="186">
        <v>37</v>
      </c>
      <c r="I97" s="184">
        <v>0</v>
      </c>
      <c r="J97" s="185">
        <v>0</v>
      </c>
      <c r="K97" s="185">
        <v>0</v>
      </c>
      <c r="L97" s="184">
        <v>0</v>
      </c>
      <c r="M97" s="184">
        <v>0</v>
      </c>
      <c r="N97" s="184">
        <v>0</v>
      </c>
      <c r="O97" s="184">
        <v>0</v>
      </c>
      <c r="P97" s="680"/>
      <c r="Q97" s="112"/>
    </row>
    <row r="98" spans="1:17">
      <c r="A98" s="160">
        <v>25</v>
      </c>
      <c r="B98" s="212" t="s">
        <v>221</v>
      </c>
      <c r="C98" s="183">
        <v>15</v>
      </c>
      <c r="D98" s="183">
        <v>20</v>
      </c>
      <c r="E98" s="183">
        <v>0</v>
      </c>
      <c r="F98" s="183">
        <v>4</v>
      </c>
      <c r="G98" s="183">
        <v>0</v>
      </c>
      <c r="H98" s="183">
        <v>20</v>
      </c>
      <c r="I98" s="184">
        <v>10</v>
      </c>
      <c r="J98" s="183">
        <v>0</v>
      </c>
      <c r="K98" s="183">
        <v>0</v>
      </c>
      <c r="L98" s="184">
        <v>0</v>
      </c>
      <c r="M98" s="184">
        <v>0</v>
      </c>
      <c r="N98" s="184">
        <v>0</v>
      </c>
      <c r="O98" s="184">
        <v>0</v>
      </c>
      <c r="P98" s="680"/>
      <c r="Q98" s="112"/>
    </row>
    <row r="99" spans="1:17">
      <c r="A99" s="160">
        <v>26</v>
      </c>
      <c r="B99" s="212" t="s">
        <v>222</v>
      </c>
      <c r="C99" s="186">
        <v>7</v>
      </c>
      <c r="D99" s="186">
        <v>2</v>
      </c>
      <c r="E99" s="186">
        <v>0</v>
      </c>
      <c r="F99" s="186">
        <v>0</v>
      </c>
      <c r="G99" s="186">
        <v>1</v>
      </c>
      <c r="H99" s="186">
        <v>9</v>
      </c>
      <c r="I99" s="186">
        <v>0</v>
      </c>
      <c r="J99" s="186">
        <v>0</v>
      </c>
      <c r="K99" s="186">
        <v>0</v>
      </c>
      <c r="L99" s="186">
        <v>0</v>
      </c>
      <c r="M99" s="186">
        <v>0</v>
      </c>
      <c r="N99" s="184">
        <v>0</v>
      </c>
      <c r="O99" s="184">
        <v>0</v>
      </c>
      <c r="P99" s="680"/>
      <c r="Q99" s="112"/>
    </row>
    <row r="100" spans="1:17">
      <c r="A100" s="160">
        <v>27</v>
      </c>
      <c r="B100" s="212" t="s">
        <v>223</v>
      </c>
      <c r="C100" s="186">
        <v>4</v>
      </c>
      <c r="D100" s="185">
        <v>2</v>
      </c>
      <c r="E100" s="186">
        <v>0</v>
      </c>
      <c r="F100" s="186">
        <v>0</v>
      </c>
      <c r="G100" s="186">
        <v>11</v>
      </c>
      <c r="H100" s="186">
        <v>4</v>
      </c>
      <c r="I100" s="184">
        <v>0</v>
      </c>
      <c r="J100" s="184">
        <v>0</v>
      </c>
      <c r="K100" s="183">
        <v>0</v>
      </c>
      <c r="L100" s="184">
        <v>0</v>
      </c>
      <c r="M100" s="184">
        <v>0</v>
      </c>
      <c r="N100" s="184">
        <v>0</v>
      </c>
      <c r="O100" s="184">
        <v>0</v>
      </c>
      <c r="P100" s="680"/>
      <c r="Q100" s="112"/>
    </row>
    <row r="101" spans="1:17">
      <c r="A101" s="160">
        <v>28</v>
      </c>
      <c r="B101" s="212" t="s">
        <v>224</v>
      </c>
      <c r="C101" s="182">
        <v>6</v>
      </c>
      <c r="D101" s="181">
        <v>5</v>
      </c>
      <c r="E101" s="182">
        <v>0</v>
      </c>
      <c r="F101" s="182">
        <v>0</v>
      </c>
      <c r="G101" s="182">
        <v>1</v>
      </c>
      <c r="H101" s="182">
        <v>19</v>
      </c>
      <c r="I101" s="184">
        <v>0</v>
      </c>
      <c r="J101" s="183">
        <v>0</v>
      </c>
      <c r="K101" s="183">
        <v>0</v>
      </c>
      <c r="L101" s="184">
        <v>0</v>
      </c>
      <c r="M101" s="184">
        <v>0</v>
      </c>
      <c r="N101" s="184">
        <v>0</v>
      </c>
      <c r="O101" s="184">
        <v>0</v>
      </c>
      <c r="P101" s="680"/>
      <c r="Q101" s="112"/>
    </row>
    <row r="102" spans="1:17">
      <c r="A102" s="160">
        <v>29</v>
      </c>
      <c r="B102" s="212" t="s">
        <v>225</v>
      </c>
      <c r="C102" s="186">
        <v>12</v>
      </c>
      <c r="D102" s="185">
        <v>8</v>
      </c>
      <c r="E102" s="186">
        <v>0</v>
      </c>
      <c r="F102" s="186">
        <v>0</v>
      </c>
      <c r="G102" s="186">
        <v>0</v>
      </c>
      <c r="H102" s="186">
        <v>11</v>
      </c>
      <c r="I102" s="184">
        <v>0</v>
      </c>
      <c r="J102" s="184">
        <v>0</v>
      </c>
      <c r="K102" s="184">
        <v>0</v>
      </c>
      <c r="L102" s="184">
        <v>0</v>
      </c>
      <c r="M102" s="184">
        <v>0</v>
      </c>
      <c r="N102" s="184">
        <v>0</v>
      </c>
      <c r="O102" s="184">
        <v>0</v>
      </c>
      <c r="P102" s="680"/>
      <c r="Q102" s="112"/>
    </row>
    <row r="103" spans="1:17">
      <c r="A103" s="160">
        <v>30</v>
      </c>
      <c r="B103" s="212" t="s">
        <v>226</v>
      </c>
      <c r="C103" s="186">
        <v>5</v>
      </c>
      <c r="D103" s="185">
        <v>1</v>
      </c>
      <c r="E103" s="186">
        <v>0</v>
      </c>
      <c r="F103" s="186">
        <v>16</v>
      </c>
      <c r="G103" s="186">
        <v>1</v>
      </c>
      <c r="H103" s="186">
        <v>3</v>
      </c>
      <c r="I103" s="184">
        <v>0</v>
      </c>
      <c r="J103" s="184">
        <v>0</v>
      </c>
      <c r="K103" s="184">
        <v>0</v>
      </c>
      <c r="L103" s="184">
        <v>0</v>
      </c>
      <c r="M103" s="184">
        <v>0</v>
      </c>
      <c r="N103" s="184">
        <v>0</v>
      </c>
      <c r="O103" s="184">
        <v>0</v>
      </c>
      <c r="P103" s="680"/>
      <c r="Q103" s="112"/>
    </row>
    <row r="104" spans="1:17">
      <c r="A104" s="160">
        <v>31</v>
      </c>
      <c r="B104" s="212" t="s">
        <v>227</v>
      </c>
      <c r="C104" s="186">
        <v>14</v>
      </c>
      <c r="D104" s="185">
        <v>4</v>
      </c>
      <c r="E104" s="186">
        <v>0</v>
      </c>
      <c r="F104" s="186">
        <v>0</v>
      </c>
      <c r="G104" s="186">
        <v>0</v>
      </c>
      <c r="H104" s="186">
        <v>6</v>
      </c>
      <c r="I104" s="184">
        <v>3</v>
      </c>
      <c r="J104" s="184">
        <v>0</v>
      </c>
      <c r="K104" s="186">
        <v>0</v>
      </c>
      <c r="L104" s="184">
        <v>0</v>
      </c>
      <c r="M104" s="184">
        <v>0</v>
      </c>
      <c r="N104" s="184">
        <v>0</v>
      </c>
      <c r="O104" s="184">
        <v>0</v>
      </c>
      <c r="P104" s="680"/>
      <c r="Q104" s="112"/>
    </row>
    <row r="105" spans="1:17">
      <c r="A105" s="160">
        <v>32</v>
      </c>
      <c r="B105" s="154" t="s">
        <v>170</v>
      </c>
      <c r="C105" s="186">
        <v>4</v>
      </c>
      <c r="D105" s="185">
        <v>2</v>
      </c>
      <c r="E105" s="186">
        <v>0</v>
      </c>
      <c r="F105" s="186">
        <v>0</v>
      </c>
      <c r="G105" s="184">
        <v>1</v>
      </c>
      <c r="H105" s="184">
        <v>12</v>
      </c>
      <c r="I105" s="184">
        <v>0</v>
      </c>
      <c r="J105" s="184">
        <v>0</v>
      </c>
      <c r="K105" s="180">
        <v>0</v>
      </c>
      <c r="L105" s="184">
        <v>0</v>
      </c>
      <c r="M105" s="184">
        <v>0</v>
      </c>
      <c r="N105" s="184">
        <v>0</v>
      </c>
      <c r="O105" s="184">
        <v>0</v>
      </c>
      <c r="P105" s="680"/>
      <c r="Q105" s="112"/>
    </row>
    <row r="106" spans="1:17">
      <c r="A106" s="160">
        <v>33</v>
      </c>
      <c r="B106" s="154" t="s">
        <v>171</v>
      </c>
      <c r="C106" s="179">
        <v>0</v>
      </c>
      <c r="D106" s="178">
        <v>0</v>
      </c>
      <c r="E106" s="179">
        <v>0</v>
      </c>
      <c r="F106" s="179">
        <v>0</v>
      </c>
      <c r="G106" s="177">
        <v>0</v>
      </c>
      <c r="H106" s="177">
        <v>0</v>
      </c>
      <c r="I106" s="184">
        <v>0</v>
      </c>
      <c r="J106" s="184">
        <v>0</v>
      </c>
      <c r="K106" s="176">
        <v>0</v>
      </c>
      <c r="L106" s="184">
        <v>0</v>
      </c>
      <c r="M106" s="184">
        <v>0</v>
      </c>
      <c r="N106" s="184">
        <v>0</v>
      </c>
      <c r="O106" s="184">
        <v>0</v>
      </c>
      <c r="P106" s="680"/>
      <c r="Q106" s="112"/>
    </row>
    <row r="107" spans="1:17">
      <c r="A107" s="160">
        <v>34</v>
      </c>
      <c r="B107" s="154" t="s">
        <v>172</v>
      </c>
      <c r="C107" s="186">
        <v>3</v>
      </c>
      <c r="D107" s="185">
        <v>3</v>
      </c>
      <c r="E107" s="186">
        <v>0</v>
      </c>
      <c r="F107" s="186">
        <v>0</v>
      </c>
      <c r="G107" s="184">
        <v>4</v>
      </c>
      <c r="H107" s="184">
        <v>3</v>
      </c>
      <c r="I107" s="184">
        <v>0</v>
      </c>
      <c r="J107" s="184">
        <v>0</v>
      </c>
      <c r="K107" s="176">
        <v>0</v>
      </c>
      <c r="L107" s="184">
        <v>0</v>
      </c>
      <c r="M107" s="184">
        <v>0</v>
      </c>
      <c r="N107" s="184">
        <v>0</v>
      </c>
      <c r="O107" s="184">
        <v>0</v>
      </c>
      <c r="P107" s="680"/>
      <c r="Q107" s="112"/>
    </row>
    <row r="108" spans="1:17" ht="27.75" thickBot="1">
      <c r="A108" s="162">
        <v>35</v>
      </c>
      <c r="B108" s="156" t="s">
        <v>173</v>
      </c>
      <c r="C108" s="213">
        <v>15</v>
      </c>
      <c r="D108" s="214">
        <v>1</v>
      </c>
      <c r="E108" s="213">
        <v>0</v>
      </c>
      <c r="F108" s="213">
        <v>0</v>
      </c>
      <c r="G108" s="215">
        <v>1</v>
      </c>
      <c r="H108" s="215">
        <v>35</v>
      </c>
      <c r="I108" s="215">
        <v>0</v>
      </c>
      <c r="J108" s="215">
        <v>0</v>
      </c>
      <c r="K108" s="215">
        <v>0</v>
      </c>
      <c r="L108" s="215">
        <v>0</v>
      </c>
      <c r="M108" s="215">
        <v>0</v>
      </c>
      <c r="N108" s="215">
        <v>0</v>
      </c>
      <c r="O108" s="215">
        <v>0</v>
      </c>
      <c r="P108" s="688"/>
      <c r="Q108" s="112"/>
    </row>
    <row r="109" spans="1:17">
      <c r="A109" s="685" t="s">
        <v>366</v>
      </c>
      <c r="B109" s="686"/>
      <c r="C109" s="602">
        <v>118</v>
      </c>
      <c r="D109" s="602">
        <v>83</v>
      </c>
      <c r="E109" s="602">
        <v>0</v>
      </c>
      <c r="F109" s="602">
        <v>0</v>
      </c>
      <c r="G109" s="602">
        <v>69</v>
      </c>
      <c r="H109" s="602">
        <v>161</v>
      </c>
      <c r="I109" s="602">
        <v>18</v>
      </c>
      <c r="J109" s="602">
        <v>19</v>
      </c>
      <c r="K109" s="602">
        <v>1</v>
      </c>
      <c r="L109" s="602">
        <v>315</v>
      </c>
      <c r="M109" s="602">
        <v>196</v>
      </c>
      <c r="N109" s="602">
        <v>0</v>
      </c>
      <c r="O109" s="602">
        <v>0</v>
      </c>
      <c r="P109" s="682">
        <v>2</v>
      </c>
      <c r="Q109" s="112"/>
    </row>
    <row r="110" spans="1:17">
      <c r="A110" s="160">
        <v>1</v>
      </c>
      <c r="B110" s="171" t="s">
        <v>228</v>
      </c>
      <c r="C110" s="201">
        <v>22</v>
      </c>
      <c r="D110" s="204">
        <v>17</v>
      </c>
      <c r="E110" s="201">
        <v>0</v>
      </c>
      <c r="F110" s="201">
        <v>0</v>
      </c>
      <c r="G110" s="201">
        <v>13</v>
      </c>
      <c r="H110" s="201">
        <v>23</v>
      </c>
      <c r="I110" s="203">
        <v>4</v>
      </c>
      <c r="J110" s="203">
        <v>5</v>
      </c>
      <c r="K110" s="203">
        <v>0</v>
      </c>
      <c r="L110" s="203">
        <v>0</v>
      </c>
      <c r="M110" s="203">
        <v>0</v>
      </c>
      <c r="N110" s="201">
        <v>0</v>
      </c>
      <c r="O110" s="201">
        <v>0</v>
      </c>
      <c r="P110" s="683"/>
      <c r="Q110" s="112"/>
    </row>
    <row r="111" spans="1:17">
      <c r="A111" s="160">
        <v>2</v>
      </c>
      <c r="B111" s="171" t="s">
        <v>229</v>
      </c>
      <c r="C111" s="201">
        <v>20</v>
      </c>
      <c r="D111" s="201">
        <v>15</v>
      </c>
      <c r="E111" s="201">
        <v>0</v>
      </c>
      <c r="F111" s="201">
        <v>0</v>
      </c>
      <c r="G111" s="201">
        <v>10</v>
      </c>
      <c r="H111" s="201">
        <v>25</v>
      </c>
      <c r="I111" s="201">
        <v>2</v>
      </c>
      <c r="J111" s="201">
        <v>2</v>
      </c>
      <c r="K111" s="201">
        <v>0</v>
      </c>
      <c r="L111" s="201">
        <v>0</v>
      </c>
      <c r="M111" s="201">
        <v>0</v>
      </c>
      <c r="N111" s="201">
        <v>0</v>
      </c>
      <c r="O111" s="201">
        <v>0</v>
      </c>
      <c r="P111" s="683"/>
      <c r="Q111" s="112"/>
    </row>
    <row r="112" spans="1:17">
      <c r="A112" s="160">
        <v>3</v>
      </c>
      <c r="B112" s="171" t="s">
        <v>230</v>
      </c>
      <c r="C112" s="201">
        <v>19</v>
      </c>
      <c r="D112" s="201">
        <v>12</v>
      </c>
      <c r="E112" s="201">
        <v>0</v>
      </c>
      <c r="F112" s="201">
        <v>0</v>
      </c>
      <c r="G112" s="201">
        <v>14</v>
      </c>
      <c r="H112" s="201">
        <v>30</v>
      </c>
      <c r="I112" s="201">
        <v>3</v>
      </c>
      <c r="J112" s="201">
        <v>3</v>
      </c>
      <c r="K112" s="201">
        <v>0</v>
      </c>
      <c r="L112" s="201">
        <v>0</v>
      </c>
      <c r="M112" s="201">
        <v>0</v>
      </c>
      <c r="N112" s="201">
        <v>0</v>
      </c>
      <c r="O112" s="201">
        <v>0</v>
      </c>
      <c r="P112" s="683"/>
      <c r="Q112" s="112"/>
    </row>
    <row r="113" spans="1:17">
      <c r="A113" s="160">
        <v>4</v>
      </c>
      <c r="B113" s="171" t="s">
        <v>231</v>
      </c>
      <c r="C113" s="201">
        <v>25</v>
      </c>
      <c r="D113" s="201">
        <v>20</v>
      </c>
      <c r="E113" s="201">
        <v>0</v>
      </c>
      <c r="F113" s="201">
        <v>0</v>
      </c>
      <c r="G113" s="201">
        <v>22</v>
      </c>
      <c r="H113" s="201">
        <v>42</v>
      </c>
      <c r="I113" s="201">
        <v>7</v>
      </c>
      <c r="J113" s="201">
        <v>7</v>
      </c>
      <c r="K113" s="201">
        <v>1</v>
      </c>
      <c r="L113" s="201">
        <v>315</v>
      </c>
      <c r="M113" s="201">
        <v>196</v>
      </c>
      <c r="N113" s="201">
        <v>0</v>
      </c>
      <c r="O113" s="201">
        <v>0</v>
      </c>
      <c r="P113" s="683"/>
      <c r="Q113" s="112"/>
    </row>
    <row r="114" spans="1:17">
      <c r="A114" s="160">
        <v>5</v>
      </c>
      <c r="B114" s="171" t="s">
        <v>232</v>
      </c>
      <c r="C114" s="201">
        <v>8</v>
      </c>
      <c r="D114" s="201">
        <v>5</v>
      </c>
      <c r="E114" s="201">
        <v>0</v>
      </c>
      <c r="F114" s="201">
        <v>0</v>
      </c>
      <c r="G114" s="201">
        <v>1</v>
      </c>
      <c r="H114" s="201">
        <v>4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  <c r="O114" s="201">
        <v>0</v>
      </c>
      <c r="P114" s="683"/>
      <c r="Q114" s="112"/>
    </row>
    <row r="115" spans="1:17">
      <c r="A115" s="160">
        <v>6</v>
      </c>
      <c r="B115" s="171" t="s">
        <v>233</v>
      </c>
      <c r="C115" s="201">
        <v>21</v>
      </c>
      <c r="D115" s="201">
        <v>13</v>
      </c>
      <c r="E115" s="201">
        <v>0</v>
      </c>
      <c r="F115" s="201">
        <v>0</v>
      </c>
      <c r="G115" s="201">
        <v>7</v>
      </c>
      <c r="H115" s="201">
        <v>32</v>
      </c>
      <c r="I115" s="201">
        <v>2</v>
      </c>
      <c r="J115" s="201">
        <v>2</v>
      </c>
      <c r="K115" s="201">
        <v>0</v>
      </c>
      <c r="L115" s="201">
        <v>0</v>
      </c>
      <c r="M115" s="201">
        <v>0</v>
      </c>
      <c r="N115" s="201">
        <v>0</v>
      </c>
      <c r="O115" s="201">
        <v>0</v>
      </c>
      <c r="P115" s="683"/>
      <c r="Q115" s="112"/>
    </row>
    <row r="116" spans="1:17">
      <c r="A116" s="160">
        <v>7</v>
      </c>
      <c r="B116" s="171" t="s">
        <v>234</v>
      </c>
      <c r="C116" s="201">
        <v>2</v>
      </c>
      <c r="D116" s="201">
        <v>1</v>
      </c>
      <c r="E116" s="201">
        <v>0</v>
      </c>
      <c r="F116" s="201">
        <v>0</v>
      </c>
      <c r="G116" s="201">
        <v>1</v>
      </c>
      <c r="H116" s="201">
        <v>4</v>
      </c>
      <c r="I116" s="201">
        <v>0</v>
      </c>
      <c r="J116" s="201">
        <v>0</v>
      </c>
      <c r="K116" s="201">
        <v>0</v>
      </c>
      <c r="L116" s="201">
        <v>0</v>
      </c>
      <c r="M116" s="201">
        <v>0</v>
      </c>
      <c r="N116" s="201">
        <v>0</v>
      </c>
      <c r="O116" s="201">
        <v>0</v>
      </c>
      <c r="P116" s="683"/>
      <c r="Q116" s="112"/>
    </row>
    <row r="117" spans="1:17" ht="15.75" thickBot="1">
      <c r="A117" s="162">
        <v>8</v>
      </c>
      <c r="B117" s="199" t="s">
        <v>235</v>
      </c>
      <c r="C117" s="202">
        <v>1</v>
      </c>
      <c r="D117" s="202">
        <v>0</v>
      </c>
      <c r="E117" s="202">
        <v>0</v>
      </c>
      <c r="F117" s="202">
        <v>0</v>
      </c>
      <c r="G117" s="202">
        <v>1</v>
      </c>
      <c r="H117" s="202">
        <v>1</v>
      </c>
      <c r="I117" s="202">
        <v>0</v>
      </c>
      <c r="J117" s="202">
        <v>0</v>
      </c>
      <c r="K117" s="202">
        <v>0</v>
      </c>
      <c r="L117" s="202">
        <v>0</v>
      </c>
      <c r="M117" s="202">
        <v>0</v>
      </c>
      <c r="N117" s="202">
        <v>0</v>
      </c>
      <c r="O117" s="202">
        <v>0</v>
      </c>
      <c r="P117" s="684"/>
      <c r="Q117" s="112"/>
    </row>
    <row r="118" spans="1:17">
      <c r="A118" s="685" t="s">
        <v>367</v>
      </c>
      <c r="B118" s="686"/>
      <c r="C118" s="585">
        <v>79</v>
      </c>
      <c r="D118" s="585">
        <v>61</v>
      </c>
      <c r="E118" s="585">
        <v>39</v>
      </c>
      <c r="F118" s="585">
        <v>0</v>
      </c>
      <c r="G118" s="585">
        <v>33</v>
      </c>
      <c r="H118" s="585">
        <v>125</v>
      </c>
      <c r="I118" s="585">
        <v>77</v>
      </c>
      <c r="J118" s="585">
        <v>0</v>
      </c>
      <c r="K118" s="585">
        <v>39</v>
      </c>
      <c r="L118" s="585">
        <v>293</v>
      </c>
      <c r="M118" s="585">
        <v>279</v>
      </c>
      <c r="N118" s="585">
        <v>0</v>
      </c>
      <c r="O118" s="585">
        <v>0</v>
      </c>
      <c r="P118" s="691">
        <v>2</v>
      </c>
      <c r="Q118" s="112"/>
    </row>
    <row r="119" spans="1:17">
      <c r="A119" s="160">
        <v>1</v>
      </c>
      <c r="B119" s="154" t="s">
        <v>236</v>
      </c>
      <c r="C119" s="223">
        <v>38</v>
      </c>
      <c r="D119" s="223">
        <v>20</v>
      </c>
      <c r="E119" s="222">
        <v>39</v>
      </c>
      <c r="F119" s="223">
        <v>0</v>
      </c>
      <c r="G119" s="223">
        <v>11</v>
      </c>
      <c r="H119" s="223">
        <v>66</v>
      </c>
      <c r="I119" s="223">
        <v>71</v>
      </c>
      <c r="J119" s="223">
        <v>0</v>
      </c>
      <c r="K119" s="223">
        <v>39</v>
      </c>
      <c r="L119" s="223">
        <v>293</v>
      </c>
      <c r="M119" s="223">
        <v>279</v>
      </c>
      <c r="N119" s="223">
        <v>0</v>
      </c>
      <c r="O119" s="223">
        <v>0</v>
      </c>
      <c r="P119" s="692"/>
      <c r="Q119" s="112"/>
    </row>
    <row r="120" spans="1:17">
      <c r="A120" s="160">
        <v>2</v>
      </c>
      <c r="B120" s="154" t="s">
        <v>237</v>
      </c>
      <c r="C120" s="223">
        <v>5</v>
      </c>
      <c r="D120" s="223">
        <v>1</v>
      </c>
      <c r="E120" s="222">
        <v>0</v>
      </c>
      <c r="F120" s="223">
        <v>0</v>
      </c>
      <c r="G120" s="223">
        <v>1</v>
      </c>
      <c r="H120" s="223">
        <v>0</v>
      </c>
      <c r="I120" s="223">
        <v>0</v>
      </c>
      <c r="J120" s="223">
        <v>0</v>
      </c>
      <c r="K120" s="223">
        <v>0</v>
      </c>
      <c r="L120" s="223">
        <v>0</v>
      </c>
      <c r="M120" s="223">
        <v>0</v>
      </c>
      <c r="N120" s="223">
        <v>0</v>
      </c>
      <c r="O120" s="223">
        <v>0</v>
      </c>
      <c r="P120" s="692"/>
      <c r="Q120" s="112"/>
    </row>
    <row r="121" spans="1:17">
      <c r="A121" s="160">
        <v>3</v>
      </c>
      <c r="B121" s="155" t="s">
        <v>238</v>
      </c>
      <c r="C121" s="223">
        <v>6</v>
      </c>
      <c r="D121" s="223">
        <v>4</v>
      </c>
      <c r="E121" s="222">
        <v>0</v>
      </c>
      <c r="F121" s="223">
        <v>0</v>
      </c>
      <c r="G121" s="223">
        <v>5</v>
      </c>
      <c r="H121" s="223">
        <v>9</v>
      </c>
      <c r="I121" s="223">
        <v>0</v>
      </c>
      <c r="J121" s="223">
        <v>0</v>
      </c>
      <c r="K121" s="223">
        <v>0</v>
      </c>
      <c r="L121" s="223">
        <v>0</v>
      </c>
      <c r="M121" s="223">
        <v>0</v>
      </c>
      <c r="N121" s="223">
        <v>0</v>
      </c>
      <c r="O121" s="223">
        <v>0</v>
      </c>
      <c r="P121" s="692"/>
      <c r="Q121" s="112"/>
    </row>
    <row r="122" spans="1:17">
      <c r="A122" s="160">
        <v>4</v>
      </c>
      <c r="B122" s="154" t="s">
        <v>239</v>
      </c>
      <c r="C122" s="223">
        <v>4</v>
      </c>
      <c r="D122" s="223">
        <v>2</v>
      </c>
      <c r="E122" s="222">
        <v>0</v>
      </c>
      <c r="F122" s="223">
        <v>0</v>
      </c>
      <c r="G122" s="223">
        <v>3</v>
      </c>
      <c r="H122" s="223">
        <v>6</v>
      </c>
      <c r="I122" s="223">
        <v>0</v>
      </c>
      <c r="J122" s="223">
        <v>0</v>
      </c>
      <c r="K122" s="223">
        <v>0</v>
      </c>
      <c r="L122" s="223">
        <v>0</v>
      </c>
      <c r="M122" s="223">
        <v>0</v>
      </c>
      <c r="N122" s="223">
        <v>0</v>
      </c>
      <c r="O122" s="223">
        <v>0</v>
      </c>
      <c r="P122" s="692"/>
      <c r="Q122" s="112"/>
    </row>
    <row r="123" spans="1:17">
      <c r="A123" s="160">
        <v>5</v>
      </c>
      <c r="B123" s="154" t="s">
        <v>240</v>
      </c>
      <c r="C123" s="223">
        <v>18</v>
      </c>
      <c r="D123" s="223">
        <v>19</v>
      </c>
      <c r="E123" s="222">
        <v>0</v>
      </c>
      <c r="F123" s="223">
        <v>0</v>
      </c>
      <c r="G123" s="223">
        <v>6</v>
      </c>
      <c r="H123" s="223">
        <v>21</v>
      </c>
      <c r="I123" s="223">
        <v>6</v>
      </c>
      <c r="J123" s="223">
        <v>0</v>
      </c>
      <c r="K123" s="223">
        <v>0</v>
      </c>
      <c r="L123" s="223">
        <v>0</v>
      </c>
      <c r="M123" s="223">
        <v>0</v>
      </c>
      <c r="N123" s="223">
        <v>0</v>
      </c>
      <c r="O123" s="223">
        <v>0</v>
      </c>
      <c r="P123" s="692"/>
      <c r="Q123" s="112"/>
    </row>
    <row r="124" spans="1:17" ht="15.75" thickBot="1">
      <c r="A124" s="160">
        <v>6</v>
      </c>
      <c r="B124" s="155" t="s">
        <v>241</v>
      </c>
      <c r="C124" s="225">
        <v>3</v>
      </c>
      <c r="D124" s="223">
        <v>2</v>
      </c>
      <c r="E124" s="222">
        <v>0</v>
      </c>
      <c r="F124" s="223">
        <v>0</v>
      </c>
      <c r="G124" s="223">
        <v>2</v>
      </c>
      <c r="H124" s="223">
        <v>9</v>
      </c>
      <c r="I124" s="223">
        <v>0</v>
      </c>
      <c r="J124" s="223">
        <v>0</v>
      </c>
      <c r="K124" s="223">
        <v>0</v>
      </c>
      <c r="L124" s="223">
        <v>0</v>
      </c>
      <c r="M124" s="223">
        <v>0</v>
      </c>
      <c r="N124" s="223">
        <v>0</v>
      </c>
      <c r="O124" s="223">
        <v>0</v>
      </c>
      <c r="P124" s="692"/>
      <c r="Q124" s="112"/>
    </row>
    <row r="125" spans="1:17" ht="15.75" thickBot="1">
      <c r="A125" s="162">
        <v>7</v>
      </c>
      <c r="B125" s="156" t="s">
        <v>242</v>
      </c>
      <c r="C125" s="226">
        <v>5</v>
      </c>
      <c r="D125" s="224">
        <v>13</v>
      </c>
      <c r="E125" s="221">
        <v>0</v>
      </c>
      <c r="F125" s="220">
        <v>0</v>
      </c>
      <c r="G125" s="220">
        <v>5</v>
      </c>
      <c r="H125" s="220">
        <v>14</v>
      </c>
      <c r="I125" s="220">
        <v>0</v>
      </c>
      <c r="J125" s="220">
        <v>0</v>
      </c>
      <c r="K125" s="220">
        <v>0</v>
      </c>
      <c r="L125" s="220">
        <v>0</v>
      </c>
      <c r="M125" s="220">
        <v>0</v>
      </c>
      <c r="N125" s="220">
        <v>0</v>
      </c>
      <c r="O125" s="220">
        <v>0</v>
      </c>
      <c r="P125" s="693"/>
      <c r="Q125" s="112"/>
    </row>
    <row r="126" spans="1:17">
      <c r="A126" s="685" t="s">
        <v>368</v>
      </c>
      <c r="B126" s="686"/>
      <c r="C126" s="601">
        <v>29</v>
      </c>
      <c r="D126" s="601">
        <v>5</v>
      </c>
      <c r="E126" s="601">
        <v>418</v>
      </c>
      <c r="F126" s="601">
        <v>460</v>
      </c>
      <c r="G126" s="601">
        <v>16</v>
      </c>
      <c r="H126" s="601">
        <v>57</v>
      </c>
      <c r="I126" s="601">
        <v>140</v>
      </c>
      <c r="J126" s="601">
        <v>0</v>
      </c>
      <c r="K126" s="601">
        <v>24</v>
      </c>
      <c r="L126" s="601">
        <v>654</v>
      </c>
      <c r="M126" s="601">
        <v>190</v>
      </c>
      <c r="N126" s="601">
        <v>0</v>
      </c>
      <c r="O126" s="601">
        <v>3</v>
      </c>
      <c r="P126" s="679">
        <v>2</v>
      </c>
      <c r="Q126" s="112"/>
    </row>
    <row r="127" spans="1:17">
      <c r="A127" s="160">
        <v>1</v>
      </c>
      <c r="B127" s="170" t="s">
        <v>243</v>
      </c>
      <c r="C127" s="189">
        <v>2</v>
      </c>
      <c r="D127" s="189">
        <v>0</v>
      </c>
      <c r="E127" s="189">
        <v>367</v>
      </c>
      <c r="F127" s="189">
        <v>317</v>
      </c>
      <c r="G127" s="189">
        <v>16</v>
      </c>
      <c r="H127" s="189">
        <v>21</v>
      </c>
      <c r="I127" s="193">
        <v>140</v>
      </c>
      <c r="J127" s="193">
        <v>0</v>
      </c>
      <c r="K127" s="193">
        <v>24</v>
      </c>
      <c r="L127" s="193">
        <v>654</v>
      </c>
      <c r="M127" s="193">
        <v>190</v>
      </c>
      <c r="N127" s="189">
        <v>0</v>
      </c>
      <c r="O127" s="189">
        <v>3</v>
      </c>
      <c r="P127" s="680"/>
      <c r="Q127" s="112"/>
    </row>
    <row r="128" spans="1:17">
      <c r="A128" s="161">
        <v>2</v>
      </c>
      <c r="B128" s="170" t="s">
        <v>244</v>
      </c>
      <c r="C128" s="189">
        <v>3</v>
      </c>
      <c r="D128" s="189">
        <v>0</v>
      </c>
      <c r="E128" s="189">
        <v>2</v>
      </c>
      <c r="F128" s="189">
        <v>0</v>
      </c>
      <c r="G128" s="189">
        <v>0</v>
      </c>
      <c r="H128" s="196">
        <v>1</v>
      </c>
      <c r="I128" s="189">
        <v>0</v>
      </c>
      <c r="J128" s="189">
        <v>0</v>
      </c>
      <c r="K128" s="189">
        <v>0</v>
      </c>
      <c r="L128" s="189">
        <v>0</v>
      </c>
      <c r="M128" s="189">
        <v>0</v>
      </c>
      <c r="N128" s="189">
        <v>0</v>
      </c>
      <c r="O128" s="189">
        <v>0</v>
      </c>
      <c r="P128" s="680"/>
      <c r="Q128" s="112"/>
    </row>
    <row r="129" spans="1:17">
      <c r="A129" s="160">
        <v>3</v>
      </c>
      <c r="B129" s="170" t="s">
        <v>245</v>
      </c>
      <c r="C129" s="189">
        <v>1</v>
      </c>
      <c r="D129" s="189">
        <v>1</v>
      </c>
      <c r="E129" s="189">
        <v>3</v>
      </c>
      <c r="F129" s="189">
        <v>0</v>
      </c>
      <c r="G129" s="189">
        <v>0</v>
      </c>
      <c r="H129" s="196">
        <v>0</v>
      </c>
      <c r="I129" s="189">
        <v>0</v>
      </c>
      <c r="J129" s="189">
        <v>0</v>
      </c>
      <c r="K129" s="189">
        <v>0</v>
      </c>
      <c r="L129" s="189">
        <v>0</v>
      </c>
      <c r="M129" s="189">
        <v>0</v>
      </c>
      <c r="N129" s="189">
        <v>0</v>
      </c>
      <c r="O129" s="189">
        <v>0</v>
      </c>
      <c r="P129" s="680"/>
      <c r="Q129" s="112"/>
    </row>
    <row r="130" spans="1:17">
      <c r="A130" s="161">
        <v>4</v>
      </c>
      <c r="B130" s="170" t="s">
        <v>246</v>
      </c>
      <c r="C130" s="196">
        <v>8</v>
      </c>
      <c r="D130" s="189">
        <v>3</v>
      </c>
      <c r="E130" s="189">
        <v>1</v>
      </c>
      <c r="F130" s="189">
        <v>0</v>
      </c>
      <c r="G130" s="189">
        <v>0</v>
      </c>
      <c r="H130" s="196">
        <v>2</v>
      </c>
      <c r="I130" s="189">
        <v>0</v>
      </c>
      <c r="J130" s="189">
        <v>0</v>
      </c>
      <c r="K130" s="189">
        <v>0</v>
      </c>
      <c r="L130" s="189">
        <v>0</v>
      </c>
      <c r="M130" s="189">
        <v>0</v>
      </c>
      <c r="N130" s="189">
        <v>0</v>
      </c>
      <c r="O130" s="189">
        <v>0</v>
      </c>
      <c r="P130" s="680"/>
      <c r="Q130" s="112"/>
    </row>
    <row r="131" spans="1:17">
      <c r="A131" s="160">
        <v>5</v>
      </c>
      <c r="B131" s="172" t="s">
        <v>247</v>
      </c>
      <c r="C131" s="196">
        <v>0</v>
      </c>
      <c r="D131" s="189">
        <v>0</v>
      </c>
      <c r="E131" s="189">
        <v>0</v>
      </c>
      <c r="F131" s="189">
        <v>0</v>
      </c>
      <c r="G131" s="189">
        <v>0</v>
      </c>
      <c r="H131" s="197">
        <v>0</v>
      </c>
      <c r="I131" s="193">
        <v>0</v>
      </c>
      <c r="J131" s="193">
        <v>0</v>
      </c>
      <c r="K131" s="193">
        <v>0</v>
      </c>
      <c r="L131" s="193">
        <v>0</v>
      </c>
      <c r="M131" s="193">
        <v>0</v>
      </c>
      <c r="N131" s="193">
        <v>0</v>
      </c>
      <c r="O131" s="193">
        <v>0</v>
      </c>
      <c r="P131" s="680"/>
      <c r="Q131" s="112"/>
    </row>
    <row r="132" spans="1:17">
      <c r="A132" s="161">
        <v>6</v>
      </c>
      <c r="B132" s="172" t="s">
        <v>248</v>
      </c>
      <c r="C132" s="196">
        <v>6</v>
      </c>
      <c r="D132" s="189">
        <v>0</v>
      </c>
      <c r="E132" s="189">
        <v>9</v>
      </c>
      <c r="F132" s="189">
        <v>67</v>
      </c>
      <c r="G132" s="189">
        <v>0</v>
      </c>
      <c r="H132" s="196">
        <v>1</v>
      </c>
      <c r="I132" s="189">
        <v>0</v>
      </c>
      <c r="J132" s="189">
        <v>0</v>
      </c>
      <c r="K132" s="189">
        <v>0</v>
      </c>
      <c r="L132" s="189">
        <v>0</v>
      </c>
      <c r="M132" s="189">
        <v>0</v>
      </c>
      <c r="N132" s="189">
        <v>0</v>
      </c>
      <c r="O132" s="189">
        <v>0</v>
      </c>
      <c r="P132" s="680"/>
      <c r="Q132" s="112"/>
    </row>
    <row r="133" spans="1:17">
      <c r="A133" s="160">
        <v>7</v>
      </c>
      <c r="B133" s="172" t="s">
        <v>249</v>
      </c>
      <c r="C133" s="196">
        <v>2</v>
      </c>
      <c r="D133" s="189">
        <v>0</v>
      </c>
      <c r="E133" s="189">
        <v>0</v>
      </c>
      <c r="F133" s="189">
        <v>0</v>
      </c>
      <c r="G133" s="189">
        <v>0</v>
      </c>
      <c r="H133" s="196">
        <v>2</v>
      </c>
      <c r="I133" s="189">
        <v>0</v>
      </c>
      <c r="J133" s="189">
        <v>0</v>
      </c>
      <c r="K133" s="189">
        <v>0</v>
      </c>
      <c r="L133" s="189">
        <v>0</v>
      </c>
      <c r="M133" s="189">
        <v>0</v>
      </c>
      <c r="N133" s="189">
        <v>0</v>
      </c>
      <c r="O133" s="189">
        <v>0</v>
      </c>
      <c r="P133" s="680"/>
      <c r="Q133" s="112"/>
    </row>
    <row r="134" spans="1:17">
      <c r="A134" s="161">
        <v>8</v>
      </c>
      <c r="B134" s="172" t="s">
        <v>250</v>
      </c>
      <c r="C134" s="196">
        <v>7</v>
      </c>
      <c r="D134" s="189">
        <v>0</v>
      </c>
      <c r="E134" s="189">
        <v>21</v>
      </c>
      <c r="F134" s="189">
        <v>47</v>
      </c>
      <c r="G134" s="189">
        <v>0</v>
      </c>
      <c r="H134" s="196">
        <v>3</v>
      </c>
      <c r="I134" s="189">
        <v>0</v>
      </c>
      <c r="J134" s="189">
        <v>0</v>
      </c>
      <c r="K134" s="189">
        <v>0</v>
      </c>
      <c r="L134" s="189">
        <v>0</v>
      </c>
      <c r="M134" s="189">
        <v>0</v>
      </c>
      <c r="N134" s="189">
        <v>0</v>
      </c>
      <c r="O134" s="189">
        <v>0</v>
      </c>
      <c r="P134" s="680"/>
      <c r="Q134" s="112"/>
    </row>
    <row r="135" spans="1:17">
      <c r="A135" s="160">
        <v>9</v>
      </c>
      <c r="B135" s="172" t="s">
        <v>83</v>
      </c>
      <c r="C135" s="196">
        <v>0</v>
      </c>
      <c r="D135" s="189">
        <v>0</v>
      </c>
      <c r="E135" s="189">
        <v>1</v>
      </c>
      <c r="F135" s="189">
        <v>0</v>
      </c>
      <c r="G135" s="189">
        <v>0</v>
      </c>
      <c r="H135" s="196">
        <v>2</v>
      </c>
      <c r="I135" s="189">
        <v>0</v>
      </c>
      <c r="J135" s="189">
        <v>0</v>
      </c>
      <c r="K135" s="189">
        <v>0</v>
      </c>
      <c r="L135" s="189">
        <v>0</v>
      </c>
      <c r="M135" s="189">
        <v>0</v>
      </c>
      <c r="N135" s="189">
        <v>0</v>
      </c>
      <c r="O135" s="189">
        <v>0</v>
      </c>
      <c r="P135" s="680"/>
      <c r="Q135" s="112"/>
    </row>
    <row r="136" spans="1:17">
      <c r="A136" s="161">
        <v>10</v>
      </c>
      <c r="B136" s="170" t="s">
        <v>251</v>
      </c>
      <c r="C136" s="198">
        <v>0</v>
      </c>
      <c r="D136" s="194">
        <v>0</v>
      </c>
      <c r="E136" s="194">
        <v>2</v>
      </c>
      <c r="F136" s="194">
        <v>0</v>
      </c>
      <c r="G136" s="194">
        <v>0</v>
      </c>
      <c r="H136" s="198">
        <v>0</v>
      </c>
      <c r="I136" s="194">
        <v>0</v>
      </c>
      <c r="J136" s="194">
        <v>0</v>
      </c>
      <c r="K136" s="194">
        <v>0</v>
      </c>
      <c r="L136" s="194">
        <v>0</v>
      </c>
      <c r="M136" s="194">
        <v>0</v>
      </c>
      <c r="N136" s="194">
        <v>0</v>
      </c>
      <c r="O136" s="194">
        <v>0</v>
      </c>
      <c r="P136" s="680"/>
      <c r="Q136" s="112"/>
    </row>
    <row r="137" spans="1:17">
      <c r="A137" s="160">
        <v>11</v>
      </c>
      <c r="B137" s="170" t="s">
        <v>252</v>
      </c>
      <c r="C137" s="198">
        <v>0</v>
      </c>
      <c r="D137" s="194">
        <v>0</v>
      </c>
      <c r="E137" s="194">
        <v>0</v>
      </c>
      <c r="F137" s="194">
        <v>0</v>
      </c>
      <c r="G137" s="194">
        <v>0</v>
      </c>
      <c r="H137" s="198">
        <v>0</v>
      </c>
      <c r="I137" s="194">
        <v>0</v>
      </c>
      <c r="J137" s="194">
        <v>0</v>
      </c>
      <c r="K137" s="194">
        <v>0</v>
      </c>
      <c r="L137" s="194">
        <v>0</v>
      </c>
      <c r="M137" s="194">
        <v>0</v>
      </c>
      <c r="N137" s="194">
        <v>0</v>
      </c>
      <c r="O137" s="194">
        <v>0</v>
      </c>
      <c r="P137" s="680"/>
      <c r="Q137" s="112"/>
    </row>
    <row r="138" spans="1:17">
      <c r="A138" s="161">
        <v>12</v>
      </c>
      <c r="B138" s="170" t="s">
        <v>253</v>
      </c>
      <c r="C138" s="198">
        <v>0</v>
      </c>
      <c r="D138" s="194">
        <v>0</v>
      </c>
      <c r="E138" s="194">
        <v>0</v>
      </c>
      <c r="F138" s="194">
        <v>0</v>
      </c>
      <c r="G138" s="194">
        <v>0</v>
      </c>
      <c r="H138" s="198">
        <v>0</v>
      </c>
      <c r="I138" s="194">
        <v>0</v>
      </c>
      <c r="J138" s="194">
        <v>0</v>
      </c>
      <c r="K138" s="194">
        <v>0</v>
      </c>
      <c r="L138" s="194">
        <v>0</v>
      </c>
      <c r="M138" s="194">
        <v>0</v>
      </c>
      <c r="N138" s="194">
        <v>0</v>
      </c>
      <c r="O138" s="194">
        <v>0</v>
      </c>
      <c r="P138" s="680"/>
      <c r="Q138" s="112"/>
    </row>
    <row r="139" spans="1:17">
      <c r="A139" s="160">
        <v>13</v>
      </c>
      <c r="B139" s="170" t="s">
        <v>254</v>
      </c>
      <c r="C139" s="198">
        <v>0</v>
      </c>
      <c r="D139" s="194">
        <v>0</v>
      </c>
      <c r="E139" s="194">
        <v>1</v>
      </c>
      <c r="F139" s="194">
        <v>0</v>
      </c>
      <c r="G139" s="194">
        <v>0</v>
      </c>
      <c r="H139" s="198">
        <v>1</v>
      </c>
      <c r="I139" s="194">
        <v>0</v>
      </c>
      <c r="J139" s="194">
        <v>0</v>
      </c>
      <c r="K139" s="194">
        <v>0</v>
      </c>
      <c r="L139" s="194">
        <v>0</v>
      </c>
      <c r="M139" s="194">
        <v>0</v>
      </c>
      <c r="N139" s="194">
        <v>0</v>
      </c>
      <c r="O139" s="194">
        <v>0</v>
      </c>
      <c r="P139" s="680"/>
      <c r="Q139" s="112"/>
    </row>
    <row r="140" spans="1:17">
      <c r="A140" s="161">
        <v>14</v>
      </c>
      <c r="B140" s="170" t="s">
        <v>255</v>
      </c>
      <c r="C140" s="194">
        <v>0</v>
      </c>
      <c r="D140" s="194">
        <v>0</v>
      </c>
      <c r="E140" s="194">
        <v>0</v>
      </c>
      <c r="F140" s="194">
        <v>0</v>
      </c>
      <c r="G140" s="194">
        <v>0</v>
      </c>
      <c r="H140" s="194">
        <v>0</v>
      </c>
      <c r="I140" s="194">
        <v>0</v>
      </c>
      <c r="J140" s="194">
        <v>0</v>
      </c>
      <c r="K140" s="194">
        <v>0</v>
      </c>
      <c r="L140" s="194">
        <v>0</v>
      </c>
      <c r="M140" s="194">
        <v>0</v>
      </c>
      <c r="N140" s="194">
        <v>0</v>
      </c>
      <c r="O140" s="194">
        <v>0</v>
      </c>
      <c r="P140" s="680"/>
      <c r="Q140" s="112"/>
    </row>
    <row r="141" spans="1:17">
      <c r="A141" s="160">
        <v>15</v>
      </c>
      <c r="B141" s="170" t="s">
        <v>256</v>
      </c>
      <c r="C141" s="194">
        <v>0</v>
      </c>
      <c r="D141" s="194">
        <v>0</v>
      </c>
      <c r="E141" s="194">
        <v>2</v>
      </c>
      <c r="F141" s="194">
        <v>9</v>
      </c>
      <c r="G141" s="194">
        <v>0</v>
      </c>
      <c r="H141" s="194">
        <v>0</v>
      </c>
      <c r="I141" s="194">
        <v>0</v>
      </c>
      <c r="J141" s="194">
        <v>0</v>
      </c>
      <c r="K141" s="194">
        <v>0</v>
      </c>
      <c r="L141" s="194">
        <v>0</v>
      </c>
      <c r="M141" s="194">
        <v>0</v>
      </c>
      <c r="N141" s="194">
        <v>0</v>
      </c>
      <c r="O141" s="194">
        <v>0</v>
      </c>
      <c r="P141" s="680"/>
      <c r="Q141" s="112"/>
    </row>
    <row r="142" spans="1:17">
      <c r="A142" s="161">
        <v>16</v>
      </c>
      <c r="B142" s="170" t="s">
        <v>257</v>
      </c>
      <c r="C142" s="194">
        <v>0</v>
      </c>
      <c r="D142" s="194">
        <v>0</v>
      </c>
      <c r="E142" s="194">
        <v>0</v>
      </c>
      <c r="F142" s="194">
        <v>0</v>
      </c>
      <c r="G142" s="194">
        <v>0</v>
      </c>
      <c r="H142" s="194">
        <v>0</v>
      </c>
      <c r="I142" s="194">
        <v>0</v>
      </c>
      <c r="J142" s="194">
        <v>0</v>
      </c>
      <c r="K142" s="194">
        <v>0</v>
      </c>
      <c r="L142" s="194">
        <v>0</v>
      </c>
      <c r="M142" s="194">
        <v>0</v>
      </c>
      <c r="N142" s="194">
        <v>0</v>
      </c>
      <c r="O142" s="194">
        <v>0</v>
      </c>
      <c r="P142" s="680"/>
      <c r="Q142" s="112"/>
    </row>
    <row r="143" spans="1:17">
      <c r="A143" s="160">
        <v>17</v>
      </c>
      <c r="B143" s="170" t="s">
        <v>258</v>
      </c>
      <c r="C143" s="194">
        <v>0</v>
      </c>
      <c r="D143" s="194">
        <v>0</v>
      </c>
      <c r="E143" s="194">
        <v>0</v>
      </c>
      <c r="F143" s="194">
        <v>0</v>
      </c>
      <c r="G143" s="194">
        <v>0</v>
      </c>
      <c r="H143" s="194">
        <v>0</v>
      </c>
      <c r="I143" s="194">
        <v>0</v>
      </c>
      <c r="J143" s="194">
        <v>0</v>
      </c>
      <c r="K143" s="194">
        <v>0</v>
      </c>
      <c r="L143" s="194">
        <v>0</v>
      </c>
      <c r="M143" s="194">
        <v>0</v>
      </c>
      <c r="N143" s="194">
        <v>0</v>
      </c>
      <c r="O143" s="194">
        <v>0</v>
      </c>
      <c r="P143" s="680"/>
      <c r="Q143" s="112"/>
    </row>
    <row r="144" spans="1:17">
      <c r="A144" s="161">
        <v>18</v>
      </c>
      <c r="B144" s="170" t="s">
        <v>259</v>
      </c>
      <c r="C144" s="194">
        <v>0</v>
      </c>
      <c r="D144" s="194">
        <v>0</v>
      </c>
      <c r="E144" s="194">
        <v>0</v>
      </c>
      <c r="F144" s="194">
        <v>0</v>
      </c>
      <c r="G144" s="194">
        <v>0</v>
      </c>
      <c r="H144" s="194">
        <v>1</v>
      </c>
      <c r="I144" s="194">
        <v>0</v>
      </c>
      <c r="J144" s="194">
        <v>0</v>
      </c>
      <c r="K144" s="194">
        <v>0</v>
      </c>
      <c r="L144" s="194">
        <v>0</v>
      </c>
      <c r="M144" s="194">
        <v>0</v>
      </c>
      <c r="N144" s="194">
        <v>0</v>
      </c>
      <c r="O144" s="194">
        <v>0</v>
      </c>
      <c r="P144" s="680"/>
      <c r="Q144" s="112"/>
    </row>
    <row r="145" spans="1:17">
      <c r="A145" s="160">
        <v>19</v>
      </c>
      <c r="B145" s="170" t="s">
        <v>260</v>
      </c>
      <c r="C145" s="194">
        <v>0</v>
      </c>
      <c r="D145" s="194">
        <v>1</v>
      </c>
      <c r="E145" s="194">
        <v>0</v>
      </c>
      <c r="F145" s="194">
        <v>0</v>
      </c>
      <c r="G145" s="194">
        <v>0</v>
      </c>
      <c r="H145" s="194">
        <v>0</v>
      </c>
      <c r="I145" s="194">
        <v>0</v>
      </c>
      <c r="J145" s="194">
        <v>0</v>
      </c>
      <c r="K145" s="194">
        <v>0</v>
      </c>
      <c r="L145" s="194">
        <v>0</v>
      </c>
      <c r="M145" s="194">
        <v>0</v>
      </c>
      <c r="N145" s="194">
        <v>0</v>
      </c>
      <c r="O145" s="194">
        <v>0</v>
      </c>
      <c r="P145" s="680"/>
      <c r="Q145" s="112"/>
    </row>
    <row r="146" spans="1:17">
      <c r="A146" s="161">
        <v>20</v>
      </c>
      <c r="B146" s="170" t="s">
        <v>261</v>
      </c>
      <c r="C146" s="194">
        <v>0</v>
      </c>
      <c r="D146" s="194">
        <v>0</v>
      </c>
      <c r="E146" s="194">
        <v>9</v>
      </c>
      <c r="F146" s="194">
        <v>20</v>
      </c>
      <c r="G146" s="194">
        <v>0</v>
      </c>
      <c r="H146" s="194">
        <v>23</v>
      </c>
      <c r="I146" s="194">
        <v>0</v>
      </c>
      <c r="J146" s="194">
        <v>0</v>
      </c>
      <c r="K146" s="194">
        <v>0</v>
      </c>
      <c r="L146" s="194">
        <v>0</v>
      </c>
      <c r="M146" s="194">
        <v>0</v>
      </c>
      <c r="N146" s="194">
        <v>0</v>
      </c>
      <c r="O146" s="194">
        <v>0</v>
      </c>
      <c r="P146" s="680"/>
      <c r="Q146" s="112"/>
    </row>
    <row r="147" spans="1:17">
      <c r="A147" s="195">
        <v>21</v>
      </c>
      <c r="B147" s="599" t="s">
        <v>262</v>
      </c>
      <c r="C147" s="600">
        <v>0</v>
      </c>
      <c r="D147" s="600">
        <v>0</v>
      </c>
      <c r="E147" s="600">
        <v>0</v>
      </c>
      <c r="F147" s="600">
        <v>0</v>
      </c>
      <c r="G147" s="600">
        <v>0</v>
      </c>
      <c r="H147" s="600">
        <v>0</v>
      </c>
      <c r="I147" s="600">
        <v>0</v>
      </c>
      <c r="J147" s="600">
        <v>0</v>
      </c>
      <c r="K147" s="600">
        <v>0</v>
      </c>
      <c r="L147" s="600">
        <v>0</v>
      </c>
      <c r="M147" s="600">
        <v>0</v>
      </c>
      <c r="N147" s="600">
        <v>0</v>
      </c>
      <c r="O147" s="600">
        <v>0</v>
      </c>
      <c r="P147" s="681"/>
      <c r="Q147" s="112"/>
    </row>
    <row r="148" spans="1:17">
      <c r="A148" s="106"/>
      <c r="B148" s="106"/>
      <c r="C148" s="606">
        <f>C5+C19+C59+C73+C109+C118+C126</f>
        <v>1475</v>
      </c>
      <c r="D148" s="606">
        <f>D5+D19+D59+D73+D109+D118+D126</f>
        <v>727</v>
      </c>
      <c r="E148" s="606">
        <f>E5++E19+E59+E73+E109+E118+E126</f>
        <v>7013</v>
      </c>
      <c r="F148" s="606">
        <f t="shared" ref="F148:P148" si="0">F5+F19+F59+F73+F109+F118+F126</f>
        <v>1256</v>
      </c>
      <c r="G148" s="606">
        <f t="shared" si="0"/>
        <v>243</v>
      </c>
      <c r="H148" s="606">
        <f t="shared" si="0"/>
        <v>1371</v>
      </c>
      <c r="I148" s="606">
        <f t="shared" si="0"/>
        <v>2300</v>
      </c>
      <c r="J148" s="606">
        <f t="shared" si="0"/>
        <v>1220</v>
      </c>
      <c r="K148" s="606">
        <f t="shared" si="0"/>
        <v>1030</v>
      </c>
      <c r="L148" s="606">
        <f t="shared" si="0"/>
        <v>3955</v>
      </c>
      <c r="M148" s="606">
        <f t="shared" si="0"/>
        <v>3083</v>
      </c>
      <c r="N148" s="606">
        <f t="shared" si="0"/>
        <v>395</v>
      </c>
      <c r="O148" s="606">
        <f t="shared" si="0"/>
        <v>10</v>
      </c>
      <c r="P148" s="606">
        <f t="shared" si="0"/>
        <v>13</v>
      </c>
    </row>
    <row r="149" spans="1:17" ht="15" customHeight="1"/>
    <row r="150" spans="1:17" ht="15" customHeight="1"/>
  </sheetData>
  <mergeCells count="15">
    <mergeCell ref="A1:P1"/>
    <mergeCell ref="A2:P2"/>
    <mergeCell ref="A59:B59"/>
    <mergeCell ref="P5:P18"/>
    <mergeCell ref="P19:P58"/>
    <mergeCell ref="A19:B19"/>
    <mergeCell ref="P59:P72"/>
    <mergeCell ref="P126:P147"/>
    <mergeCell ref="P109:P117"/>
    <mergeCell ref="A109:B109"/>
    <mergeCell ref="P73:P108"/>
    <mergeCell ref="A118:B118"/>
    <mergeCell ref="A73:B73"/>
    <mergeCell ref="A126:B126"/>
    <mergeCell ref="P118:P12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8"/>
  <sheetViews>
    <sheetView topLeftCell="A97" workbookViewId="0">
      <selection activeCell="E110" sqref="E110"/>
    </sheetView>
  </sheetViews>
  <sheetFormatPr defaultRowHeight="13.5"/>
  <cols>
    <col min="1" max="1" width="4.42578125" style="4" customWidth="1"/>
    <col min="2" max="2" width="19.7109375" style="1" customWidth="1"/>
    <col min="3" max="3" width="7" style="1" customWidth="1"/>
    <col min="4" max="4" width="7.85546875" style="1" customWidth="1"/>
    <col min="5" max="5" width="8.7109375" style="1" customWidth="1"/>
    <col min="6" max="6" width="7.7109375" style="1" customWidth="1"/>
    <col min="7" max="7" width="7.28515625" style="1" customWidth="1"/>
    <col min="8" max="8" width="5.7109375" style="1" customWidth="1"/>
    <col min="9" max="9" width="7.5703125" style="1" customWidth="1"/>
    <col min="10" max="10" width="7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45.75" customHeight="1">
      <c r="A1" s="632" t="s">
        <v>926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</row>
    <row r="2" spans="1:16" ht="17.25">
      <c r="A2" s="634" t="s">
        <v>927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  <c r="N2" s="634"/>
      <c r="O2" s="634"/>
      <c r="P2" s="634"/>
    </row>
    <row r="3" spans="1:16" ht="409.5">
      <c r="A3" s="520" t="s">
        <v>0</v>
      </c>
      <c r="B3" s="520" t="s">
        <v>1</v>
      </c>
      <c r="C3" s="521" t="s">
        <v>3</v>
      </c>
      <c r="D3" s="521" t="s">
        <v>4</v>
      </c>
      <c r="E3" s="521" t="s">
        <v>8</v>
      </c>
      <c r="F3" s="521" t="s">
        <v>6</v>
      </c>
      <c r="G3" s="521" t="s">
        <v>9</v>
      </c>
      <c r="H3" s="521" t="s">
        <v>5</v>
      </c>
      <c r="I3" s="521" t="s">
        <v>10</v>
      </c>
      <c r="J3" s="521" t="s">
        <v>11</v>
      </c>
      <c r="K3" s="521" t="s">
        <v>12</v>
      </c>
      <c r="L3" s="521" t="s">
        <v>13</v>
      </c>
      <c r="M3" s="521" t="s">
        <v>14</v>
      </c>
      <c r="N3" s="521" t="s">
        <v>7</v>
      </c>
      <c r="O3" s="521" t="s">
        <v>15</v>
      </c>
      <c r="P3" s="521" t="s">
        <v>2</v>
      </c>
    </row>
    <row r="4" spans="1:16" ht="17.25" thickBot="1">
      <c r="A4" s="527">
        <v>1</v>
      </c>
      <c r="B4" s="527">
        <v>2</v>
      </c>
      <c r="C4" s="528">
        <v>3</v>
      </c>
      <c r="D4" s="528">
        <v>4</v>
      </c>
      <c r="E4" s="528">
        <v>5</v>
      </c>
      <c r="F4" s="528">
        <v>6</v>
      </c>
      <c r="G4" s="528">
        <v>7</v>
      </c>
      <c r="H4" s="528">
        <v>8</v>
      </c>
      <c r="I4" s="528">
        <v>9</v>
      </c>
      <c r="J4" s="528">
        <v>10</v>
      </c>
      <c r="K4" s="528">
        <v>11</v>
      </c>
      <c r="L4" s="528">
        <v>12</v>
      </c>
      <c r="M4" s="528">
        <v>13</v>
      </c>
      <c r="N4" s="528">
        <v>14</v>
      </c>
      <c r="O4" s="528">
        <v>15</v>
      </c>
      <c r="P4" s="528">
        <v>16</v>
      </c>
    </row>
    <row r="5" spans="1:16" ht="17.25">
      <c r="A5" s="529">
        <v>1</v>
      </c>
      <c r="B5" s="553" t="s">
        <v>16</v>
      </c>
      <c r="C5" s="564">
        <v>82</v>
      </c>
      <c r="D5" s="564">
        <v>161</v>
      </c>
      <c r="E5" s="565">
        <v>258</v>
      </c>
      <c r="F5" s="565">
        <v>1084</v>
      </c>
      <c r="G5" s="530"/>
      <c r="H5" s="564">
        <v>349</v>
      </c>
      <c r="I5" s="530">
        <v>313</v>
      </c>
      <c r="J5" s="530">
        <v>49</v>
      </c>
      <c r="K5" s="564">
        <v>34</v>
      </c>
      <c r="L5" s="564">
        <v>1662</v>
      </c>
      <c r="M5" s="564">
        <v>997</v>
      </c>
      <c r="N5" s="530">
        <v>3</v>
      </c>
      <c r="O5" s="564">
        <v>3</v>
      </c>
      <c r="P5" s="566">
        <v>3</v>
      </c>
    </row>
    <row r="6" spans="1:16" ht="16.5">
      <c r="A6" s="531">
        <v>2</v>
      </c>
      <c r="B6" s="554" t="s">
        <v>299</v>
      </c>
      <c r="C6" s="523">
        <v>12</v>
      </c>
      <c r="D6" s="522">
        <v>6</v>
      </c>
      <c r="E6" s="524">
        <v>25</v>
      </c>
      <c r="F6" s="525">
        <v>228</v>
      </c>
      <c r="G6" s="522">
        <v>0</v>
      </c>
      <c r="H6" s="522">
        <v>20</v>
      </c>
      <c r="I6" s="522">
        <v>3</v>
      </c>
      <c r="J6" s="522">
        <v>2</v>
      </c>
      <c r="K6" s="522">
        <v>0</v>
      </c>
      <c r="L6" s="522">
        <v>0</v>
      </c>
      <c r="M6" s="522">
        <v>0</v>
      </c>
      <c r="N6" s="522">
        <v>0</v>
      </c>
      <c r="O6" s="522">
        <v>0</v>
      </c>
      <c r="P6" s="532">
        <v>0</v>
      </c>
    </row>
    <row r="7" spans="1:16" ht="16.5">
      <c r="A7" s="531">
        <v>3</v>
      </c>
      <c r="B7" s="554" t="s">
        <v>17</v>
      </c>
      <c r="C7" s="522">
        <v>15</v>
      </c>
      <c r="D7" s="523">
        <v>4</v>
      </c>
      <c r="E7" s="524">
        <v>23</v>
      </c>
      <c r="F7" s="525">
        <v>139</v>
      </c>
      <c r="G7" s="522">
        <v>0</v>
      </c>
      <c r="H7" s="523">
        <v>45</v>
      </c>
      <c r="I7" s="522">
        <v>13</v>
      </c>
      <c r="J7" s="522">
        <v>2</v>
      </c>
      <c r="K7" s="522">
        <v>0</v>
      </c>
      <c r="L7" s="522">
        <v>0</v>
      </c>
      <c r="M7" s="522">
        <v>0</v>
      </c>
      <c r="N7" s="522">
        <v>0</v>
      </c>
      <c r="O7" s="522">
        <v>0</v>
      </c>
      <c r="P7" s="532">
        <v>0</v>
      </c>
    </row>
    <row r="8" spans="1:16" ht="16.5">
      <c r="A8" s="531">
        <v>4</v>
      </c>
      <c r="B8" s="554" t="s">
        <v>18</v>
      </c>
      <c r="C8" s="522">
        <v>4</v>
      </c>
      <c r="D8" s="522">
        <v>4</v>
      </c>
      <c r="E8" s="524">
        <v>27</v>
      </c>
      <c r="F8" s="525">
        <v>354</v>
      </c>
      <c r="G8" s="522">
        <v>0</v>
      </c>
      <c r="H8" s="523">
        <v>16</v>
      </c>
      <c r="I8" s="522">
        <v>7</v>
      </c>
      <c r="J8" s="522">
        <v>1</v>
      </c>
      <c r="K8" s="522">
        <v>0</v>
      </c>
      <c r="L8" s="522">
        <v>0</v>
      </c>
      <c r="M8" s="522">
        <v>0</v>
      </c>
      <c r="N8" s="522">
        <v>0</v>
      </c>
      <c r="O8" s="522">
        <v>0</v>
      </c>
      <c r="P8" s="532">
        <v>0</v>
      </c>
    </row>
    <row r="9" spans="1:16" ht="16.5">
      <c r="A9" s="531">
        <v>5</v>
      </c>
      <c r="B9" s="554" t="s">
        <v>19</v>
      </c>
      <c r="C9" s="523">
        <v>18</v>
      </c>
      <c r="D9" s="523">
        <v>3</v>
      </c>
      <c r="E9" s="524">
        <v>38</v>
      </c>
      <c r="F9" s="525">
        <v>286</v>
      </c>
      <c r="G9" s="522">
        <v>2</v>
      </c>
      <c r="H9" s="522">
        <v>38</v>
      </c>
      <c r="I9" s="522">
        <v>22</v>
      </c>
      <c r="J9" s="522">
        <v>4</v>
      </c>
      <c r="K9" s="522">
        <v>0</v>
      </c>
      <c r="L9" s="522">
        <v>0</v>
      </c>
      <c r="M9" s="522">
        <v>0</v>
      </c>
      <c r="N9" s="522">
        <v>0</v>
      </c>
      <c r="O9" s="522">
        <v>0</v>
      </c>
      <c r="P9" s="532">
        <v>0</v>
      </c>
    </row>
    <row r="10" spans="1:16" ht="16.5">
      <c r="A10" s="531">
        <v>6</v>
      </c>
      <c r="B10" s="555" t="s">
        <v>20</v>
      </c>
      <c r="C10" s="522">
        <v>6</v>
      </c>
      <c r="D10" s="522">
        <v>0</v>
      </c>
      <c r="E10" s="524">
        <v>13</v>
      </c>
      <c r="F10" s="525">
        <v>186</v>
      </c>
      <c r="G10" s="522">
        <v>0</v>
      </c>
      <c r="H10" s="522">
        <v>3</v>
      </c>
      <c r="I10" s="522">
        <v>1</v>
      </c>
      <c r="J10" s="522">
        <v>2</v>
      </c>
      <c r="K10" s="522">
        <v>0</v>
      </c>
      <c r="L10" s="522">
        <v>0</v>
      </c>
      <c r="M10" s="522">
        <v>0</v>
      </c>
      <c r="N10" s="522">
        <v>0</v>
      </c>
      <c r="O10" s="522">
        <v>0</v>
      </c>
      <c r="P10" s="532">
        <v>0</v>
      </c>
    </row>
    <row r="11" spans="1:16" ht="16.5">
      <c r="A11" s="531">
        <v>7</v>
      </c>
      <c r="B11" s="555" t="s">
        <v>21</v>
      </c>
      <c r="C11" s="522">
        <v>4</v>
      </c>
      <c r="D11" s="522">
        <v>3</v>
      </c>
      <c r="E11" s="524">
        <v>12</v>
      </c>
      <c r="F11" s="525">
        <v>142</v>
      </c>
      <c r="G11" s="522">
        <v>0</v>
      </c>
      <c r="H11" s="526">
        <v>39</v>
      </c>
      <c r="I11" s="522">
        <v>1</v>
      </c>
      <c r="J11" s="522">
        <v>0</v>
      </c>
      <c r="K11" s="522">
        <v>0</v>
      </c>
      <c r="L11" s="522">
        <v>0</v>
      </c>
      <c r="M11" s="522">
        <v>0</v>
      </c>
      <c r="N11" s="522">
        <v>0</v>
      </c>
      <c r="O11" s="522">
        <v>0</v>
      </c>
      <c r="P11" s="532">
        <v>0</v>
      </c>
    </row>
    <row r="12" spans="1:16" ht="16.5">
      <c r="A12" s="531">
        <v>8</v>
      </c>
      <c r="B12" s="555" t="s">
        <v>22</v>
      </c>
      <c r="C12" s="522">
        <v>2</v>
      </c>
      <c r="D12" s="522">
        <v>0</v>
      </c>
      <c r="E12" s="524">
        <v>9</v>
      </c>
      <c r="F12" s="525">
        <v>125</v>
      </c>
      <c r="G12" s="522">
        <v>0</v>
      </c>
      <c r="H12" s="522">
        <v>10</v>
      </c>
      <c r="I12" s="522">
        <v>2</v>
      </c>
      <c r="J12" s="522">
        <v>0</v>
      </c>
      <c r="K12" s="522">
        <v>0</v>
      </c>
      <c r="L12" s="522">
        <v>0</v>
      </c>
      <c r="M12" s="522">
        <v>0</v>
      </c>
      <c r="N12" s="522">
        <v>0</v>
      </c>
      <c r="O12" s="522">
        <v>0</v>
      </c>
      <c r="P12" s="532">
        <v>0</v>
      </c>
    </row>
    <row r="13" spans="1:16" ht="16.5">
      <c r="A13" s="531">
        <v>9</v>
      </c>
      <c r="B13" s="555" t="s">
        <v>23</v>
      </c>
      <c r="C13" s="522">
        <v>0</v>
      </c>
      <c r="D13" s="522">
        <v>0</v>
      </c>
      <c r="E13" s="524">
        <v>17</v>
      </c>
      <c r="F13" s="525">
        <v>140</v>
      </c>
      <c r="G13" s="522">
        <v>1</v>
      </c>
      <c r="H13" s="523">
        <v>25</v>
      </c>
      <c r="I13" s="522">
        <v>8</v>
      </c>
      <c r="J13" s="522">
        <v>0</v>
      </c>
      <c r="K13" s="522">
        <v>0</v>
      </c>
      <c r="L13" s="522">
        <v>0</v>
      </c>
      <c r="M13" s="522">
        <v>0</v>
      </c>
      <c r="N13" s="522">
        <v>0</v>
      </c>
      <c r="O13" s="522">
        <v>0</v>
      </c>
      <c r="P13" s="532">
        <v>0</v>
      </c>
    </row>
    <row r="14" spans="1:16" ht="16.5">
      <c r="A14" s="531">
        <v>10</v>
      </c>
      <c r="B14" s="556" t="s">
        <v>24</v>
      </c>
      <c r="C14" s="522">
        <v>6</v>
      </c>
      <c r="D14" s="522">
        <v>0</v>
      </c>
      <c r="E14" s="525">
        <v>4</v>
      </c>
      <c r="F14" s="525">
        <v>125</v>
      </c>
      <c r="G14" s="522">
        <v>0</v>
      </c>
      <c r="H14" s="522">
        <v>0</v>
      </c>
      <c r="I14" s="522">
        <v>10</v>
      </c>
      <c r="J14" s="522">
        <v>1</v>
      </c>
      <c r="K14" s="522">
        <v>0</v>
      </c>
      <c r="L14" s="522">
        <v>0</v>
      </c>
      <c r="M14" s="522">
        <v>0</v>
      </c>
      <c r="N14" s="522">
        <v>0</v>
      </c>
      <c r="O14" s="522">
        <v>0</v>
      </c>
      <c r="P14" s="532">
        <v>0</v>
      </c>
    </row>
    <row r="15" spans="1:16" ht="16.5">
      <c r="A15" s="531">
        <v>11</v>
      </c>
      <c r="B15" s="556" t="s">
        <v>25</v>
      </c>
      <c r="C15" s="522">
        <v>16</v>
      </c>
      <c r="D15" s="522">
        <v>6</v>
      </c>
      <c r="E15" s="544">
        <v>26</v>
      </c>
      <c r="F15" s="525">
        <v>141</v>
      </c>
      <c r="G15" s="522">
        <v>0</v>
      </c>
      <c r="H15" s="522">
        <v>0</v>
      </c>
      <c r="I15" s="522">
        <v>3</v>
      </c>
      <c r="J15" s="522">
        <v>1</v>
      </c>
      <c r="K15" s="522">
        <v>0</v>
      </c>
      <c r="L15" s="522">
        <v>0</v>
      </c>
      <c r="M15" s="522">
        <v>0</v>
      </c>
      <c r="N15" s="522">
        <v>0</v>
      </c>
      <c r="O15" s="522">
        <v>0</v>
      </c>
      <c r="P15" s="532">
        <v>0</v>
      </c>
    </row>
    <row r="16" spans="1:16" ht="16.5">
      <c r="A16" s="531">
        <v>12</v>
      </c>
      <c r="B16" s="556" t="s">
        <v>26</v>
      </c>
      <c r="C16" s="522">
        <v>16</v>
      </c>
      <c r="D16" s="522">
        <v>9</v>
      </c>
      <c r="E16" s="544">
        <v>117</v>
      </c>
      <c r="F16" s="525">
        <v>549</v>
      </c>
      <c r="G16" s="522">
        <v>0</v>
      </c>
      <c r="H16" s="522">
        <v>37</v>
      </c>
      <c r="I16" s="522">
        <v>58</v>
      </c>
      <c r="J16" s="522">
        <v>9</v>
      </c>
      <c r="K16" s="522">
        <v>0</v>
      </c>
      <c r="L16" s="522">
        <v>0</v>
      </c>
      <c r="M16" s="522">
        <v>0</v>
      </c>
      <c r="N16" s="522">
        <v>0</v>
      </c>
      <c r="O16" s="522">
        <v>0</v>
      </c>
      <c r="P16" s="532">
        <v>0</v>
      </c>
    </row>
    <row r="17" spans="1:16" ht="16.5">
      <c r="A17" s="531">
        <v>13</v>
      </c>
      <c r="B17" s="556" t="s">
        <v>27</v>
      </c>
      <c r="C17" s="522">
        <v>3</v>
      </c>
      <c r="D17" s="522">
        <v>4</v>
      </c>
      <c r="E17" s="524">
        <v>63</v>
      </c>
      <c r="F17" s="525">
        <v>211</v>
      </c>
      <c r="G17" s="522">
        <v>0</v>
      </c>
      <c r="H17" s="522">
        <v>35</v>
      </c>
      <c r="I17" s="522">
        <v>32</v>
      </c>
      <c r="J17" s="522">
        <v>3</v>
      </c>
      <c r="K17" s="522">
        <v>0</v>
      </c>
      <c r="L17" s="522">
        <v>0</v>
      </c>
      <c r="M17" s="522">
        <v>0</v>
      </c>
      <c r="N17" s="522">
        <v>0</v>
      </c>
      <c r="O17" s="522">
        <v>0</v>
      </c>
      <c r="P17" s="532">
        <v>0</v>
      </c>
    </row>
    <row r="18" spans="1:16" ht="16.5">
      <c r="A18" s="531">
        <v>14</v>
      </c>
      <c r="B18" s="556" t="s">
        <v>28</v>
      </c>
      <c r="C18" s="545">
        <v>4</v>
      </c>
      <c r="D18" s="545">
        <v>14</v>
      </c>
      <c r="E18" s="544">
        <v>46</v>
      </c>
      <c r="F18" s="525">
        <v>218</v>
      </c>
      <c r="G18" s="522">
        <v>0</v>
      </c>
      <c r="H18" s="522">
        <v>9</v>
      </c>
      <c r="I18" s="522">
        <v>15</v>
      </c>
      <c r="J18" s="522">
        <v>0</v>
      </c>
      <c r="K18" s="522">
        <v>0</v>
      </c>
      <c r="L18" s="522">
        <v>0</v>
      </c>
      <c r="M18" s="522">
        <v>0</v>
      </c>
      <c r="N18" s="522">
        <v>0</v>
      </c>
      <c r="O18" s="522">
        <v>0</v>
      </c>
      <c r="P18" s="532">
        <v>0</v>
      </c>
    </row>
    <row r="19" spans="1:16" ht="16.5">
      <c r="A19" s="531">
        <v>15</v>
      </c>
      <c r="B19" s="556" t="s">
        <v>29</v>
      </c>
      <c r="C19" s="545">
        <v>25</v>
      </c>
      <c r="D19" s="545">
        <v>4</v>
      </c>
      <c r="E19" s="544">
        <v>41</v>
      </c>
      <c r="F19" s="525">
        <v>0</v>
      </c>
      <c r="G19" s="522">
        <v>0</v>
      </c>
      <c r="H19" s="545">
        <v>34</v>
      </c>
      <c r="I19" s="522">
        <v>22</v>
      </c>
      <c r="J19" s="522">
        <v>4</v>
      </c>
      <c r="K19" s="522">
        <v>0</v>
      </c>
      <c r="L19" s="522">
        <v>0</v>
      </c>
      <c r="M19" s="522">
        <v>0</v>
      </c>
      <c r="N19" s="522">
        <v>0</v>
      </c>
      <c r="O19" s="522">
        <v>0</v>
      </c>
      <c r="P19" s="532">
        <v>0</v>
      </c>
    </row>
    <row r="20" spans="1:16" ht="16.5">
      <c r="A20" s="531">
        <v>16</v>
      </c>
      <c r="B20" s="556" t="s">
        <v>30</v>
      </c>
      <c r="C20" s="522">
        <v>16</v>
      </c>
      <c r="D20" s="522">
        <v>2</v>
      </c>
      <c r="E20" s="544">
        <v>19</v>
      </c>
      <c r="F20" s="525">
        <v>272</v>
      </c>
      <c r="G20" s="522">
        <v>0</v>
      </c>
      <c r="H20" s="545">
        <v>23</v>
      </c>
      <c r="I20" s="522">
        <v>7</v>
      </c>
      <c r="J20" s="522">
        <v>2</v>
      </c>
      <c r="K20" s="522">
        <v>0</v>
      </c>
      <c r="L20" s="522">
        <v>0</v>
      </c>
      <c r="M20" s="522">
        <v>0</v>
      </c>
      <c r="N20" s="522">
        <v>0</v>
      </c>
      <c r="O20" s="522">
        <v>0</v>
      </c>
      <c r="P20" s="532">
        <v>0</v>
      </c>
    </row>
    <row r="21" spans="1:16" ht="16.5">
      <c r="A21" s="531">
        <v>17</v>
      </c>
      <c r="B21" s="556" t="s">
        <v>31</v>
      </c>
      <c r="C21" s="522">
        <v>4</v>
      </c>
      <c r="D21" s="522">
        <v>2</v>
      </c>
      <c r="E21" s="544">
        <v>26</v>
      </c>
      <c r="F21" s="525">
        <v>145</v>
      </c>
      <c r="G21" s="522">
        <v>2</v>
      </c>
      <c r="H21" s="545">
        <v>28</v>
      </c>
      <c r="I21" s="522">
        <v>8</v>
      </c>
      <c r="J21" s="522">
        <v>1</v>
      </c>
      <c r="K21" s="522">
        <v>0</v>
      </c>
      <c r="L21" s="522">
        <v>0</v>
      </c>
      <c r="M21" s="522">
        <v>0</v>
      </c>
      <c r="N21" s="522">
        <v>0</v>
      </c>
      <c r="O21" s="522">
        <v>0</v>
      </c>
      <c r="P21" s="532">
        <v>0</v>
      </c>
    </row>
    <row r="22" spans="1:16" ht="16.5">
      <c r="A22" s="531">
        <v>18</v>
      </c>
      <c r="B22" s="556" t="s">
        <v>32</v>
      </c>
      <c r="C22" s="522">
        <v>3</v>
      </c>
      <c r="D22" s="522">
        <v>0</v>
      </c>
      <c r="E22" s="544">
        <v>33</v>
      </c>
      <c r="F22" s="525">
        <v>209</v>
      </c>
      <c r="G22" s="522">
        <v>0</v>
      </c>
      <c r="H22" s="522">
        <v>41</v>
      </c>
      <c r="I22" s="522">
        <v>7</v>
      </c>
      <c r="J22" s="522">
        <v>0</v>
      </c>
      <c r="K22" s="522">
        <v>0</v>
      </c>
      <c r="L22" s="522">
        <v>0</v>
      </c>
      <c r="M22" s="522">
        <v>0</v>
      </c>
      <c r="N22" s="522">
        <v>0</v>
      </c>
      <c r="O22" s="522">
        <v>0</v>
      </c>
      <c r="P22" s="532">
        <v>0</v>
      </c>
    </row>
    <row r="23" spans="1:16" ht="16.5">
      <c r="A23" s="531">
        <v>19</v>
      </c>
      <c r="B23" s="556" t="s">
        <v>33</v>
      </c>
      <c r="C23" s="522">
        <v>14</v>
      </c>
      <c r="D23" s="522">
        <v>0</v>
      </c>
      <c r="E23" s="525">
        <v>6</v>
      </c>
      <c r="F23" s="525">
        <v>114</v>
      </c>
      <c r="G23" s="522">
        <v>0</v>
      </c>
      <c r="H23" s="522">
        <v>3</v>
      </c>
      <c r="I23" s="522">
        <v>4</v>
      </c>
      <c r="J23" s="522">
        <v>1</v>
      </c>
      <c r="K23" s="522">
        <v>0</v>
      </c>
      <c r="L23" s="522">
        <v>0</v>
      </c>
      <c r="M23" s="522">
        <v>0</v>
      </c>
      <c r="N23" s="522">
        <v>0</v>
      </c>
      <c r="O23" s="522">
        <v>0</v>
      </c>
      <c r="P23" s="532">
        <v>0</v>
      </c>
    </row>
    <row r="24" spans="1:16" ht="16.5">
      <c r="A24" s="531">
        <v>20</v>
      </c>
      <c r="B24" s="556" t="s">
        <v>34</v>
      </c>
      <c r="C24" s="522">
        <v>5</v>
      </c>
      <c r="D24" s="522">
        <v>10</v>
      </c>
      <c r="E24" s="544">
        <v>30</v>
      </c>
      <c r="F24" s="525">
        <v>225</v>
      </c>
      <c r="G24" s="522">
        <v>0</v>
      </c>
      <c r="H24" s="545">
        <v>70</v>
      </c>
      <c r="I24" s="522">
        <v>24</v>
      </c>
      <c r="J24" s="522">
        <v>6</v>
      </c>
      <c r="K24" s="522">
        <v>0</v>
      </c>
      <c r="L24" s="522">
        <v>0</v>
      </c>
      <c r="M24" s="522">
        <v>0</v>
      </c>
      <c r="N24" s="522">
        <v>0</v>
      </c>
      <c r="O24" s="522">
        <v>0</v>
      </c>
      <c r="P24" s="532">
        <v>0</v>
      </c>
    </row>
    <row r="25" spans="1:16" ht="16.5">
      <c r="A25" s="531">
        <v>21</v>
      </c>
      <c r="B25" s="556" t="s">
        <v>35</v>
      </c>
      <c r="C25" s="522">
        <v>90</v>
      </c>
      <c r="D25" s="522">
        <v>15</v>
      </c>
      <c r="E25" s="544">
        <v>126</v>
      </c>
      <c r="F25" s="525">
        <v>698</v>
      </c>
      <c r="G25" s="522">
        <v>2</v>
      </c>
      <c r="H25" s="522">
        <v>62</v>
      </c>
      <c r="I25" s="522">
        <v>38</v>
      </c>
      <c r="J25" s="545">
        <v>2</v>
      </c>
      <c r="K25" s="522">
        <v>0</v>
      </c>
      <c r="L25" s="522">
        <v>0</v>
      </c>
      <c r="M25" s="522">
        <v>0</v>
      </c>
      <c r="N25" s="522">
        <v>0</v>
      </c>
      <c r="O25" s="522">
        <v>0</v>
      </c>
      <c r="P25" s="532">
        <v>0</v>
      </c>
    </row>
    <row r="26" spans="1:16" ht="17.25" thickBot="1">
      <c r="A26" s="533">
        <v>22</v>
      </c>
      <c r="B26" s="557" t="s">
        <v>410</v>
      </c>
      <c r="C26" s="534">
        <v>25</v>
      </c>
      <c r="D26" s="534">
        <v>7</v>
      </c>
      <c r="E26" s="567">
        <v>56</v>
      </c>
      <c r="F26" s="535">
        <v>67</v>
      </c>
      <c r="G26" s="534">
        <v>0</v>
      </c>
      <c r="H26" s="534">
        <v>8</v>
      </c>
      <c r="I26" s="536">
        <v>4</v>
      </c>
      <c r="J26" s="534">
        <v>1</v>
      </c>
      <c r="K26" s="534">
        <v>0</v>
      </c>
      <c r="L26" s="534">
        <v>0</v>
      </c>
      <c r="M26" s="534">
        <v>0</v>
      </c>
      <c r="N26" s="534">
        <v>0</v>
      </c>
      <c r="O26" s="534">
        <v>0</v>
      </c>
      <c r="P26" s="537">
        <v>0</v>
      </c>
    </row>
    <row r="27" spans="1:16" ht="16.5">
      <c r="A27" s="529">
        <v>1</v>
      </c>
      <c r="B27" s="553" t="s">
        <v>763</v>
      </c>
      <c r="C27" s="568">
        <v>38</v>
      </c>
      <c r="D27" s="568">
        <v>18</v>
      </c>
      <c r="E27" s="568">
        <v>447</v>
      </c>
      <c r="F27" s="568">
        <v>638</v>
      </c>
      <c r="G27" s="568">
        <v>1</v>
      </c>
      <c r="H27" s="568">
        <v>13</v>
      </c>
      <c r="I27" s="568">
        <v>23</v>
      </c>
      <c r="J27" s="568">
        <v>23</v>
      </c>
      <c r="K27" s="568">
        <v>13</v>
      </c>
      <c r="L27" s="568">
        <v>234</v>
      </c>
      <c r="M27" s="568">
        <v>209</v>
      </c>
      <c r="N27" s="568">
        <v>5</v>
      </c>
      <c r="O27" s="568">
        <v>0</v>
      </c>
      <c r="P27" s="569">
        <v>2</v>
      </c>
    </row>
    <row r="28" spans="1:16" ht="16.5">
      <c r="A28" s="531">
        <v>2</v>
      </c>
      <c r="B28" s="556" t="s">
        <v>73</v>
      </c>
      <c r="C28" s="542">
        <v>11</v>
      </c>
      <c r="D28" s="542">
        <v>7</v>
      </c>
      <c r="E28" s="542">
        <v>0</v>
      </c>
      <c r="F28" s="542"/>
      <c r="G28" s="542">
        <v>0</v>
      </c>
      <c r="H28" s="542">
        <v>27</v>
      </c>
      <c r="I28" s="542">
        <v>0</v>
      </c>
      <c r="J28" s="542">
        <v>0</v>
      </c>
      <c r="K28" s="542">
        <v>0</v>
      </c>
      <c r="L28" s="542">
        <v>0</v>
      </c>
      <c r="M28" s="542">
        <v>0</v>
      </c>
      <c r="N28" s="542">
        <v>0</v>
      </c>
      <c r="O28" s="542">
        <v>0</v>
      </c>
      <c r="P28" s="570">
        <v>0</v>
      </c>
    </row>
    <row r="29" spans="1:16" ht="16.5">
      <c r="A29" s="531">
        <v>3</v>
      </c>
      <c r="B29" s="556" t="s">
        <v>38</v>
      </c>
      <c r="C29" s="542">
        <v>14</v>
      </c>
      <c r="D29" s="542">
        <v>13</v>
      </c>
      <c r="E29" s="542">
        <v>0</v>
      </c>
      <c r="F29" s="542">
        <v>0</v>
      </c>
      <c r="G29" s="542">
        <v>0</v>
      </c>
      <c r="H29" s="542">
        <v>12</v>
      </c>
      <c r="I29" s="542">
        <v>0</v>
      </c>
      <c r="J29" s="542">
        <v>0</v>
      </c>
      <c r="K29" s="542">
        <v>0</v>
      </c>
      <c r="L29" s="542">
        <v>0</v>
      </c>
      <c r="M29" s="542">
        <v>0</v>
      </c>
      <c r="N29" s="542">
        <v>0</v>
      </c>
      <c r="O29" s="542">
        <v>0</v>
      </c>
      <c r="P29" s="570">
        <v>0</v>
      </c>
    </row>
    <row r="30" spans="1:16" ht="16.5">
      <c r="A30" s="531">
        <v>4</v>
      </c>
      <c r="B30" s="556" t="s">
        <v>928</v>
      </c>
      <c r="C30" s="542">
        <v>37</v>
      </c>
      <c r="D30" s="542">
        <v>10</v>
      </c>
      <c r="E30" s="542">
        <v>0</v>
      </c>
      <c r="F30" s="542">
        <v>0</v>
      </c>
      <c r="G30" s="542">
        <v>0</v>
      </c>
      <c r="H30" s="542">
        <v>8</v>
      </c>
      <c r="I30" s="542">
        <v>0</v>
      </c>
      <c r="J30" s="542">
        <v>0</v>
      </c>
      <c r="K30" s="542">
        <v>0</v>
      </c>
      <c r="L30" s="542">
        <v>0</v>
      </c>
      <c r="M30" s="542">
        <v>0</v>
      </c>
      <c r="N30" s="542">
        <v>0</v>
      </c>
      <c r="O30" s="542">
        <v>0</v>
      </c>
      <c r="P30" s="570">
        <v>0</v>
      </c>
    </row>
    <row r="31" spans="1:16" ht="16.5">
      <c r="A31" s="531">
        <v>5</v>
      </c>
      <c r="B31" s="556" t="s">
        <v>929</v>
      </c>
      <c r="C31" s="542">
        <v>25</v>
      </c>
      <c r="D31" s="542">
        <v>14</v>
      </c>
      <c r="E31" s="542">
        <v>0</v>
      </c>
      <c r="F31" s="542">
        <v>0</v>
      </c>
      <c r="G31" s="542">
        <v>2</v>
      </c>
      <c r="H31" s="542">
        <v>7</v>
      </c>
      <c r="I31" s="542">
        <v>0</v>
      </c>
      <c r="J31" s="542">
        <v>0</v>
      </c>
      <c r="K31" s="542">
        <v>0</v>
      </c>
      <c r="L31" s="542">
        <v>0</v>
      </c>
      <c r="M31" s="542">
        <v>0</v>
      </c>
      <c r="N31" s="542">
        <v>0</v>
      </c>
      <c r="O31" s="542">
        <v>0</v>
      </c>
      <c r="P31" s="570">
        <v>0</v>
      </c>
    </row>
    <row r="32" spans="1:16" ht="16.5">
      <c r="A32" s="531">
        <v>6</v>
      </c>
      <c r="B32" s="556" t="s">
        <v>40</v>
      </c>
      <c r="C32" s="542">
        <v>10</v>
      </c>
      <c r="D32" s="542">
        <v>3</v>
      </c>
      <c r="E32" s="542">
        <v>0</v>
      </c>
      <c r="F32" s="542">
        <v>0</v>
      </c>
      <c r="G32" s="542">
        <v>0</v>
      </c>
      <c r="H32" s="542">
        <v>1</v>
      </c>
      <c r="I32" s="542">
        <v>0</v>
      </c>
      <c r="J32" s="542">
        <v>0</v>
      </c>
      <c r="K32" s="542">
        <v>0</v>
      </c>
      <c r="L32" s="542">
        <v>0</v>
      </c>
      <c r="M32" s="542">
        <v>0</v>
      </c>
      <c r="N32" s="542">
        <v>0</v>
      </c>
      <c r="O32" s="542">
        <v>0</v>
      </c>
      <c r="P32" s="570">
        <v>0</v>
      </c>
    </row>
    <row r="33" spans="1:16" ht="16.5">
      <c r="A33" s="531">
        <v>7</v>
      </c>
      <c r="B33" s="556" t="s">
        <v>41</v>
      </c>
      <c r="C33" s="542">
        <v>7</v>
      </c>
      <c r="D33" s="542">
        <v>3</v>
      </c>
      <c r="E33" s="542">
        <v>0</v>
      </c>
      <c r="F33" s="542">
        <v>0</v>
      </c>
      <c r="G33" s="542">
        <v>0</v>
      </c>
      <c r="H33" s="542">
        <v>2</v>
      </c>
      <c r="I33" s="542">
        <v>0</v>
      </c>
      <c r="J33" s="542">
        <v>0</v>
      </c>
      <c r="K33" s="542">
        <v>0</v>
      </c>
      <c r="L33" s="542">
        <v>0</v>
      </c>
      <c r="M33" s="542">
        <v>0</v>
      </c>
      <c r="N33" s="542">
        <v>0</v>
      </c>
      <c r="O33" s="542">
        <v>0</v>
      </c>
      <c r="P33" s="570">
        <v>0</v>
      </c>
    </row>
    <row r="34" spans="1:16" ht="16.5">
      <c r="A34" s="531">
        <v>8</v>
      </c>
      <c r="B34" s="556" t="s">
        <v>42</v>
      </c>
      <c r="C34" s="542">
        <v>6</v>
      </c>
      <c r="D34" s="542">
        <v>3</v>
      </c>
      <c r="E34" s="542">
        <v>0</v>
      </c>
      <c r="F34" s="542">
        <v>0</v>
      </c>
      <c r="G34" s="542">
        <v>1</v>
      </c>
      <c r="H34" s="542">
        <v>21</v>
      </c>
      <c r="I34" s="542">
        <v>0</v>
      </c>
      <c r="J34" s="542">
        <v>0</v>
      </c>
      <c r="K34" s="542">
        <v>0</v>
      </c>
      <c r="L34" s="542">
        <v>0</v>
      </c>
      <c r="M34" s="542">
        <v>0</v>
      </c>
      <c r="N34" s="542">
        <v>0</v>
      </c>
      <c r="O34" s="542">
        <v>0</v>
      </c>
      <c r="P34" s="570">
        <v>0</v>
      </c>
    </row>
    <row r="35" spans="1:16" ht="16.5">
      <c r="A35" s="531">
        <v>9</v>
      </c>
      <c r="B35" s="556" t="s">
        <v>43</v>
      </c>
      <c r="C35" s="542">
        <v>9</v>
      </c>
      <c r="D35" s="542">
        <v>12</v>
      </c>
      <c r="E35" s="542">
        <v>0</v>
      </c>
      <c r="F35" s="542">
        <v>0</v>
      </c>
      <c r="G35" s="542">
        <v>0</v>
      </c>
      <c r="H35" s="542">
        <v>10</v>
      </c>
      <c r="I35" s="542">
        <v>0</v>
      </c>
      <c r="J35" s="542">
        <v>0</v>
      </c>
      <c r="K35" s="542">
        <v>0</v>
      </c>
      <c r="L35" s="542">
        <v>0</v>
      </c>
      <c r="M35" s="542">
        <v>0</v>
      </c>
      <c r="N35" s="542">
        <v>0</v>
      </c>
      <c r="O35" s="542">
        <v>0</v>
      </c>
      <c r="P35" s="570">
        <v>0</v>
      </c>
    </row>
    <row r="36" spans="1:16" ht="17.25" thickBot="1">
      <c r="A36" s="533">
        <v>10</v>
      </c>
      <c r="B36" s="557" t="s">
        <v>930</v>
      </c>
      <c r="C36" s="571">
        <v>9</v>
      </c>
      <c r="D36" s="571">
        <v>6</v>
      </c>
      <c r="E36" s="571">
        <v>0</v>
      </c>
      <c r="F36" s="571">
        <v>0</v>
      </c>
      <c r="G36" s="571">
        <v>0</v>
      </c>
      <c r="H36" s="571">
        <v>10</v>
      </c>
      <c r="I36" s="571">
        <v>0</v>
      </c>
      <c r="J36" s="571">
        <v>0</v>
      </c>
      <c r="K36" s="571">
        <v>0</v>
      </c>
      <c r="L36" s="571">
        <v>0</v>
      </c>
      <c r="M36" s="571">
        <v>0</v>
      </c>
      <c r="N36" s="571">
        <v>0</v>
      </c>
      <c r="O36" s="571">
        <v>0</v>
      </c>
      <c r="P36" s="572">
        <v>0</v>
      </c>
    </row>
    <row r="37" spans="1:16" ht="16.5">
      <c r="A37" s="529">
        <v>1</v>
      </c>
      <c r="B37" s="558" t="s">
        <v>545</v>
      </c>
      <c r="C37" s="573">
        <v>551</v>
      </c>
      <c r="D37" s="573">
        <v>379</v>
      </c>
      <c r="E37" s="573">
        <v>357</v>
      </c>
      <c r="F37" s="573">
        <v>542</v>
      </c>
      <c r="G37" s="573">
        <v>0</v>
      </c>
      <c r="H37" s="573">
        <v>174</v>
      </c>
      <c r="I37" s="568">
        <v>1980</v>
      </c>
      <c r="J37" s="568">
        <v>1701</v>
      </c>
      <c r="K37" s="568">
        <v>38</v>
      </c>
      <c r="L37" s="568">
        <v>1359</v>
      </c>
      <c r="M37" s="568">
        <v>347</v>
      </c>
      <c r="N37" s="568">
        <v>131</v>
      </c>
      <c r="O37" s="568">
        <v>0</v>
      </c>
      <c r="P37" s="569">
        <v>2</v>
      </c>
    </row>
    <row r="38" spans="1:16" ht="16.5">
      <c r="A38" s="531">
        <v>2</v>
      </c>
      <c r="B38" s="555" t="s">
        <v>59</v>
      </c>
      <c r="C38" s="543">
        <v>26</v>
      </c>
      <c r="D38" s="543">
        <v>9</v>
      </c>
      <c r="E38" s="543">
        <v>24</v>
      </c>
      <c r="F38" s="543">
        <v>77</v>
      </c>
      <c r="G38" s="543">
        <v>0</v>
      </c>
      <c r="H38" s="543">
        <v>37</v>
      </c>
      <c r="I38" s="543">
        <v>0</v>
      </c>
      <c r="J38" s="543">
        <v>0</v>
      </c>
      <c r="K38" s="543">
        <v>0</v>
      </c>
      <c r="L38" s="543">
        <v>0</v>
      </c>
      <c r="M38" s="543">
        <v>0</v>
      </c>
      <c r="N38" s="543">
        <v>0</v>
      </c>
      <c r="O38" s="543">
        <v>0</v>
      </c>
      <c r="P38" s="574">
        <v>0</v>
      </c>
    </row>
    <row r="39" spans="1:16" ht="16.5">
      <c r="A39" s="538">
        <v>3</v>
      </c>
      <c r="B39" s="555" t="s">
        <v>546</v>
      </c>
      <c r="C39" s="543">
        <v>28</v>
      </c>
      <c r="D39" s="543">
        <v>25</v>
      </c>
      <c r="E39" s="543">
        <v>57</v>
      </c>
      <c r="F39" s="543">
        <v>0</v>
      </c>
      <c r="G39" s="543">
        <v>35</v>
      </c>
      <c r="H39" s="543">
        <v>21</v>
      </c>
      <c r="I39" s="543">
        <v>0</v>
      </c>
      <c r="J39" s="543">
        <v>0</v>
      </c>
      <c r="K39" s="543">
        <v>0</v>
      </c>
      <c r="L39" s="543">
        <v>0</v>
      </c>
      <c r="M39" s="543">
        <v>0</v>
      </c>
      <c r="N39" s="543">
        <v>0</v>
      </c>
      <c r="O39" s="543">
        <v>0</v>
      </c>
      <c r="P39" s="574">
        <v>0</v>
      </c>
    </row>
    <row r="40" spans="1:16" ht="16.5">
      <c r="A40" s="539">
        <v>4</v>
      </c>
      <c r="B40" s="555" t="s">
        <v>547</v>
      </c>
      <c r="C40" s="543">
        <v>27</v>
      </c>
      <c r="D40" s="543">
        <v>9</v>
      </c>
      <c r="E40" s="543">
        <v>53</v>
      </c>
      <c r="F40" s="543">
        <v>53</v>
      </c>
      <c r="G40" s="543">
        <v>0</v>
      </c>
      <c r="H40" s="543">
        <v>12</v>
      </c>
      <c r="I40" s="543">
        <v>0</v>
      </c>
      <c r="J40" s="543">
        <v>0</v>
      </c>
      <c r="K40" s="543">
        <v>0</v>
      </c>
      <c r="L40" s="543">
        <v>0</v>
      </c>
      <c r="M40" s="543">
        <v>0</v>
      </c>
      <c r="N40" s="543">
        <v>0</v>
      </c>
      <c r="O40" s="543">
        <v>0</v>
      </c>
      <c r="P40" s="574">
        <v>0</v>
      </c>
    </row>
    <row r="41" spans="1:16" ht="33">
      <c r="A41" s="531">
        <v>5</v>
      </c>
      <c r="B41" s="555" t="s">
        <v>931</v>
      </c>
      <c r="C41" s="543">
        <v>34</v>
      </c>
      <c r="D41" s="543">
        <v>4</v>
      </c>
      <c r="E41" s="543">
        <v>32</v>
      </c>
      <c r="F41" s="543">
        <v>43</v>
      </c>
      <c r="G41" s="543">
        <v>0</v>
      </c>
      <c r="H41" s="543">
        <v>29</v>
      </c>
      <c r="I41" s="543">
        <v>5</v>
      </c>
      <c r="J41" s="543">
        <v>5</v>
      </c>
      <c r="K41" s="543">
        <v>0</v>
      </c>
      <c r="L41" s="543">
        <v>0</v>
      </c>
      <c r="M41" s="543">
        <v>0</v>
      </c>
      <c r="N41" s="543">
        <v>0</v>
      </c>
      <c r="O41" s="543">
        <v>0</v>
      </c>
      <c r="P41" s="574">
        <v>0</v>
      </c>
    </row>
    <row r="42" spans="1:16" ht="16.5">
      <c r="A42" s="538">
        <v>6</v>
      </c>
      <c r="B42" s="555" t="s">
        <v>266</v>
      </c>
      <c r="C42" s="543">
        <v>33</v>
      </c>
      <c r="D42" s="543">
        <v>7</v>
      </c>
      <c r="E42" s="543">
        <v>43</v>
      </c>
      <c r="F42" s="543">
        <v>320</v>
      </c>
      <c r="G42" s="543">
        <v>5</v>
      </c>
      <c r="H42" s="543">
        <v>135</v>
      </c>
      <c r="I42" s="543">
        <v>0</v>
      </c>
      <c r="J42" s="543">
        <v>0</v>
      </c>
      <c r="K42" s="543">
        <v>0</v>
      </c>
      <c r="L42" s="543">
        <v>0</v>
      </c>
      <c r="M42" s="543">
        <v>0</v>
      </c>
      <c r="N42" s="543">
        <v>0</v>
      </c>
      <c r="O42" s="543">
        <v>0</v>
      </c>
      <c r="P42" s="574">
        <v>0</v>
      </c>
    </row>
    <row r="43" spans="1:16" ht="33">
      <c r="A43" s="531">
        <v>7</v>
      </c>
      <c r="B43" s="555" t="s">
        <v>932</v>
      </c>
      <c r="C43" s="543">
        <v>65</v>
      </c>
      <c r="D43" s="543">
        <v>13</v>
      </c>
      <c r="E43" s="543">
        <v>16</v>
      </c>
      <c r="F43" s="543">
        <v>78</v>
      </c>
      <c r="G43" s="543">
        <v>4</v>
      </c>
      <c r="H43" s="543">
        <v>26</v>
      </c>
      <c r="I43" s="543">
        <v>1</v>
      </c>
      <c r="J43" s="543">
        <v>1</v>
      </c>
      <c r="K43" s="543">
        <v>0</v>
      </c>
      <c r="L43" s="543">
        <v>0</v>
      </c>
      <c r="M43" s="543">
        <v>0</v>
      </c>
      <c r="N43" s="543">
        <v>0</v>
      </c>
      <c r="O43" s="543">
        <v>0</v>
      </c>
      <c r="P43" s="574">
        <v>0</v>
      </c>
    </row>
    <row r="44" spans="1:16" ht="16.5">
      <c r="A44" s="531">
        <v>8</v>
      </c>
      <c r="B44" s="555" t="s">
        <v>548</v>
      </c>
      <c r="C44" s="543">
        <v>11</v>
      </c>
      <c r="D44" s="543">
        <v>2</v>
      </c>
      <c r="E44" s="543">
        <v>13</v>
      </c>
      <c r="F44" s="543">
        <v>48</v>
      </c>
      <c r="G44" s="543">
        <v>0</v>
      </c>
      <c r="H44" s="543">
        <v>10</v>
      </c>
      <c r="I44" s="543">
        <v>0</v>
      </c>
      <c r="J44" s="543">
        <v>0</v>
      </c>
      <c r="K44" s="543">
        <v>0</v>
      </c>
      <c r="L44" s="543">
        <v>0</v>
      </c>
      <c r="M44" s="543">
        <v>0</v>
      </c>
      <c r="N44" s="543">
        <v>0</v>
      </c>
      <c r="O44" s="543">
        <v>0</v>
      </c>
      <c r="P44" s="574">
        <v>0</v>
      </c>
    </row>
    <row r="45" spans="1:16" ht="16.5">
      <c r="A45" s="538">
        <v>9</v>
      </c>
      <c r="B45" s="555" t="s">
        <v>549</v>
      </c>
      <c r="C45" s="543">
        <v>32</v>
      </c>
      <c r="D45" s="543">
        <v>9</v>
      </c>
      <c r="E45" s="543">
        <v>25</v>
      </c>
      <c r="F45" s="543">
        <v>35</v>
      </c>
      <c r="G45" s="543">
        <v>0</v>
      </c>
      <c r="H45" s="543">
        <v>18</v>
      </c>
      <c r="I45" s="543">
        <v>0</v>
      </c>
      <c r="J45" s="543">
        <v>0</v>
      </c>
      <c r="K45" s="543">
        <v>0</v>
      </c>
      <c r="L45" s="543">
        <v>0</v>
      </c>
      <c r="M45" s="543">
        <v>0</v>
      </c>
      <c r="N45" s="543">
        <v>0</v>
      </c>
      <c r="O45" s="543">
        <v>0</v>
      </c>
      <c r="P45" s="574">
        <v>0</v>
      </c>
    </row>
    <row r="46" spans="1:16" ht="16.5">
      <c r="A46" s="531">
        <v>10</v>
      </c>
      <c r="B46" s="555" t="s">
        <v>550</v>
      </c>
      <c r="C46" s="543">
        <v>199</v>
      </c>
      <c r="D46" s="543">
        <v>35</v>
      </c>
      <c r="E46" s="543">
        <v>952</v>
      </c>
      <c r="F46" s="543">
        <v>1097</v>
      </c>
      <c r="G46" s="543">
        <v>0</v>
      </c>
      <c r="H46" s="543">
        <v>295</v>
      </c>
      <c r="I46" s="543">
        <v>3</v>
      </c>
      <c r="J46" s="543">
        <v>0</v>
      </c>
      <c r="K46" s="543">
        <v>0</v>
      </c>
      <c r="L46" s="543">
        <v>0</v>
      </c>
      <c r="M46" s="543">
        <v>0</v>
      </c>
      <c r="N46" s="543">
        <v>0</v>
      </c>
      <c r="O46" s="543">
        <v>0</v>
      </c>
      <c r="P46" s="574">
        <v>0</v>
      </c>
    </row>
    <row r="47" spans="1:16" ht="16.5">
      <c r="A47" s="531">
        <v>11</v>
      </c>
      <c r="B47" s="555" t="s">
        <v>551</v>
      </c>
      <c r="C47" s="543">
        <v>17</v>
      </c>
      <c r="D47" s="543">
        <v>1</v>
      </c>
      <c r="E47" s="543">
        <v>1</v>
      </c>
      <c r="F47" s="543">
        <v>20</v>
      </c>
      <c r="G47" s="543">
        <v>0</v>
      </c>
      <c r="H47" s="543">
        <v>9</v>
      </c>
      <c r="I47" s="543"/>
      <c r="J47" s="543">
        <v>0</v>
      </c>
      <c r="K47" s="543">
        <v>0</v>
      </c>
      <c r="L47" s="543">
        <v>0</v>
      </c>
      <c r="M47" s="543">
        <v>0</v>
      </c>
      <c r="N47" s="543">
        <v>0</v>
      </c>
      <c r="O47" s="543">
        <v>0</v>
      </c>
      <c r="P47" s="574">
        <v>0</v>
      </c>
    </row>
    <row r="48" spans="1:16" ht="16.5">
      <c r="A48" s="539">
        <v>12</v>
      </c>
      <c r="B48" s="555" t="s">
        <v>552</v>
      </c>
      <c r="C48" s="543">
        <v>99</v>
      </c>
      <c r="D48" s="543">
        <v>26</v>
      </c>
      <c r="E48" s="543">
        <v>23</v>
      </c>
      <c r="F48" s="543">
        <v>155</v>
      </c>
      <c r="G48" s="543">
        <v>13</v>
      </c>
      <c r="H48" s="543">
        <v>47</v>
      </c>
      <c r="I48" s="543">
        <v>16</v>
      </c>
      <c r="J48" s="543">
        <v>0</v>
      </c>
      <c r="K48" s="543">
        <v>0</v>
      </c>
      <c r="L48" s="543">
        <v>0</v>
      </c>
      <c r="M48" s="543">
        <v>0</v>
      </c>
      <c r="N48" s="543">
        <v>0</v>
      </c>
      <c r="O48" s="543">
        <v>0</v>
      </c>
      <c r="P48" s="574">
        <v>0</v>
      </c>
    </row>
    <row r="49" spans="1:16" ht="16.5">
      <c r="A49" s="531">
        <v>13</v>
      </c>
      <c r="B49" s="555" t="s">
        <v>553</v>
      </c>
      <c r="C49" s="543">
        <v>69</v>
      </c>
      <c r="D49" s="543">
        <v>12</v>
      </c>
      <c r="E49" s="543">
        <v>2</v>
      </c>
      <c r="F49" s="543">
        <v>12</v>
      </c>
      <c r="G49" s="543">
        <v>9</v>
      </c>
      <c r="H49" s="543">
        <v>37</v>
      </c>
      <c r="I49" s="543">
        <v>1</v>
      </c>
      <c r="J49" s="543">
        <v>1</v>
      </c>
      <c r="K49" s="543">
        <v>0</v>
      </c>
      <c r="L49" s="543">
        <v>0</v>
      </c>
      <c r="M49" s="543">
        <v>0</v>
      </c>
      <c r="N49" s="543">
        <v>0</v>
      </c>
      <c r="O49" s="543">
        <v>0</v>
      </c>
      <c r="P49" s="574">
        <v>0</v>
      </c>
    </row>
    <row r="50" spans="1:16" ht="16.5">
      <c r="A50" s="531">
        <v>14</v>
      </c>
      <c r="B50" s="555" t="s">
        <v>554</v>
      </c>
      <c r="C50" s="543">
        <v>9</v>
      </c>
      <c r="D50" s="543">
        <v>3</v>
      </c>
      <c r="E50" s="543">
        <v>6</v>
      </c>
      <c r="F50" s="543">
        <v>16</v>
      </c>
      <c r="G50" s="543">
        <v>0</v>
      </c>
      <c r="H50" s="543">
        <v>13</v>
      </c>
      <c r="I50" s="543">
        <v>0</v>
      </c>
      <c r="J50" s="543">
        <v>0</v>
      </c>
      <c r="K50" s="543">
        <v>0</v>
      </c>
      <c r="L50" s="543">
        <v>0</v>
      </c>
      <c r="M50" s="543">
        <v>0</v>
      </c>
      <c r="N50" s="543">
        <v>0</v>
      </c>
      <c r="O50" s="543">
        <v>0</v>
      </c>
      <c r="P50" s="574">
        <v>0</v>
      </c>
    </row>
    <row r="51" spans="1:16" ht="16.5">
      <c r="A51" s="538">
        <v>15</v>
      </c>
      <c r="B51" s="555" t="s">
        <v>555</v>
      </c>
      <c r="C51" s="543">
        <v>6</v>
      </c>
      <c r="D51" s="543">
        <v>1</v>
      </c>
      <c r="E51" s="543">
        <v>23</v>
      </c>
      <c r="F51" s="543">
        <v>60</v>
      </c>
      <c r="G51" s="543">
        <v>0</v>
      </c>
      <c r="H51" s="543">
        <v>2</v>
      </c>
      <c r="I51" s="543">
        <v>0</v>
      </c>
      <c r="J51" s="543">
        <v>0</v>
      </c>
      <c r="K51" s="543">
        <v>0</v>
      </c>
      <c r="L51" s="543">
        <v>0</v>
      </c>
      <c r="M51" s="543">
        <v>0</v>
      </c>
      <c r="N51" s="543">
        <v>0</v>
      </c>
      <c r="O51" s="543">
        <v>0</v>
      </c>
      <c r="P51" s="574">
        <v>0</v>
      </c>
    </row>
    <row r="52" spans="1:16" ht="16.5">
      <c r="A52" s="531">
        <v>16</v>
      </c>
      <c r="B52" s="555" t="s">
        <v>556</v>
      </c>
      <c r="C52" s="543">
        <v>2</v>
      </c>
      <c r="D52" s="543">
        <v>1</v>
      </c>
      <c r="E52" s="543">
        <v>0</v>
      </c>
      <c r="F52" s="543">
        <v>0</v>
      </c>
      <c r="G52" s="543">
        <v>0</v>
      </c>
      <c r="H52" s="543">
        <v>5</v>
      </c>
      <c r="I52" s="543">
        <v>0</v>
      </c>
      <c r="J52" s="543">
        <v>4</v>
      </c>
      <c r="K52" s="543">
        <v>0</v>
      </c>
      <c r="L52" s="543">
        <v>0</v>
      </c>
      <c r="M52" s="543">
        <v>0</v>
      </c>
      <c r="N52" s="543">
        <v>0</v>
      </c>
      <c r="O52" s="543">
        <v>0</v>
      </c>
      <c r="P52" s="574">
        <v>0</v>
      </c>
    </row>
    <row r="53" spans="1:16" ht="16.5">
      <c r="A53" s="539">
        <v>17</v>
      </c>
      <c r="B53" s="555" t="s">
        <v>557</v>
      </c>
      <c r="C53" s="543">
        <v>54</v>
      </c>
      <c r="D53" s="543">
        <v>7</v>
      </c>
      <c r="E53" s="543">
        <v>150</v>
      </c>
      <c r="F53" s="543">
        <v>8</v>
      </c>
      <c r="G53" s="543">
        <v>1</v>
      </c>
      <c r="H53" s="543">
        <v>26</v>
      </c>
      <c r="I53" s="543">
        <v>7</v>
      </c>
      <c r="J53" s="543">
        <v>7</v>
      </c>
      <c r="K53" s="543">
        <v>0</v>
      </c>
      <c r="L53" s="543">
        <v>0</v>
      </c>
      <c r="M53" s="543">
        <v>0</v>
      </c>
      <c r="N53" s="543">
        <v>0</v>
      </c>
      <c r="O53" s="543">
        <v>0</v>
      </c>
      <c r="P53" s="574">
        <v>0</v>
      </c>
    </row>
    <row r="54" spans="1:16" ht="16.5">
      <c r="A54" s="538">
        <v>18</v>
      </c>
      <c r="B54" s="555" t="s">
        <v>558</v>
      </c>
      <c r="C54" s="543">
        <v>25</v>
      </c>
      <c r="D54" s="543">
        <v>6</v>
      </c>
      <c r="E54" s="543">
        <v>30</v>
      </c>
      <c r="F54" s="543">
        <v>0</v>
      </c>
      <c r="G54" s="543">
        <v>1</v>
      </c>
      <c r="H54" s="543">
        <v>42</v>
      </c>
      <c r="I54" s="543">
        <v>2</v>
      </c>
      <c r="J54" s="543">
        <v>2</v>
      </c>
      <c r="K54" s="543">
        <v>0</v>
      </c>
      <c r="L54" s="543">
        <v>0</v>
      </c>
      <c r="M54" s="543">
        <v>0</v>
      </c>
      <c r="N54" s="543">
        <v>0</v>
      </c>
      <c r="O54" s="543">
        <v>0</v>
      </c>
      <c r="P54" s="574">
        <v>0</v>
      </c>
    </row>
    <row r="55" spans="1:16" ht="16.5">
      <c r="A55" s="539">
        <v>19</v>
      </c>
      <c r="B55" s="555" t="s">
        <v>559</v>
      </c>
      <c r="C55" s="543">
        <v>92</v>
      </c>
      <c r="D55" s="543">
        <v>26</v>
      </c>
      <c r="E55" s="543">
        <v>0</v>
      </c>
      <c r="F55" s="543">
        <v>0</v>
      </c>
      <c r="G55" s="543">
        <v>0</v>
      </c>
      <c r="H55" s="543">
        <v>89</v>
      </c>
      <c r="I55" s="543">
        <v>0</v>
      </c>
      <c r="J55" s="543">
        <v>0</v>
      </c>
      <c r="K55" s="543">
        <v>0</v>
      </c>
      <c r="L55" s="543">
        <v>0</v>
      </c>
      <c r="M55" s="543">
        <v>0</v>
      </c>
      <c r="N55" s="543">
        <v>0</v>
      </c>
      <c r="O55" s="543">
        <v>0</v>
      </c>
      <c r="P55" s="574">
        <v>0</v>
      </c>
    </row>
    <row r="56" spans="1:16" ht="16.5">
      <c r="A56" s="539">
        <v>20</v>
      </c>
      <c r="B56" s="555" t="s">
        <v>560</v>
      </c>
      <c r="C56" s="543">
        <v>3</v>
      </c>
      <c r="D56" s="543">
        <v>0</v>
      </c>
      <c r="E56" s="543">
        <v>0</v>
      </c>
      <c r="F56" s="543">
        <v>50</v>
      </c>
      <c r="G56" s="543">
        <v>1</v>
      </c>
      <c r="H56" s="543">
        <v>1</v>
      </c>
      <c r="I56" s="543">
        <v>3</v>
      </c>
      <c r="J56" s="543">
        <v>0</v>
      </c>
      <c r="K56" s="543">
        <v>0</v>
      </c>
      <c r="L56" s="543">
        <v>0</v>
      </c>
      <c r="M56" s="543">
        <v>0</v>
      </c>
      <c r="N56" s="543">
        <v>0</v>
      </c>
      <c r="O56" s="543">
        <v>0</v>
      </c>
      <c r="P56" s="574">
        <v>0</v>
      </c>
    </row>
    <row r="57" spans="1:16" ht="16.5">
      <c r="A57" s="539">
        <v>21</v>
      </c>
      <c r="B57" s="555" t="s">
        <v>561</v>
      </c>
      <c r="C57" s="543">
        <v>80</v>
      </c>
      <c r="D57" s="543">
        <v>42</v>
      </c>
      <c r="E57" s="543">
        <v>28</v>
      </c>
      <c r="F57" s="543">
        <v>42</v>
      </c>
      <c r="G57" s="543">
        <v>60</v>
      </c>
      <c r="H57" s="543">
        <v>258</v>
      </c>
      <c r="I57" s="543">
        <v>0</v>
      </c>
      <c r="J57" s="543">
        <v>0</v>
      </c>
      <c r="K57" s="543">
        <v>0</v>
      </c>
      <c r="L57" s="543">
        <v>0</v>
      </c>
      <c r="M57" s="543">
        <v>0</v>
      </c>
      <c r="N57" s="543">
        <v>0</v>
      </c>
      <c r="O57" s="543">
        <v>0</v>
      </c>
      <c r="P57" s="574">
        <v>0</v>
      </c>
    </row>
    <row r="58" spans="1:16" ht="16.5">
      <c r="A58" s="539">
        <v>22</v>
      </c>
      <c r="B58" s="555" t="s">
        <v>562</v>
      </c>
      <c r="C58" s="543">
        <v>2</v>
      </c>
      <c r="D58" s="543">
        <v>1</v>
      </c>
      <c r="E58" s="543">
        <v>0</v>
      </c>
      <c r="F58" s="543">
        <v>0</v>
      </c>
      <c r="G58" s="543">
        <v>0</v>
      </c>
      <c r="H58" s="543">
        <v>5</v>
      </c>
      <c r="I58" s="543">
        <v>0</v>
      </c>
      <c r="J58" s="543">
        <v>4</v>
      </c>
      <c r="K58" s="543">
        <v>0</v>
      </c>
      <c r="L58" s="543">
        <v>0</v>
      </c>
      <c r="M58" s="543">
        <v>0</v>
      </c>
      <c r="N58" s="543">
        <v>0</v>
      </c>
      <c r="O58" s="543">
        <v>0</v>
      </c>
      <c r="P58" s="574">
        <v>0</v>
      </c>
    </row>
    <row r="59" spans="1:16" ht="16.5">
      <c r="A59" s="539">
        <v>23</v>
      </c>
      <c r="B59" s="555" t="s">
        <v>563</v>
      </c>
      <c r="C59" s="543">
        <v>63</v>
      </c>
      <c r="D59" s="543">
        <v>3</v>
      </c>
      <c r="E59" s="543">
        <v>30</v>
      </c>
      <c r="F59" s="543">
        <v>15</v>
      </c>
      <c r="G59" s="543">
        <v>1</v>
      </c>
      <c r="H59" s="543">
        <v>1</v>
      </c>
      <c r="I59" s="543">
        <v>0</v>
      </c>
      <c r="J59" s="543">
        <v>0</v>
      </c>
      <c r="K59" s="543">
        <v>0</v>
      </c>
      <c r="L59" s="543">
        <v>0</v>
      </c>
      <c r="M59" s="543">
        <v>0</v>
      </c>
      <c r="N59" s="543">
        <v>0</v>
      </c>
      <c r="O59" s="543">
        <v>0</v>
      </c>
      <c r="P59" s="574">
        <v>0</v>
      </c>
    </row>
    <row r="60" spans="1:16" ht="16.5">
      <c r="A60" s="539">
        <v>24</v>
      </c>
      <c r="B60" s="555" t="s">
        <v>564</v>
      </c>
      <c r="C60" s="541">
        <v>35</v>
      </c>
      <c r="D60" s="541">
        <v>15</v>
      </c>
      <c r="E60" s="541">
        <v>120</v>
      </c>
      <c r="F60" s="541">
        <v>85</v>
      </c>
      <c r="G60" s="541">
        <v>5</v>
      </c>
      <c r="H60" s="541">
        <v>129</v>
      </c>
      <c r="I60" s="543">
        <v>0</v>
      </c>
      <c r="J60" s="543">
        <v>0</v>
      </c>
      <c r="K60" s="543">
        <v>0</v>
      </c>
      <c r="L60" s="543">
        <v>0</v>
      </c>
      <c r="M60" s="543">
        <v>0</v>
      </c>
      <c r="N60" s="543">
        <v>0</v>
      </c>
      <c r="O60" s="543">
        <v>0</v>
      </c>
      <c r="P60" s="574">
        <v>0</v>
      </c>
    </row>
    <row r="61" spans="1:16" ht="16.5">
      <c r="A61" s="539">
        <v>25</v>
      </c>
      <c r="B61" s="555" t="s">
        <v>565</v>
      </c>
      <c r="C61" s="543">
        <v>69</v>
      </c>
      <c r="D61" s="543">
        <v>10</v>
      </c>
      <c r="E61" s="543">
        <v>46</v>
      </c>
      <c r="F61" s="543">
        <v>52</v>
      </c>
      <c r="G61" s="543">
        <v>4</v>
      </c>
      <c r="H61" s="543">
        <v>36</v>
      </c>
      <c r="I61" s="543">
        <v>1</v>
      </c>
      <c r="J61" s="543">
        <v>1</v>
      </c>
      <c r="K61" s="543">
        <v>0</v>
      </c>
      <c r="L61" s="543">
        <v>0</v>
      </c>
      <c r="M61" s="543">
        <v>0</v>
      </c>
      <c r="N61" s="543">
        <v>0</v>
      </c>
      <c r="O61" s="543">
        <v>0</v>
      </c>
      <c r="P61" s="574">
        <v>0</v>
      </c>
    </row>
    <row r="62" spans="1:16" ht="16.5">
      <c r="A62" s="531">
        <v>26</v>
      </c>
      <c r="B62" s="555" t="s">
        <v>566</v>
      </c>
      <c r="C62" s="543">
        <v>58</v>
      </c>
      <c r="D62" s="543">
        <v>16</v>
      </c>
      <c r="E62" s="543">
        <v>130</v>
      </c>
      <c r="F62" s="543">
        <v>98</v>
      </c>
      <c r="G62" s="543">
        <v>37</v>
      </c>
      <c r="H62" s="543">
        <v>167</v>
      </c>
      <c r="I62" s="543">
        <v>0</v>
      </c>
      <c r="J62" s="543">
        <v>9</v>
      </c>
      <c r="K62" s="543">
        <v>0</v>
      </c>
      <c r="L62" s="543">
        <v>0</v>
      </c>
      <c r="M62" s="543">
        <v>0</v>
      </c>
      <c r="N62" s="543">
        <v>0</v>
      </c>
      <c r="O62" s="543">
        <v>0</v>
      </c>
      <c r="P62" s="574">
        <v>0</v>
      </c>
    </row>
    <row r="63" spans="1:16" ht="16.5">
      <c r="A63" s="538">
        <v>27</v>
      </c>
      <c r="B63" s="555" t="s">
        <v>567</v>
      </c>
      <c r="C63" s="543">
        <v>73</v>
      </c>
      <c r="D63" s="543">
        <v>31</v>
      </c>
      <c r="E63" s="543">
        <v>190</v>
      </c>
      <c r="F63" s="543">
        <v>90</v>
      </c>
      <c r="G63" s="543">
        <v>25</v>
      </c>
      <c r="H63" s="543">
        <v>141</v>
      </c>
      <c r="I63" s="543">
        <v>8</v>
      </c>
      <c r="J63" s="543">
        <v>8</v>
      </c>
      <c r="K63" s="543">
        <v>0</v>
      </c>
      <c r="L63" s="543">
        <v>0</v>
      </c>
      <c r="M63" s="543">
        <v>0</v>
      </c>
      <c r="N63" s="543">
        <v>0</v>
      </c>
      <c r="O63" s="543">
        <v>0</v>
      </c>
      <c r="P63" s="574">
        <v>0</v>
      </c>
    </row>
    <row r="64" spans="1:16" ht="17.25" thickBot="1">
      <c r="A64" s="540">
        <v>28</v>
      </c>
      <c r="B64" s="559" t="s">
        <v>568</v>
      </c>
      <c r="C64" s="575">
        <v>8</v>
      </c>
      <c r="D64" s="575">
        <v>4</v>
      </c>
      <c r="E64" s="575">
        <v>15</v>
      </c>
      <c r="F64" s="575">
        <v>25</v>
      </c>
      <c r="G64" s="575">
        <v>2</v>
      </c>
      <c r="H64" s="575">
        <v>7</v>
      </c>
      <c r="I64" s="575">
        <v>0</v>
      </c>
      <c r="J64" s="575">
        <v>0</v>
      </c>
      <c r="K64" s="575">
        <v>0</v>
      </c>
      <c r="L64" s="575">
        <v>0</v>
      </c>
      <c r="M64" s="575">
        <v>0</v>
      </c>
      <c r="N64" s="575">
        <v>0</v>
      </c>
      <c r="O64" s="575">
        <v>0</v>
      </c>
      <c r="P64" s="576">
        <v>0</v>
      </c>
    </row>
    <row r="65" spans="1:16" ht="16.5">
      <c r="A65" s="529">
        <v>1</v>
      </c>
      <c r="B65" s="560" t="s">
        <v>933</v>
      </c>
      <c r="C65" s="546">
        <v>170</v>
      </c>
      <c r="D65" s="546">
        <v>35</v>
      </c>
      <c r="E65" s="546">
        <v>0</v>
      </c>
      <c r="F65" s="546">
        <v>0</v>
      </c>
      <c r="G65" s="546">
        <v>35</v>
      </c>
      <c r="H65" s="547">
        <v>0</v>
      </c>
      <c r="I65" s="546">
        <v>377</v>
      </c>
      <c r="J65" s="546">
        <v>377</v>
      </c>
      <c r="K65" s="546">
        <v>496</v>
      </c>
      <c r="L65" s="546">
        <v>310</v>
      </c>
      <c r="M65" s="546">
        <v>332</v>
      </c>
      <c r="N65" s="546">
        <v>0</v>
      </c>
      <c r="O65" s="546">
        <v>11</v>
      </c>
      <c r="P65" s="548">
        <v>2</v>
      </c>
    </row>
    <row r="66" spans="1:16" ht="16.5">
      <c r="A66" s="531">
        <v>2</v>
      </c>
      <c r="B66" s="561" t="s">
        <v>934</v>
      </c>
      <c r="C66" s="549">
        <v>15</v>
      </c>
      <c r="D66" s="549">
        <v>5</v>
      </c>
      <c r="E66" s="549">
        <v>30</v>
      </c>
      <c r="F66" s="549">
        <v>55</v>
      </c>
      <c r="G66" s="549">
        <v>4</v>
      </c>
      <c r="H66" s="550">
        <v>7</v>
      </c>
      <c r="I66" s="549">
        <v>4</v>
      </c>
      <c r="J66" s="549">
        <v>4</v>
      </c>
      <c r="K66" s="549">
        <v>0</v>
      </c>
      <c r="L66" s="549">
        <v>0</v>
      </c>
      <c r="M66" s="549">
        <v>0</v>
      </c>
      <c r="N66" s="549">
        <v>0</v>
      </c>
      <c r="O66" s="549">
        <v>0</v>
      </c>
      <c r="P66" s="577">
        <v>0</v>
      </c>
    </row>
    <row r="67" spans="1:16" ht="16.5">
      <c r="A67" s="531">
        <v>3</v>
      </c>
      <c r="B67" s="561" t="s">
        <v>935</v>
      </c>
      <c r="C67" s="549">
        <v>3</v>
      </c>
      <c r="D67" s="549">
        <v>2</v>
      </c>
      <c r="E67" s="549">
        <v>0</v>
      </c>
      <c r="F67" s="549">
        <v>0</v>
      </c>
      <c r="G67" s="549">
        <v>2</v>
      </c>
      <c r="H67" s="550">
        <v>0</v>
      </c>
      <c r="I67" s="549">
        <v>5</v>
      </c>
      <c r="J67" s="549">
        <v>5</v>
      </c>
      <c r="K67" s="549">
        <v>0</v>
      </c>
      <c r="L67" s="549">
        <v>0</v>
      </c>
      <c r="M67" s="549">
        <v>0</v>
      </c>
      <c r="N67" s="549">
        <v>0</v>
      </c>
      <c r="O67" s="549">
        <v>0</v>
      </c>
      <c r="P67" s="577">
        <v>0</v>
      </c>
    </row>
    <row r="68" spans="1:16" ht="16.5">
      <c r="A68" s="531">
        <v>4</v>
      </c>
      <c r="B68" s="561" t="s">
        <v>936</v>
      </c>
      <c r="C68" s="551">
        <v>10</v>
      </c>
      <c r="D68" s="551">
        <v>1</v>
      </c>
      <c r="E68" s="551">
        <v>1</v>
      </c>
      <c r="F68" s="551">
        <v>3</v>
      </c>
      <c r="G68" s="551">
        <v>2</v>
      </c>
      <c r="H68" s="552">
        <v>15</v>
      </c>
      <c r="I68" s="551">
        <v>6</v>
      </c>
      <c r="J68" s="551">
        <v>4</v>
      </c>
      <c r="K68" s="551">
        <v>0</v>
      </c>
      <c r="L68" s="551">
        <v>1</v>
      </c>
      <c r="M68" s="551">
        <v>1</v>
      </c>
      <c r="N68" s="551">
        <v>1</v>
      </c>
      <c r="O68" s="551">
        <v>0</v>
      </c>
      <c r="P68" s="578">
        <v>0</v>
      </c>
    </row>
    <row r="69" spans="1:16" ht="28.5" customHeight="1">
      <c r="A69" s="531">
        <v>5</v>
      </c>
      <c r="B69" s="561" t="s">
        <v>87</v>
      </c>
      <c r="C69" s="549">
        <v>11</v>
      </c>
      <c r="D69" s="549">
        <v>0</v>
      </c>
      <c r="E69" s="549">
        <v>0</v>
      </c>
      <c r="F69" s="549">
        <v>2</v>
      </c>
      <c r="G69" s="549">
        <v>0</v>
      </c>
      <c r="H69" s="549">
        <v>13</v>
      </c>
      <c r="I69" s="549">
        <v>1</v>
      </c>
      <c r="J69" s="549">
        <v>1</v>
      </c>
      <c r="K69" s="549">
        <v>0</v>
      </c>
      <c r="L69" s="549">
        <v>3</v>
      </c>
      <c r="M69" s="549">
        <v>19</v>
      </c>
      <c r="N69" s="549">
        <v>0</v>
      </c>
      <c r="O69" s="549">
        <v>0</v>
      </c>
      <c r="P69" s="577">
        <v>0</v>
      </c>
    </row>
    <row r="70" spans="1:16" ht="16.5">
      <c r="A70" s="531">
        <v>6</v>
      </c>
      <c r="B70" s="561" t="s">
        <v>937</v>
      </c>
      <c r="C70" s="549">
        <v>12</v>
      </c>
      <c r="D70" s="549">
        <v>12</v>
      </c>
      <c r="E70" s="549">
        <v>6</v>
      </c>
      <c r="F70" s="549">
        <v>20</v>
      </c>
      <c r="G70" s="549">
        <v>0</v>
      </c>
      <c r="H70" s="550">
        <v>6</v>
      </c>
      <c r="I70" s="549">
        <v>6</v>
      </c>
      <c r="J70" s="549">
        <v>6</v>
      </c>
      <c r="K70" s="549">
        <v>0</v>
      </c>
      <c r="L70" s="549">
        <v>0</v>
      </c>
      <c r="M70" s="549">
        <v>0</v>
      </c>
      <c r="N70" s="549">
        <v>0</v>
      </c>
      <c r="O70" s="549">
        <v>0</v>
      </c>
      <c r="P70" s="577">
        <v>0</v>
      </c>
    </row>
    <row r="71" spans="1:16" ht="16.5">
      <c r="A71" s="531">
        <v>7</v>
      </c>
      <c r="B71" s="561" t="s">
        <v>938</v>
      </c>
      <c r="C71" s="549">
        <v>25</v>
      </c>
      <c r="D71" s="549">
        <v>0</v>
      </c>
      <c r="E71" s="549">
        <v>0</v>
      </c>
      <c r="F71" s="549">
        <v>0</v>
      </c>
      <c r="G71" s="549">
        <v>8</v>
      </c>
      <c r="H71" s="550">
        <v>1</v>
      </c>
      <c r="I71" s="549">
        <v>0</v>
      </c>
      <c r="J71" s="549">
        <v>0</v>
      </c>
      <c r="K71" s="549">
        <v>0</v>
      </c>
      <c r="L71" s="549">
        <v>0</v>
      </c>
      <c r="M71" s="549">
        <v>0</v>
      </c>
      <c r="N71" s="549">
        <v>0</v>
      </c>
      <c r="O71" s="549">
        <v>0</v>
      </c>
      <c r="P71" s="577">
        <v>0</v>
      </c>
    </row>
    <row r="72" spans="1:16" ht="16.5">
      <c r="A72" s="531">
        <v>8</v>
      </c>
      <c r="B72" s="561" t="s">
        <v>939</v>
      </c>
      <c r="C72" s="549">
        <v>25</v>
      </c>
      <c r="D72" s="549">
        <v>2</v>
      </c>
      <c r="E72" s="549">
        <v>3</v>
      </c>
      <c r="F72" s="549">
        <v>98</v>
      </c>
      <c r="G72" s="549">
        <v>1</v>
      </c>
      <c r="H72" s="549">
        <v>0</v>
      </c>
      <c r="I72" s="549">
        <v>0</v>
      </c>
      <c r="J72" s="549">
        <v>0</v>
      </c>
      <c r="K72" s="549">
        <v>0</v>
      </c>
      <c r="L72" s="549">
        <v>0</v>
      </c>
      <c r="M72" s="549">
        <v>0</v>
      </c>
      <c r="N72" s="549">
        <v>0</v>
      </c>
      <c r="O72" s="549">
        <v>0</v>
      </c>
      <c r="P72" s="577">
        <v>0</v>
      </c>
    </row>
    <row r="73" spans="1:16" ht="16.5">
      <c r="A73" s="531">
        <v>9</v>
      </c>
      <c r="B73" s="561" t="s">
        <v>940</v>
      </c>
      <c r="C73" s="549">
        <v>2</v>
      </c>
      <c r="D73" s="549">
        <v>0</v>
      </c>
      <c r="E73" s="549">
        <v>1</v>
      </c>
      <c r="F73" s="549">
        <v>0</v>
      </c>
      <c r="G73" s="549">
        <v>0</v>
      </c>
      <c r="H73" s="550">
        <v>0</v>
      </c>
      <c r="I73" s="549">
        <v>0</v>
      </c>
      <c r="J73" s="549">
        <v>0</v>
      </c>
      <c r="K73" s="549">
        <v>0</v>
      </c>
      <c r="L73" s="549">
        <v>0</v>
      </c>
      <c r="M73" s="549">
        <v>0</v>
      </c>
      <c r="N73" s="549">
        <v>0</v>
      </c>
      <c r="O73" s="549">
        <v>0</v>
      </c>
      <c r="P73" s="577">
        <v>0</v>
      </c>
    </row>
    <row r="74" spans="1:16" ht="33">
      <c r="A74" s="531">
        <v>10</v>
      </c>
      <c r="B74" s="561" t="s">
        <v>941</v>
      </c>
      <c r="C74" s="549">
        <v>15</v>
      </c>
      <c r="D74" s="549">
        <v>8</v>
      </c>
      <c r="E74" s="549">
        <v>25</v>
      </c>
      <c r="F74" s="549">
        <v>13</v>
      </c>
      <c r="G74" s="549">
        <v>0</v>
      </c>
      <c r="H74" s="550">
        <v>23</v>
      </c>
      <c r="I74" s="549">
        <v>0</v>
      </c>
      <c r="J74" s="549">
        <v>0</v>
      </c>
      <c r="K74" s="549">
        <v>0</v>
      </c>
      <c r="L74" s="549">
        <v>0</v>
      </c>
      <c r="M74" s="549">
        <v>0</v>
      </c>
      <c r="N74" s="549">
        <v>0</v>
      </c>
      <c r="O74" s="549">
        <v>0</v>
      </c>
      <c r="P74" s="577">
        <v>0</v>
      </c>
    </row>
    <row r="75" spans="1:16" ht="16.5">
      <c r="A75" s="531">
        <v>11</v>
      </c>
      <c r="B75" s="561" t="s">
        <v>942</v>
      </c>
      <c r="C75" s="549">
        <v>21</v>
      </c>
      <c r="D75" s="549">
        <v>1</v>
      </c>
      <c r="E75" s="549">
        <v>2</v>
      </c>
      <c r="F75" s="549">
        <v>5</v>
      </c>
      <c r="G75" s="549">
        <v>0</v>
      </c>
      <c r="H75" s="549">
        <v>3</v>
      </c>
      <c r="I75" s="549">
        <v>2</v>
      </c>
      <c r="J75" s="549">
        <v>2</v>
      </c>
      <c r="K75" s="549">
        <v>0</v>
      </c>
      <c r="L75" s="549">
        <v>0</v>
      </c>
      <c r="M75" s="549">
        <v>0</v>
      </c>
      <c r="N75" s="549">
        <v>0</v>
      </c>
      <c r="O75" s="549">
        <v>0</v>
      </c>
      <c r="P75" s="577">
        <v>0</v>
      </c>
    </row>
    <row r="76" spans="1:16" ht="16.5">
      <c r="A76" s="531">
        <v>12</v>
      </c>
      <c r="B76" s="561" t="s">
        <v>943</v>
      </c>
      <c r="C76" s="549">
        <v>2</v>
      </c>
      <c r="D76" s="549">
        <v>1</v>
      </c>
      <c r="E76" s="549">
        <v>10</v>
      </c>
      <c r="F76" s="549">
        <v>15</v>
      </c>
      <c r="G76" s="549">
        <v>2</v>
      </c>
      <c r="H76" s="550">
        <v>3</v>
      </c>
      <c r="I76" s="549">
        <v>2</v>
      </c>
      <c r="J76" s="549">
        <v>2</v>
      </c>
      <c r="K76" s="549">
        <v>0</v>
      </c>
      <c r="L76" s="549">
        <v>0</v>
      </c>
      <c r="M76" s="549">
        <v>0</v>
      </c>
      <c r="N76" s="549">
        <v>0</v>
      </c>
      <c r="O76" s="549">
        <v>0</v>
      </c>
      <c r="P76" s="577">
        <v>0</v>
      </c>
    </row>
    <row r="77" spans="1:16" ht="16.5">
      <c r="A77" s="531">
        <v>13</v>
      </c>
      <c r="B77" s="561" t="s">
        <v>944</v>
      </c>
      <c r="C77" s="549">
        <v>15</v>
      </c>
      <c r="D77" s="549">
        <v>5</v>
      </c>
      <c r="E77" s="549">
        <v>10</v>
      </c>
      <c r="F77" s="549">
        <v>38</v>
      </c>
      <c r="G77" s="549">
        <v>0</v>
      </c>
      <c r="H77" s="550">
        <v>4</v>
      </c>
      <c r="I77" s="549">
        <v>0</v>
      </c>
      <c r="J77" s="549">
        <v>0</v>
      </c>
      <c r="K77" s="549">
        <v>0</v>
      </c>
      <c r="L77" s="549">
        <v>0</v>
      </c>
      <c r="M77" s="549">
        <v>0</v>
      </c>
      <c r="N77" s="549">
        <v>0</v>
      </c>
      <c r="O77" s="549">
        <v>0</v>
      </c>
      <c r="P77" s="577">
        <v>0</v>
      </c>
    </row>
    <row r="78" spans="1:16" ht="16.5">
      <c r="A78" s="531">
        <v>14</v>
      </c>
      <c r="B78" s="561" t="s">
        <v>945</v>
      </c>
      <c r="C78" s="549">
        <v>7</v>
      </c>
      <c r="D78" s="549">
        <v>2</v>
      </c>
      <c r="E78" s="549">
        <v>0</v>
      </c>
      <c r="F78" s="549">
        <v>0</v>
      </c>
      <c r="G78" s="549">
        <v>0</v>
      </c>
      <c r="H78" s="550">
        <v>1</v>
      </c>
      <c r="I78" s="549">
        <v>0</v>
      </c>
      <c r="J78" s="549">
        <v>0</v>
      </c>
      <c r="K78" s="549">
        <v>0</v>
      </c>
      <c r="L78" s="549">
        <v>0</v>
      </c>
      <c r="M78" s="549">
        <v>0</v>
      </c>
      <c r="N78" s="549">
        <v>0</v>
      </c>
      <c r="O78" s="549">
        <v>0</v>
      </c>
      <c r="P78" s="577">
        <v>0</v>
      </c>
    </row>
    <row r="79" spans="1:16" ht="33">
      <c r="A79" s="531">
        <v>15</v>
      </c>
      <c r="B79" s="561" t="s">
        <v>946</v>
      </c>
      <c r="C79" s="549">
        <v>12</v>
      </c>
      <c r="D79" s="549">
        <v>5</v>
      </c>
      <c r="E79" s="549">
        <v>10</v>
      </c>
      <c r="F79" s="549">
        <v>10</v>
      </c>
      <c r="G79" s="549">
        <v>5</v>
      </c>
      <c r="H79" s="550">
        <v>0</v>
      </c>
      <c r="I79" s="549">
        <v>2</v>
      </c>
      <c r="J79" s="549">
        <v>2</v>
      </c>
      <c r="K79" s="549">
        <v>0</v>
      </c>
      <c r="L79" s="549">
        <v>0</v>
      </c>
      <c r="M79" s="549">
        <v>0</v>
      </c>
      <c r="N79" s="549">
        <v>0</v>
      </c>
      <c r="O79" s="549">
        <v>0</v>
      </c>
      <c r="P79" s="577">
        <v>0</v>
      </c>
    </row>
    <row r="80" spans="1:16" ht="16.5">
      <c r="A80" s="531">
        <v>16</v>
      </c>
      <c r="B80" s="561" t="s">
        <v>36</v>
      </c>
      <c r="C80" s="549">
        <v>184</v>
      </c>
      <c r="D80" s="549">
        <v>40</v>
      </c>
      <c r="E80" s="549">
        <v>490</v>
      </c>
      <c r="F80" s="549">
        <v>1200</v>
      </c>
      <c r="G80" s="549">
        <v>0</v>
      </c>
      <c r="H80" s="550">
        <v>216</v>
      </c>
      <c r="I80" s="549">
        <v>61</v>
      </c>
      <c r="J80" s="549">
        <v>61</v>
      </c>
      <c r="K80" s="549">
        <v>0</v>
      </c>
      <c r="L80" s="549">
        <v>0</v>
      </c>
      <c r="M80" s="549">
        <v>0</v>
      </c>
      <c r="N80" s="549">
        <v>0</v>
      </c>
      <c r="O80" s="549">
        <v>0</v>
      </c>
      <c r="P80" s="577">
        <v>0</v>
      </c>
    </row>
    <row r="81" spans="1:16" ht="16.5">
      <c r="A81" s="531">
        <v>17</v>
      </c>
      <c r="B81" s="561" t="s">
        <v>947</v>
      </c>
      <c r="C81" s="549">
        <v>66</v>
      </c>
      <c r="D81" s="549">
        <v>23</v>
      </c>
      <c r="E81" s="549">
        <v>35</v>
      </c>
      <c r="F81" s="549">
        <v>50</v>
      </c>
      <c r="G81" s="549">
        <v>45</v>
      </c>
      <c r="H81" s="550">
        <v>18</v>
      </c>
      <c r="I81" s="549">
        <v>15</v>
      </c>
      <c r="J81" s="549">
        <v>12</v>
      </c>
      <c r="K81" s="549">
        <v>0</v>
      </c>
      <c r="L81" s="549">
        <v>0</v>
      </c>
      <c r="M81" s="549">
        <v>0</v>
      </c>
      <c r="N81" s="549">
        <v>0</v>
      </c>
      <c r="O81" s="549">
        <v>0</v>
      </c>
      <c r="P81" s="577">
        <v>0</v>
      </c>
    </row>
    <row r="82" spans="1:16" ht="16.5">
      <c r="A82" s="531">
        <v>18</v>
      </c>
      <c r="B82" s="561" t="s">
        <v>948</v>
      </c>
      <c r="C82" s="549">
        <v>5</v>
      </c>
      <c r="D82" s="549">
        <v>6</v>
      </c>
      <c r="E82" s="549">
        <v>8</v>
      </c>
      <c r="F82" s="549">
        <v>30</v>
      </c>
      <c r="G82" s="549">
        <v>0</v>
      </c>
      <c r="H82" s="549">
        <v>3</v>
      </c>
      <c r="I82" s="549">
        <v>3</v>
      </c>
      <c r="J82" s="549">
        <v>0</v>
      </c>
      <c r="K82" s="549">
        <v>0</v>
      </c>
      <c r="L82" s="549">
        <v>0</v>
      </c>
      <c r="M82" s="549">
        <v>0</v>
      </c>
      <c r="N82" s="549">
        <v>3</v>
      </c>
      <c r="O82" s="549">
        <v>0</v>
      </c>
      <c r="P82" s="577">
        <v>0</v>
      </c>
    </row>
    <row r="83" spans="1:16" ht="16.5">
      <c r="A83" s="531">
        <v>19</v>
      </c>
      <c r="B83" s="561" t="s">
        <v>949</v>
      </c>
      <c r="C83" s="549">
        <v>15</v>
      </c>
      <c r="D83" s="549">
        <v>4</v>
      </c>
      <c r="E83" s="549">
        <v>15</v>
      </c>
      <c r="F83" s="549">
        <v>20</v>
      </c>
      <c r="G83" s="549">
        <v>0</v>
      </c>
      <c r="H83" s="550">
        <v>15</v>
      </c>
      <c r="I83" s="549">
        <v>0</v>
      </c>
      <c r="J83" s="549">
        <v>25</v>
      </c>
      <c r="K83" s="549">
        <v>0</v>
      </c>
      <c r="L83" s="549">
        <v>0</v>
      </c>
      <c r="M83" s="549">
        <v>0</v>
      </c>
      <c r="N83" s="549">
        <v>0</v>
      </c>
      <c r="O83" s="549">
        <v>0</v>
      </c>
      <c r="P83" s="577">
        <v>0</v>
      </c>
    </row>
    <row r="84" spans="1:16" ht="16.5">
      <c r="A84" s="531">
        <v>20</v>
      </c>
      <c r="B84" s="561" t="s">
        <v>950</v>
      </c>
      <c r="C84" s="549">
        <v>31</v>
      </c>
      <c r="D84" s="549">
        <v>6</v>
      </c>
      <c r="E84" s="549">
        <v>15</v>
      </c>
      <c r="F84" s="549">
        <v>10</v>
      </c>
      <c r="G84" s="549">
        <v>0</v>
      </c>
      <c r="H84" s="550">
        <v>22</v>
      </c>
      <c r="I84" s="549">
        <v>6</v>
      </c>
      <c r="J84" s="549">
        <v>6</v>
      </c>
      <c r="K84" s="549">
        <v>0</v>
      </c>
      <c r="L84" s="549">
        <v>2</v>
      </c>
      <c r="M84" s="549">
        <v>1</v>
      </c>
      <c r="N84" s="549">
        <v>0</v>
      </c>
      <c r="O84" s="549">
        <v>0</v>
      </c>
      <c r="P84" s="577">
        <v>0</v>
      </c>
    </row>
    <row r="85" spans="1:16" ht="16.5">
      <c r="A85" s="531">
        <v>21</v>
      </c>
      <c r="B85" s="561" t="s">
        <v>488</v>
      </c>
      <c r="C85" s="549">
        <v>3</v>
      </c>
      <c r="D85" s="549">
        <v>1</v>
      </c>
      <c r="E85" s="549">
        <v>2</v>
      </c>
      <c r="F85" s="549">
        <v>0</v>
      </c>
      <c r="G85" s="549">
        <v>0</v>
      </c>
      <c r="H85" s="550">
        <v>5</v>
      </c>
      <c r="I85" s="549">
        <v>3</v>
      </c>
      <c r="J85" s="549">
        <v>0</v>
      </c>
      <c r="K85" s="549">
        <v>0</v>
      </c>
      <c r="L85" s="549">
        <v>0</v>
      </c>
      <c r="M85" s="549">
        <v>0</v>
      </c>
      <c r="N85" s="549">
        <v>0</v>
      </c>
      <c r="O85" s="549">
        <v>0</v>
      </c>
      <c r="P85" s="577">
        <v>0</v>
      </c>
    </row>
    <row r="86" spans="1:16" ht="16.5">
      <c r="A86" s="531">
        <v>22</v>
      </c>
      <c r="B86" s="561" t="s">
        <v>951</v>
      </c>
      <c r="C86" s="549">
        <v>10</v>
      </c>
      <c r="D86" s="549">
        <v>3</v>
      </c>
      <c r="E86" s="549">
        <v>0</v>
      </c>
      <c r="F86" s="549">
        <v>0</v>
      </c>
      <c r="G86" s="549">
        <v>0</v>
      </c>
      <c r="H86" s="550">
        <v>0</v>
      </c>
      <c r="I86" s="549">
        <v>8</v>
      </c>
      <c r="J86" s="549">
        <v>8</v>
      </c>
      <c r="K86" s="549">
        <v>0</v>
      </c>
      <c r="L86" s="549">
        <v>0</v>
      </c>
      <c r="M86" s="549">
        <v>0</v>
      </c>
      <c r="N86" s="549">
        <v>0</v>
      </c>
      <c r="O86" s="549">
        <v>0</v>
      </c>
      <c r="P86" s="577">
        <v>0</v>
      </c>
    </row>
    <row r="87" spans="1:16" ht="16.5">
      <c r="A87" s="531">
        <v>23</v>
      </c>
      <c r="B87" s="561" t="s">
        <v>952</v>
      </c>
      <c r="C87" s="549">
        <v>2</v>
      </c>
      <c r="D87" s="549">
        <v>2</v>
      </c>
      <c r="E87" s="549">
        <v>0</v>
      </c>
      <c r="F87" s="549">
        <v>0</v>
      </c>
      <c r="G87" s="549">
        <v>0</v>
      </c>
      <c r="H87" s="550">
        <v>4</v>
      </c>
      <c r="I87" s="549">
        <v>0</v>
      </c>
      <c r="J87" s="549">
        <v>0</v>
      </c>
      <c r="K87" s="549">
        <v>0</v>
      </c>
      <c r="L87" s="549">
        <v>0</v>
      </c>
      <c r="M87" s="549">
        <v>0</v>
      </c>
      <c r="N87" s="549">
        <v>0</v>
      </c>
      <c r="O87" s="549">
        <v>0</v>
      </c>
      <c r="P87" s="577">
        <v>0</v>
      </c>
    </row>
    <row r="88" spans="1:16" ht="16.5">
      <c r="A88" s="531">
        <v>24</v>
      </c>
      <c r="B88" s="561" t="s">
        <v>417</v>
      </c>
      <c r="C88" s="550">
        <v>9</v>
      </c>
      <c r="D88" s="550">
        <v>3</v>
      </c>
      <c r="E88" s="550">
        <v>0</v>
      </c>
      <c r="F88" s="549">
        <v>1</v>
      </c>
      <c r="G88" s="549">
        <v>0</v>
      </c>
      <c r="H88" s="550">
        <v>10</v>
      </c>
      <c r="I88" s="549">
        <v>0</v>
      </c>
      <c r="J88" s="549">
        <v>0</v>
      </c>
      <c r="K88" s="549">
        <v>0</v>
      </c>
      <c r="L88" s="549">
        <v>0</v>
      </c>
      <c r="M88" s="549">
        <v>0</v>
      </c>
      <c r="N88" s="549">
        <v>0</v>
      </c>
      <c r="O88" s="549">
        <v>0</v>
      </c>
      <c r="P88" s="577">
        <v>0</v>
      </c>
    </row>
    <row r="89" spans="1:16" ht="16.5">
      <c r="A89" s="531">
        <v>25</v>
      </c>
      <c r="B89" s="561" t="s">
        <v>953</v>
      </c>
      <c r="C89" s="550">
        <v>3</v>
      </c>
      <c r="D89" s="550">
        <v>2</v>
      </c>
      <c r="E89" s="550">
        <v>0</v>
      </c>
      <c r="F89" s="549">
        <v>0</v>
      </c>
      <c r="G89" s="549">
        <v>0</v>
      </c>
      <c r="H89" s="550">
        <v>5</v>
      </c>
      <c r="I89" s="549">
        <v>0</v>
      </c>
      <c r="J89" s="549">
        <v>0</v>
      </c>
      <c r="K89" s="549">
        <v>0</v>
      </c>
      <c r="L89" s="549">
        <v>0</v>
      </c>
      <c r="M89" s="549">
        <v>0</v>
      </c>
      <c r="N89" s="549">
        <v>0</v>
      </c>
      <c r="O89" s="549">
        <v>0</v>
      </c>
      <c r="P89" s="577">
        <v>0</v>
      </c>
    </row>
    <row r="90" spans="1:16" ht="33">
      <c r="A90" s="531">
        <v>26</v>
      </c>
      <c r="B90" s="561" t="s">
        <v>954</v>
      </c>
      <c r="C90" s="549">
        <v>8</v>
      </c>
      <c r="D90" s="549">
        <v>3</v>
      </c>
      <c r="E90" s="549">
        <v>0</v>
      </c>
      <c r="F90" s="549">
        <v>0</v>
      </c>
      <c r="G90" s="549">
        <v>0</v>
      </c>
      <c r="H90" s="549">
        <v>1</v>
      </c>
      <c r="I90" s="549">
        <v>7</v>
      </c>
      <c r="J90" s="549">
        <v>7</v>
      </c>
      <c r="K90" s="549">
        <v>0</v>
      </c>
      <c r="L90" s="549">
        <v>0</v>
      </c>
      <c r="M90" s="549">
        <v>0</v>
      </c>
      <c r="N90" s="549">
        <v>0</v>
      </c>
      <c r="O90" s="549">
        <v>0</v>
      </c>
      <c r="P90" s="577">
        <v>0</v>
      </c>
    </row>
    <row r="91" spans="1:16" ht="16.5">
      <c r="A91" s="531">
        <v>27</v>
      </c>
      <c r="B91" s="561" t="s">
        <v>955</v>
      </c>
      <c r="C91" s="549">
        <v>10</v>
      </c>
      <c r="D91" s="549">
        <v>4</v>
      </c>
      <c r="E91" s="549">
        <v>5</v>
      </c>
      <c r="F91" s="549">
        <v>5</v>
      </c>
      <c r="G91" s="549">
        <v>2</v>
      </c>
      <c r="H91" s="550">
        <v>1</v>
      </c>
      <c r="I91" s="549">
        <v>0</v>
      </c>
      <c r="J91" s="549">
        <v>0</v>
      </c>
      <c r="K91" s="549">
        <v>0</v>
      </c>
      <c r="L91" s="549">
        <v>0</v>
      </c>
      <c r="M91" s="549">
        <v>0</v>
      </c>
      <c r="N91" s="549">
        <v>0</v>
      </c>
      <c r="O91" s="549">
        <v>0</v>
      </c>
      <c r="P91" s="577">
        <v>0</v>
      </c>
    </row>
    <row r="92" spans="1:16" ht="33">
      <c r="A92" s="531">
        <v>28</v>
      </c>
      <c r="B92" s="561" t="s">
        <v>956</v>
      </c>
      <c r="C92" s="549">
        <v>40</v>
      </c>
      <c r="D92" s="549">
        <v>2</v>
      </c>
      <c r="E92" s="549">
        <v>8</v>
      </c>
      <c r="F92" s="549">
        <v>14</v>
      </c>
      <c r="G92" s="549">
        <v>16</v>
      </c>
      <c r="H92" s="549">
        <v>11</v>
      </c>
      <c r="I92" s="549">
        <v>3</v>
      </c>
      <c r="J92" s="549">
        <v>3</v>
      </c>
      <c r="K92" s="549">
        <v>0</v>
      </c>
      <c r="L92" s="549">
        <v>0</v>
      </c>
      <c r="M92" s="549">
        <v>0</v>
      </c>
      <c r="N92" s="549">
        <v>0</v>
      </c>
      <c r="O92" s="549">
        <v>0</v>
      </c>
      <c r="P92" s="577">
        <v>0</v>
      </c>
    </row>
    <row r="93" spans="1:16" ht="16.5">
      <c r="A93" s="531">
        <v>29</v>
      </c>
      <c r="B93" s="562" t="s">
        <v>957</v>
      </c>
      <c r="C93" s="549">
        <v>1</v>
      </c>
      <c r="D93" s="549">
        <v>0</v>
      </c>
      <c r="E93" s="549">
        <v>0</v>
      </c>
      <c r="F93" s="549">
        <v>0</v>
      </c>
      <c r="G93" s="549">
        <v>0</v>
      </c>
      <c r="H93" s="550">
        <v>0</v>
      </c>
      <c r="I93" s="549">
        <v>1</v>
      </c>
      <c r="J93" s="549">
        <v>1</v>
      </c>
      <c r="K93" s="549">
        <v>0</v>
      </c>
      <c r="L93" s="549">
        <v>0</v>
      </c>
      <c r="M93" s="549">
        <v>0</v>
      </c>
      <c r="N93" s="549">
        <v>0</v>
      </c>
      <c r="O93" s="549">
        <v>0</v>
      </c>
      <c r="P93" s="577">
        <v>0</v>
      </c>
    </row>
    <row r="94" spans="1:16" ht="16.5">
      <c r="A94" s="531">
        <v>30</v>
      </c>
      <c r="B94" s="562" t="s">
        <v>958</v>
      </c>
      <c r="C94" s="549">
        <v>3</v>
      </c>
      <c r="D94" s="549">
        <v>2</v>
      </c>
      <c r="E94" s="549">
        <v>16</v>
      </c>
      <c r="F94" s="549">
        <v>67</v>
      </c>
      <c r="G94" s="549">
        <v>8</v>
      </c>
      <c r="H94" s="550">
        <v>7</v>
      </c>
      <c r="I94" s="549">
        <v>1</v>
      </c>
      <c r="J94" s="549">
        <v>1</v>
      </c>
      <c r="K94" s="549">
        <v>0</v>
      </c>
      <c r="L94" s="549">
        <v>0</v>
      </c>
      <c r="M94" s="549">
        <v>0</v>
      </c>
      <c r="N94" s="549">
        <v>0</v>
      </c>
      <c r="O94" s="549">
        <v>0</v>
      </c>
      <c r="P94" s="577">
        <v>0</v>
      </c>
    </row>
    <row r="95" spans="1:16" ht="16.5">
      <c r="A95" s="531">
        <v>31</v>
      </c>
      <c r="B95" s="562" t="s">
        <v>959</v>
      </c>
      <c r="C95" s="549">
        <v>0</v>
      </c>
      <c r="D95" s="549">
        <v>2</v>
      </c>
      <c r="E95" s="549">
        <v>0</v>
      </c>
      <c r="F95" s="549">
        <v>0</v>
      </c>
      <c r="G95" s="549">
        <v>0</v>
      </c>
      <c r="H95" s="550">
        <v>2</v>
      </c>
      <c r="I95" s="549">
        <v>0</v>
      </c>
      <c r="J95" s="549">
        <v>0</v>
      </c>
      <c r="K95" s="549">
        <v>0</v>
      </c>
      <c r="L95" s="549">
        <v>0</v>
      </c>
      <c r="M95" s="549">
        <v>0</v>
      </c>
      <c r="N95" s="549">
        <v>0</v>
      </c>
      <c r="O95" s="549">
        <v>0</v>
      </c>
      <c r="P95" s="577">
        <v>0</v>
      </c>
    </row>
    <row r="96" spans="1:16" ht="16.5">
      <c r="A96" s="531">
        <v>32</v>
      </c>
      <c r="B96" s="562" t="s">
        <v>960</v>
      </c>
      <c r="C96" s="549">
        <v>13</v>
      </c>
      <c r="D96" s="549">
        <v>4</v>
      </c>
      <c r="E96" s="549">
        <v>0</v>
      </c>
      <c r="F96" s="549">
        <v>0</v>
      </c>
      <c r="G96" s="549">
        <v>0</v>
      </c>
      <c r="H96" s="549">
        <v>20</v>
      </c>
      <c r="I96" s="549">
        <v>0</v>
      </c>
      <c r="J96" s="549">
        <v>0</v>
      </c>
      <c r="K96" s="549">
        <v>0</v>
      </c>
      <c r="L96" s="549">
        <v>0</v>
      </c>
      <c r="M96" s="549">
        <v>0</v>
      </c>
      <c r="N96" s="549">
        <v>0</v>
      </c>
      <c r="O96" s="549">
        <v>0</v>
      </c>
      <c r="P96" s="577">
        <v>0</v>
      </c>
    </row>
    <row r="97" spans="1:16" ht="17.25" thickBot="1">
      <c r="A97" s="533">
        <v>33</v>
      </c>
      <c r="B97" s="563" t="s">
        <v>961</v>
      </c>
      <c r="C97" s="579">
        <v>24</v>
      </c>
      <c r="D97" s="579">
        <v>10</v>
      </c>
      <c r="E97" s="579">
        <v>3</v>
      </c>
      <c r="F97" s="579">
        <v>553</v>
      </c>
      <c r="G97" s="579">
        <v>2</v>
      </c>
      <c r="H97" s="580">
        <v>60</v>
      </c>
      <c r="I97" s="579">
        <v>0</v>
      </c>
      <c r="J97" s="579">
        <v>0</v>
      </c>
      <c r="K97" s="579">
        <v>0</v>
      </c>
      <c r="L97" s="579">
        <v>0</v>
      </c>
      <c r="M97" s="579">
        <v>0</v>
      </c>
      <c r="N97" s="579">
        <v>4</v>
      </c>
      <c r="O97" s="579">
        <v>0</v>
      </c>
      <c r="P97" s="581">
        <v>0</v>
      </c>
    </row>
    <row r="98" spans="1:16" ht="16.5">
      <c r="A98" s="631" t="s">
        <v>274</v>
      </c>
      <c r="B98" s="631"/>
      <c r="C98" s="582">
        <v>3078</v>
      </c>
      <c r="D98" s="582">
        <v>1236</v>
      </c>
      <c r="E98" s="582">
        <v>4523</v>
      </c>
      <c r="F98" s="582">
        <v>11526</v>
      </c>
      <c r="G98" s="582">
        <v>346</v>
      </c>
      <c r="H98" s="582">
        <v>3254</v>
      </c>
      <c r="I98" s="582">
        <v>3165</v>
      </c>
      <c r="J98" s="582">
        <v>2384</v>
      </c>
      <c r="K98" s="582">
        <v>581</v>
      </c>
      <c r="L98" s="582">
        <v>3571</v>
      </c>
      <c r="M98" s="582">
        <v>1906</v>
      </c>
      <c r="N98" s="582">
        <v>147</v>
      </c>
      <c r="O98" s="582">
        <v>14</v>
      </c>
      <c r="P98" s="582">
        <v>9</v>
      </c>
    </row>
  </sheetData>
  <mergeCells count="3">
    <mergeCell ref="A98:B98"/>
    <mergeCell ref="A1:P1"/>
    <mergeCell ref="A2:P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6"/>
  <sheetViews>
    <sheetView topLeftCell="A97" zoomScaleNormal="100" workbookViewId="0">
      <selection activeCell="O107" sqref="O107"/>
    </sheetView>
  </sheetViews>
  <sheetFormatPr defaultRowHeight="13.5"/>
  <cols>
    <col min="1" max="1" width="4.42578125" style="1" customWidth="1"/>
    <col min="2" max="2" width="17" style="1" customWidth="1"/>
    <col min="3" max="7" width="8.7109375" style="1" customWidth="1"/>
    <col min="8" max="8" width="6.570312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46.5" customHeight="1">
      <c r="A1" s="635" t="s">
        <v>764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</row>
    <row r="2" spans="1:16" ht="15" thickBot="1">
      <c r="A2" s="637" t="s">
        <v>837</v>
      </c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  <c r="O2" s="638"/>
      <c r="P2" s="638"/>
    </row>
    <row r="3" spans="1:16" ht="206.25" thickBot="1">
      <c r="A3" s="57" t="s">
        <v>0</v>
      </c>
      <c r="B3" s="58" t="s">
        <v>1</v>
      </c>
      <c r="C3" s="59" t="s">
        <v>3</v>
      </c>
      <c r="D3" s="59" t="s">
        <v>4</v>
      </c>
      <c r="E3" s="59" t="s">
        <v>8</v>
      </c>
      <c r="F3" s="59" t="s">
        <v>6</v>
      </c>
      <c r="G3" s="59" t="s">
        <v>9</v>
      </c>
      <c r="H3" s="59" t="s">
        <v>5</v>
      </c>
      <c r="I3" s="59" t="s">
        <v>10</v>
      </c>
      <c r="J3" s="59" t="s">
        <v>11</v>
      </c>
      <c r="K3" s="59" t="s">
        <v>12</v>
      </c>
      <c r="L3" s="59" t="s">
        <v>13</v>
      </c>
      <c r="M3" s="59" t="s">
        <v>14</v>
      </c>
      <c r="N3" s="59" t="s">
        <v>7</v>
      </c>
      <c r="O3" s="59" t="s">
        <v>15</v>
      </c>
      <c r="P3" s="60" t="s">
        <v>2</v>
      </c>
    </row>
    <row r="4" spans="1:16" ht="14.25" thickBot="1">
      <c r="A4" s="54">
        <v>1</v>
      </c>
      <c r="B4" s="55">
        <v>2</v>
      </c>
      <c r="C4" s="55">
        <v>3</v>
      </c>
      <c r="D4" s="55">
        <v>4</v>
      </c>
      <c r="E4" s="55">
        <v>5</v>
      </c>
      <c r="F4" s="55">
        <v>6</v>
      </c>
      <c r="G4" s="55">
        <v>7</v>
      </c>
      <c r="H4" s="55">
        <v>8</v>
      </c>
      <c r="I4" s="55">
        <v>9</v>
      </c>
      <c r="J4" s="55">
        <v>10</v>
      </c>
      <c r="K4" s="55">
        <v>11</v>
      </c>
      <c r="L4" s="55">
        <v>12</v>
      </c>
      <c r="M4" s="55">
        <v>13</v>
      </c>
      <c r="N4" s="55">
        <v>14</v>
      </c>
      <c r="O4" s="55">
        <v>15</v>
      </c>
      <c r="P4" s="56">
        <v>16</v>
      </c>
    </row>
    <row r="5" spans="1:16" ht="33.75" thickBot="1">
      <c r="A5" s="70"/>
      <c r="B5" s="71" t="s">
        <v>838</v>
      </c>
      <c r="C5" s="61">
        <v>1670</v>
      </c>
      <c r="D5" s="61">
        <v>703</v>
      </c>
      <c r="E5" s="61">
        <v>2147</v>
      </c>
      <c r="F5" s="61">
        <v>3394</v>
      </c>
      <c r="G5" s="61">
        <v>994</v>
      </c>
      <c r="H5" s="61">
        <v>2187</v>
      </c>
      <c r="I5" s="61">
        <v>2624</v>
      </c>
      <c r="J5" s="61">
        <v>2631</v>
      </c>
      <c r="K5" s="61">
        <v>1447</v>
      </c>
      <c r="L5" s="61">
        <v>870</v>
      </c>
      <c r="M5" s="61">
        <v>401</v>
      </c>
      <c r="N5" s="61">
        <v>220</v>
      </c>
      <c r="O5" s="61">
        <v>2</v>
      </c>
      <c r="P5" s="69">
        <v>2</v>
      </c>
    </row>
    <row r="6" spans="1:16" ht="16.5">
      <c r="A6" s="72">
        <v>1</v>
      </c>
      <c r="B6" s="73" t="s">
        <v>839</v>
      </c>
      <c r="C6" s="74">
        <v>443</v>
      </c>
      <c r="D6" s="74">
        <v>208</v>
      </c>
      <c r="E6" s="74">
        <v>259</v>
      </c>
      <c r="F6" s="74">
        <v>58</v>
      </c>
      <c r="G6" s="74">
        <v>78</v>
      </c>
      <c r="H6" s="74">
        <v>0</v>
      </c>
      <c r="I6" s="74">
        <v>828</v>
      </c>
      <c r="J6" s="74">
        <v>1404</v>
      </c>
      <c r="K6" s="74">
        <v>1447</v>
      </c>
      <c r="L6" s="74">
        <v>870</v>
      </c>
      <c r="M6" s="74">
        <v>401</v>
      </c>
      <c r="N6" s="74">
        <v>220</v>
      </c>
      <c r="O6" s="74">
        <v>2</v>
      </c>
      <c r="P6" s="75"/>
    </row>
    <row r="7" spans="1:16" ht="16.5">
      <c r="A7" s="76">
        <v>2</v>
      </c>
      <c r="B7" s="77" t="s">
        <v>442</v>
      </c>
      <c r="C7" s="78">
        <v>33</v>
      </c>
      <c r="D7" s="78">
        <v>1</v>
      </c>
      <c r="E7" s="78">
        <v>8</v>
      </c>
      <c r="F7" s="78">
        <v>60</v>
      </c>
      <c r="G7" s="78">
        <v>20</v>
      </c>
      <c r="H7" s="78">
        <v>21</v>
      </c>
      <c r="I7" s="79">
        <v>21</v>
      </c>
      <c r="J7" s="79">
        <v>20</v>
      </c>
      <c r="K7" s="79">
        <v>0</v>
      </c>
      <c r="L7" s="79">
        <v>0</v>
      </c>
      <c r="M7" s="79">
        <v>0</v>
      </c>
      <c r="N7" s="78">
        <v>0</v>
      </c>
      <c r="O7" s="78">
        <v>0</v>
      </c>
      <c r="P7" s="75"/>
    </row>
    <row r="8" spans="1:16" ht="16.5">
      <c r="A8" s="76">
        <v>3</v>
      </c>
      <c r="B8" s="77" t="s">
        <v>506</v>
      </c>
      <c r="C8" s="80">
        <v>85</v>
      </c>
      <c r="D8" s="80">
        <v>21</v>
      </c>
      <c r="E8" s="80">
        <v>139</v>
      </c>
      <c r="F8" s="78">
        <v>108</v>
      </c>
      <c r="G8" s="80">
        <v>1</v>
      </c>
      <c r="H8" s="80">
        <v>47</v>
      </c>
      <c r="I8" s="80">
        <v>45</v>
      </c>
      <c r="J8" s="80">
        <v>13</v>
      </c>
      <c r="K8" s="78">
        <v>0</v>
      </c>
      <c r="L8" s="78">
        <v>0</v>
      </c>
      <c r="M8" s="78">
        <v>0</v>
      </c>
      <c r="N8" s="78">
        <v>31</v>
      </c>
      <c r="O8" s="78">
        <v>0</v>
      </c>
      <c r="P8" s="75"/>
    </row>
    <row r="9" spans="1:16" ht="16.5">
      <c r="A9" s="81">
        <v>4</v>
      </c>
      <c r="B9" s="77" t="s">
        <v>714</v>
      </c>
      <c r="C9" s="80">
        <v>59</v>
      </c>
      <c r="D9" s="80">
        <v>15</v>
      </c>
      <c r="E9" s="80">
        <v>17</v>
      </c>
      <c r="F9" s="78">
        <v>52</v>
      </c>
      <c r="G9" s="80">
        <v>8</v>
      </c>
      <c r="H9" s="80">
        <v>539</v>
      </c>
      <c r="I9" s="82">
        <v>246</v>
      </c>
      <c r="J9" s="82">
        <v>8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5"/>
    </row>
    <row r="10" spans="1:16" ht="17.25" thickBot="1">
      <c r="A10" s="83">
        <v>5</v>
      </c>
      <c r="B10" s="84" t="s">
        <v>507</v>
      </c>
      <c r="C10" s="80">
        <v>20</v>
      </c>
      <c r="D10" s="80">
        <v>15</v>
      </c>
      <c r="E10" s="80">
        <v>17</v>
      </c>
      <c r="F10" s="78">
        <v>48</v>
      </c>
      <c r="G10" s="80">
        <v>0</v>
      </c>
      <c r="H10" s="80">
        <v>123</v>
      </c>
      <c r="I10" s="80">
        <v>120</v>
      </c>
      <c r="J10" s="80">
        <v>118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5"/>
    </row>
    <row r="11" spans="1:16" ht="16.5">
      <c r="A11" s="83">
        <v>6</v>
      </c>
      <c r="B11" s="85" t="s">
        <v>508</v>
      </c>
      <c r="C11" s="86">
        <v>8</v>
      </c>
      <c r="D11" s="86">
        <v>3</v>
      </c>
      <c r="E11" s="86">
        <v>3</v>
      </c>
      <c r="F11" s="86"/>
      <c r="G11" s="86">
        <v>53</v>
      </c>
      <c r="H11" s="86">
        <v>4</v>
      </c>
      <c r="I11" s="86">
        <v>4</v>
      </c>
      <c r="J11" s="86">
        <v>4</v>
      </c>
      <c r="K11" s="86">
        <v>0</v>
      </c>
      <c r="L11" s="86">
        <v>0</v>
      </c>
      <c r="M11" s="86">
        <v>0</v>
      </c>
      <c r="N11" s="87">
        <v>7</v>
      </c>
      <c r="O11" s="86">
        <v>0</v>
      </c>
      <c r="P11" s="75"/>
    </row>
    <row r="12" spans="1:16" ht="16.5">
      <c r="A12" s="81">
        <v>7</v>
      </c>
      <c r="B12" s="77" t="s">
        <v>509</v>
      </c>
      <c r="C12" s="80">
        <v>11</v>
      </c>
      <c r="D12" s="80">
        <v>5</v>
      </c>
      <c r="E12" s="80">
        <v>41</v>
      </c>
      <c r="F12" s="80">
        <v>206</v>
      </c>
      <c r="G12" s="80">
        <v>6</v>
      </c>
      <c r="H12" s="80">
        <v>7</v>
      </c>
      <c r="I12" s="80">
        <v>6</v>
      </c>
      <c r="J12" s="80">
        <v>5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75"/>
    </row>
    <row r="13" spans="1:16" ht="16.5">
      <c r="A13" s="83">
        <v>8</v>
      </c>
      <c r="B13" s="77" t="s">
        <v>487</v>
      </c>
      <c r="C13" s="80">
        <v>36</v>
      </c>
      <c r="D13" s="80">
        <v>6</v>
      </c>
      <c r="E13" s="80">
        <v>91</v>
      </c>
      <c r="F13" s="80">
        <v>212</v>
      </c>
      <c r="G13" s="80">
        <v>6</v>
      </c>
      <c r="H13" s="80">
        <v>15</v>
      </c>
      <c r="I13" s="80">
        <v>3</v>
      </c>
      <c r="J13" s="80">
        <v>3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75"/>
    </row>
    <row r="14" spans="1:16" ht="16.5">
      <c r="A14" s="83">
        <v>9</v>
      </c>
      <c r="B14" s="77" t="s">
        <v>510</v>
      </c>
      <c r="C14" s="80">
        <v>40</v>
      </c>
      <c r="D14" s="80">
        <v>24</v>
      </c>
      <c r="E14" s="80">
        <v>52</v>
      </c>
      <c r="F14" s="80">
        <v>120</v>
      </c>
      <c r="G14" s="80">
        <v>67</v>
      </c>
      <c r="H14" s="80">
        <v>18</v>
      </c>
      <c r="I14" s="80">
        <v>25</v>
      </c>
      <c r="J14" s="80">
        <v>25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75"/>
    </row>
    <row r="15" spans="1:16" ht="16.5">
      <c r="A15" s="81">
        <v>10</v>
      </c>
      <c r="B15" s="77" t="s">
        <v>101</v>
      </c>
      <c r="C15" s="80">
        <v>54</v>
      </c>
      <c r="D15" s="80">
        <v>5</v>
      </c>
      <c r="E15" s="80">
        <v>42</v>
      </c>
      <c r="F15" s="80">
        <v>30</v>
      </c>
      <c r="G15" s="80">
        <v>16</v>
      </c>
      <c r="H15" s="80">
        <v>17</v>
      </c>
      <c r="I15" s="80">
        <v>13</v>
      </c>
      <c r="J15" s="80">
        <v>13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75"/>
    </row>
    <row r="16" spans="1:16" ht="16.5">
      <c r="A16" s="83">
        <v>11</v>
      </c>
      <c r="B16" s="77" t="s">
        <v>511</v>
      </c>
      <c r="C16" s="80">
        <v>15</v>
      </c>
      <c r="D16" s="80">
        <v>5</v>
      </c>
      <c r="E16" s="80">
        <v>4</v>
      </c>
      <c r="F16" s="80">
        <v>8</v>
      </c>
      <c r="G16" s="80">
        <v>2</v>
      </c>
      <c r="H16" s="80">
        <v>17</v>
      </c>
      <c r="I16" s="80">
        <v>10</v>
      </c>
      <c r="J16" s="80">
        <v>10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75"/>
    </row>
    <row r="17" spans="1:16" ht="16.5">
      <c r="A17" s="83">
        <v>12</v>
      </c>
      <c r="B17" s="77" t="s">
        <v>512</v>
      </c>
      <c r="C17" s="80">
        <v>16</v>
      </c>
      <c r="D17" s="80">
        <v>18</v>
      </c>
      <c r="E17" s="80">
        <v>33</v>
      </c>
      <c r="F17" s="80">
        <v>62</v>
      </c>
      <c r="G17" s="80">
        <v>44</v>
      </c>
      <c r="H17" s="80">
        <v>58</v>
      </c>
      <c r="I17" s="80">
        <v>11</v>
      </c>
      <c r="J17" s="80">
        <v>11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75"/>
    </row>
    <row r="18" spans="1:16" ht="16.5">
      <c r="A18" s="81">
        <v>13</v>
      </c>
      <c r="B18" s="77" t="s">
        <v>513</v>
      </c>
      <c r="C18" s="80">
        <v>10</v>
      </c>
      <c r="D18" s="80">
        <v>7</v>
      </c>
      <c r="E18" s="80">
        <v>40</v>
      </c>
      <c r="F18" s="80">
        <v>50</v>
      </c>
      <c r="G18" s="80">
        <v>5</v>
      </c>
      <c r="H18" s="80">
        <v>49</v>
      </c>
      <c r="I18" s="80">
        <v>15</v>
      </c>
      <c r="J18" s="80">
        <v>12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75"/>
    </row>
    <row r="19" spans="1:16" ht="16.5">
      <c r="A19" s="83">
        <v>14</v>
      </c>
      <c r="B19" s="77" t="s">
        <v>514</v>
      </c>
      <c r="C19" s="80">
        <v>60</v>
      </c>
      <c r="D19" s="80">
        <v>35</v>
      </c>
      <c r="E19" s="80">
        <v>141</v>
      </c>
      <c r="F19" s="80">
        <v>460</v>
      </c>
      <c r="G19" s="80">
        <v>2</v>
      </c>
      <c r="H19" s="80">
        <v>38</v>
      </c>
      <c r="I19" s="80">
        <v>135</v>
      </c>
      <c r="J19" s="80">
        <v>131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75"/>
    </row>
    <row r="20" spans="1:16" ht="16.5">
      <c r="A20" s="83">
        <v>15</v>
      </c>
      <c r="B20" s="77" t="s">
        <v>515</v>
      </c>
      <c r="C20" s="80">
        <v>12</v>
      </c>
      <c r="D20" s="80">
        <v>7</v>
      </c>
      <c r="E20" s="80">
        <v>20</v>
      </c>
      <c r="F20" s="80">
        <v>160</v>
      </c>
      <c r="G20" s="80">
        <v>0</v>
      </c>
      <c r="H20" s="80">
        <v>63</v>
      </c>
      <c r="I20" s="80">
        <v>50</v>
      </c>
      <c r="J20" s="80">
        <v>10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75"/>
    </row>
    <row r="21" spans="1:16" ht="16.5">
      <c r="A21" s="81">
        <v>16</v>
      </c>
      <c r="B21" s="77" t="s">
        <v>516</v>
      </c>
      <c r="C21" s="80">
        <v>72</v>
      </c>
      <c r="D21" s="80">
        <v>29</v>
      </c>
      <c r="E21" s="80">
        <v>17</v>
      </c>
      <c r="F21" s="80">
        <v>65</v>
      </c>
      <c r="G21" s="80">
        <v>42</v>
      </c>
      <c r="H21" s="80">
        <v>15</v>
      </c>
      <c r="I21" s="80">
        <v>21</v>
      </c>
      <c r="J21" s="80">
        <v>21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75"/>
    </row>
    <row r="22" spans="1:16" ht="16.5">
      <c r="A22" s="83">
        <v>17</v>
      </c>
      <c r="B22" s="77" t="s">
        <v>517</v>
      </c>
      <c r="C22" s="80">
        <v>10</v>
      </c>
      <c r="D22" s="80">
        <v>4</v>
      </c>
      <c r="E22" s="80">
        <v>152</v>
      </c>
      <c r="F22" s="80">
        <v>52</v>
      </c>
      <c r="G22" s="80">
        <v>16</v>
      </c>
      <c r="H22" s="80">
        <v>36</v>
      </c>
      <c r="I22" s="80">
        <v>24</v>
      </c>
      <c r="J22" s="80">
        <v>25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75"/>
    </row>
    <row r="23" spans="1:16" ht="16.5">
      <c r="A23" s="83">
        <v>18</v>
      </c>
      <c r="B23" s="77" t="s">
        <v>519</v>
      </c>
      <c r="C23" s="80">
        <v>6</v>
      </c>
      <c r="D23" s="80">
        <v>4</v>
      </c>
      <c r="E23" s="80">
        <v>44</v>
      </c>
      <c r="F23" s="80">
        <v>71</v>
      </c>
      <c r="G23" s="80">
        <v>1</v>
      </c>
      <c r="H23" s="80">
        <v>7</v>
      </c>
      <c r="I23" s="80">
        <v>5</v>
      </c>
      <c r="J23" s="80">
        <v>4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75"/>
    </row>
    <row r="24" spans="1:16" ht="17.25" thickBot="1">
      <c r="A24" s="81">
        <v>19</v>
      </c>
      <c r="B24" s="88" t="s">
        <v>518</v>
      </c>
      <c r="C24" s="80">
        <v>15</v>
      </c>
      <c r="D24" s="80">
        <v>11</v>
      </c>
      <c r="E24" s="80">
        <v>28</v>
      </c>
      <c r="F24" s="80">
        <v>11</v>
      </c>
      <c r="G24" s="80">
        <v>0</v>
      </c>
      <c r="H24" s="80">
        <v>33</v>
      </c>
      <c r="I24" s="80">
        <v>33</v>
      </c>
      <c r="J24" s="80">
        <v>30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75"/>
    </row>
    <row r="25" spans="1:16" ht="16.5">
      <c r="A25" s="83">
        <v>19</v>
      </c>
      <c r="B25" s="89" t="s">
        <v>520</v>
      </c>
      <c r="C25" s="90">
        <v>41</v>
      </c>
      <c r="D25" s="90">
        <v>27</v>
      </c>
      <c r="E25" s="90">
        <v>1</v>
      </c>
      <c r="F25" s="90">
        <v>7</v>
      </c>
      <c r="G25" s="90">
        <v>0</v>
      </c>
      <c r="H25" s="90">
        <v>91</v>
      </c>
      <c r="I25" s="90">
        <v>116</v>
      </c>
      <c r="J25" s="90">
        <v>2</v>
      </c>
      <c r="K25" s="90">
        <v>0</v>
      </c>
      <c r="L25" s="90">
        <v>0</v>
      </c>
      <c r="M25" s="90">
        <v>0</v>
      </c>
      <c r="N25" s="90">
        <v>37</v>
      </c>
      <c r="O25" s="90">
        <v>0</v>
      </c>
      <c r="P25" s="75"/>
    </row>
    <row r="26" spans="1:16" ht="16.5">
      <c r="A26" s="83">
        <v>21</v>
      </c>
      <c r="B26" s="91" t="s">
        <v>521</v>
      </c>
      <c r="C26" s="92">
        <v>17</v>
      </c>
      <c r="D26" s="92">
        <v>5</v>
      </c>
      <c r="E26" s="92">
        <v>57</v>
      </c>
      <c r="F26" s="92">
        <v>61</v>
      </c>
      <c r="G26" s="92">
        <v>6</v>
      </c>
      <c r="H26" s="92">
        <v>8</v>
      </c>
      <c r="I26" s="92">
        <v>0</v>
      </c>
      <c r="J26" s="92">
        <v>0</v>
      </c>
      <c r="K26" s="93">
        <v>0</v>
      </c>
      <c r="L26" s="92">
        <v>0</v>
      </c>
      <c r="M26" s="93">
        <v>0</v>
      </c>
      <c r="N26" s="93">
        <v>0</v>
      </c>
      <c r="O26" s="93">
        <v>0</v>
      </c>
      <c r="P26" s="75"/>
    </row>
    <row r="27" spans="1:16" ht="16.5">
      <c r="A27" s="81">
        <v>22</v>
      </c>
      <c r="B27" s="91" t="s">
        <v>522</v>
      </c>
      <c r="C27" s="92">
        <v>11</v>
      </c>
      <c r="D27" s="92">
        <v>0</v>
      </c>
      <c r="E27" s="92">
        <v>63</v>
      </c>
      <c r="F27" s="92">
        <v>38</v>
      </c>
      <c r="G27" s="92">
        <v>0</v>
      </c>
      <c r="H27" s="92">
        <v>61</v>
      </c>
      <c r="I27" s="94">
        <v>60</v>
      </c>
      <c r="J27" s="94">
        <v>58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75"/>
    </row>
    <row r="28" spans="1:16" ht="17.25" thickBot="1">
      <c r="A28" s="83">
        <v>23</v>
      </c>
      <c r="B28" s="91" t="s">
        <v>39</v>
      </c>
      <c r="C28" s="92">
        <v>7</v>
      </c>
      <c r="D28" s="92">
        <v>6</v>
      </c>
      <c r="E28" s="92">
        <v>8</v>
      </c>
      <c r="F28" s="92">
        <v>2</v>
      </c>
      <c r="G28" s="92">
        <v>15</v>
      </c>
      <c r="H28" s="92">
        <v>6</v>
      </c>
      <c r="I28" s="92">
        <v>27</v>
      </c>
      <c r="J28" s="92">
        <v>2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75"/>
    </row>
    <row r="29" spans="1:16" ht="16.5">
      <c r="A29" s="83">
        <v>24</v>
      </c>
      <c r="B29" s="89" t="s">
        <v>503</v>
      </c>
      <c r="C29" s="90">
        <v>9</v>
      </c>
      <c r="D29" s="90">
        <v>9</v>
      </c>
      <c r="E29" s="90">
        <v>1</v>
      </c>
      <c r="F29" s="90">
        <v>8</v>
      </c>
      <c r="G29" s="90">
        <v>1</v>
      </c>
      <c r="H29" s="90">
        <v>9</v>
      </c>
      <c r="I29" s="90">
        <v>21</v>
      </c>
      <c r="J29" s="90">
        <v>21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75"/>
    </row>
    <row r="30" spans="1:16" ht="16.5">
      <c r="A30" s="81">
        <v>25</v>
      </c>
      <c r="B30" s="91" t="s">
        <v>523</v>
      </c>
      <c r="C30" s="92">
        <v>32</v>
      </c>
      <c r="D30" s="92">
        <v>19</v>
      </c>
      <c r="E30" s="92">
        <v>47</v>
      </c>
      <c r="F30" s="92">
        <v>7</v>
      </c>
      <c r="G30" s="92">
        <v>10</v>
      </c>
      <c r="H30" s="92">
        <v>14</v>
      </c>
      <c r="I30" s="94">
        <v>48</v>
      </c>
      <c r="J30" s="94">
        <v>7</v>
      </c>
      <c r="K30" s="94">
        <v>0</v>
      </c>
      <c r="L30" s="94">
        <v>0</v>
      </c>
      <c r="M30" s="94">
        <v>0</v>
      </c>
      <c r="N30" s="92">
        <v>0</v>
      </c>
      <c r="O30" s="92">
        <v>0</v>
      </c>
      <c r="P30" s="75"/>
    </row>
    <row r="31" spans="1:16" ht="16.5">
      <c r="A31" s="83">
        <v>26</v>
      </c>
      <c r="B31" s="91" t="s">
        <v>524</v>
      </c>
      <c r="C31" s="92">
        <v>84</v>
      </c>
      <c r="D31" s="92">
        <v>30</v>
      </c>
      <c r="E31" s="92">
        <v>17</v>
      </c>
      <c r="F31" s="92">
        <v>78</v>
      </c>
      <c r="G31" s="92">
        <v>17</v>
      </c>
      <c r="H31" s="92">
        <v>115</v>
      </c>
      <c r="I31" s="92">
        <v>12</v>
      </c>
      <c r="J31" s="92">
        <v>7</v>
      </c>
      <c r="K31" s="93">
        <v>0</v>
      </c>
      <c r="L31" s="92">
        <v>0</v>
      </c>
      <c r="M31" s="93">
        <v>0</v>
      </c>
      <c r="N31" s="93">
        <v>0</v>
      </c>
      <c r="O31" s="93">
        <v>0</v>
      </c>
      <c r="P31" s="75"/>
    </row>
    <row r="32" spans="1:16" ht="16.5">
      <c r="A32" s="83">
        <v>27</v>
      </c>
      <c r="B32" s="91" t="s">
        <v>525</v>
      </c>
      <c r="C32" s="92">
        <v>19</v>
      </c>
      <c r="D32" s="92">
        <v>12</v>
      </c>
      <c r="E32" s="92">
        <v>192</v>
      </c>
      <c r="F32" s="92">
        <v>44</v>
      </c>
      <c r="G32" s="92">
        <v>22</v>
      </c>
      <c r="H32" s="92">
        <v>12</v>
      </c>
      <c r="I32" s="94">
        <v>40</v>
      </c>
      <c r="J32" s="94">
        <v>10</v>
      </c>
      <c r="K32" s="93">
        <v>0</v>
      </c>
      <c r="L32" s="93">
        <v>0</v>
      </c>
      <c r="M32" s="93">
        <v>0</v>
      </c>
      <c r="N32" s="93">
        <v>20</v>
      </c>
      <c r="O32" s="93">
        <v>0</v>
      </c>
      <c r="P32" s="75"/>
    </row>
    <row r="33" spans="1:16" ht="17.25" thickBot="1">
      <c r="A33" s="81">
        <v>28</v>
      </c>
      <c r="B33" s="91" t="s">
        <v>526</v>
      </c>
      <c r="C33" s="92">
        <v>25</v>
      </c>
      <c r="D33" s="92">
        <v>12</v>
      </c>
      <c r="E33" s="92">
        <v>4</v>
      </c>
      <c r="F33" s="92">
        <v>6</v>
      </c>
      <c r="G33" s="92">
        <v>38</v>
      </c>
      <c r="H33" s="92">
        <v>20</v>
      </c>
      <c r="I33" s="92">
        <v>5</v>
      </c>
      <c r="J33" s="92">
        <v>1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75"/>
    </row>
    <row r="34" spans="1:16" ht="16.5">
      <c r="A34" s="83">
        <v>29</v>
      </c>
      <c r="B34" s="89" t="s">
        <v>527</v>
      </c>
      <c r="C34" s="90">
        <v>50</v>
      </c>
      <c r="D34" s="90">
        <v>7</v>
      </c>
      <c r="E34" s="90">
        <v>250</v>
      </c>
      <c r="F34" s="90">
        <v>130</v>
      </c>
      <c r="G34" s="90">
        <v>19</v>
      </c>
      <c r="H34" s="90">
        <v>43</v>
      </c>
      <c r="I34" s="90">
        <v>42</v>
      </c>
      <c r="J34" s="90">
        <v>40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75"/>
    </row>
    <row r="35" spans="1:16" ht="16.5">
      <c r="A35" s="83">
        <v>30</v>
      </c>
      <c r="B35" s="91" t="s">
        <v>528</v>
      </c>
      <c r="C35" s="92">
        <v>19</v>
      </c>
      <c r="D35" s="92">
        <v>2</v>
      </c>
      <c r="E35" s="92">
        <v>20</v>
      </c>
      <c r="F35" s="92">
        <v>92</v>
      </c>
      <c r="G35" s="92">
        <v>1</v>
      </c>
      <c r="H35" s="92">
        <v>7</v>
      </c>
      <c r="I35" s="94">
        <v>92</v>
      </c>
      <c r="J35" s="94">
        <v>90</v>
      </c>
      <c r="K35" s="94">
        <v>0</v>
      </c>
      <c r="L35" s="94">
        <v>0</v>
      </c>
      <c r="M35" s="94">
        <v>0</v>
      </c>
      <c r="N35" s="92">
        <v>0</v>
      </c>
      <c r="O35" s="92">
        <v>0</v>
      </c>
      <c r="P35" s="75"/>
    </row>
    <row r="36" spans="1:16" ht="16.5">
      <c r="A36" s="81">
        <v>31</v>
      </c>
      <c r="B36" s="91" t="s">
        <v>529</v>
      </c>
      <c r="C36" s="92">
        <v>42</v>
      </c>
      <c r="D36" s="92">
        <v>6</v>
      </c>
      <c r="E36" s="92">
        <v>119</v>
      </c>
      <c r="F36" s="92">
        <v>407</v>
      </c>
      <c r="G36" s="92">
        <v>0</v>
      </c>
      <c r="H36" s="92">
        <v>54</v>
      </c>
      <c r="I36" s="92">
        <v>53</v>
      </c>
      <c r="J36" s="92">
        <v>51</v>
      </c>
      <c r="K36" s="93">
        <v>0</v>
      </c>
      <c r="L36" s="92">
        <v>0</v>
      </c>
      <c r="M36" s="93">
        <v>0</v>
      </c>
      <c r="N36" s="93">
        <v>48</v>
      </c>
      <c r="O36" s="93">
        <v>0</v>
      </c>
      <c r="P36" s="75"/>
    </row>
    <row r="37" spans="1:16" ht="16.5">
      <c r="A37" s="83">
        <v>32</v>
      </c>
      <c r="B37" s="91" t="s">
        <v>73</v>
      </c>
      <c r="C37" s="92">
        <v>96</v>
      </c>
      <c r="D37" s="92">
        <v>30</v>
      </c>
      <c r="E37" s="92">
        <v>45</v>
      </c>
      <c r="F37" s="92">
        <v>35</v>
      </c>
      <c r="G37" s="92">
        <v>97</v>
      </c>
      <c r="H37" s="92">
        <v>30</v>
      </c>
      <c r="I37" s="94">
        <v>15</v>
      </c>
      <c r="J37" s="94">
        <v>13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75"/>
    </row>
    <row r="38" spans="1:16" ht="17.25" thickBot="1">
      <c r="A38" s="83">
        <v>33</v>
      </c>
      <c r="B38" s="91" t="s">
        <v>530</v>
      </c>
      <c r="C38" s="92">
        <v>47</v>
      </c>
      <c r="D38" s="92">
        <v>28</v>
      </c>
      <c r="E38" s="92">
        <v>12</v>
      </c>
      <c r="F38" s="92">
        <v>67</v>
      </c>
      <c r="G38" s="92">
        <v>149</v>
      </c>
      <c r="H38" s="92">
        <v>402</v>
      </c>
      <c r="I38" s="92">
        <v>400</v>
      </c>
      <c r="J38" s="92">
        <v>398</v>
      </c>
      <c r="K38" s="93">
        <v>0</v>
      </c>
      <c r="L38" s="93">
        <v>0</v>
      </c>
      <c r="M38" s="93">
        <v>0</v>
      </c>
      <c r="N38" s="93">
        <v>35</v>
      </c>
      <c r="O38" s="93">
        <v>0</v>
      </c>
      <c r="P38" s="75"/>
    </row>
    <row r="39" spans="1:16" ht="16.5">
      <c r="A39" s="81">
        <v>34</v>
      </c>
      <c r="B39" s="89" t="s">
        <v>531</v>
      </c>
      <c r="C39" s="90">
        <v>55</v>
      </c>
      <c r="D39" s="90">
        <v>38</v>
      </c>
      <c r="E39" s="90">
        <v>46</v>
      </c>
      <c r="F39" s="90">
        <v>15</v>
      </c>
      <c r="G39" s="90">
        <v>55</v>
      </c>
      <c r="H39" s="90">
        <v>84</v>
      </c>
      <c r="I39" s="90">
        <v>16</v>
      </c>
      <c r="J39" s="90">
        <v>3</v>
      </c>
      <c r="K39" s="90">
        <v>0</v>
      </c>
      <c r="L39" s="90">
        <v>0</v>
      </c>
      <c r="M39" s="90">
        <v>0</v>
      </c>
      <c r="N39" s="90">
        <v>0</v>
      </c>
      <c r="O39" s="90">
        <v>0</v>
      </c>
      <c r="P39" s="75"/>
    </row>
    <row r="40" spans="1:16" ht="16.5">
      <c r="A40" s="83">
        <v>35</v>
      </c>
      <c r="B40" s="91" t="s">
        <v>376</v>
      </c>
      <c r="C40" s="92">
        <v>10</v>
      </c>
      <c r="D40" s="92">
        <v>6</v>
      </c>
      <c r="E40" s="92">
        <v>30</v>
      </c>
      <c r="F40" s="92">
        <v>200</v>
      </c>
      <c r="G40" s="92">
        <v>8</v>
      </c>
      <c r="H40" s="92">
        <v>16</v>
      </c>
      <c r="I40" s="94">
        <v>16</v>
      </c>
      <c r="J40" s="94">
        <v>16</v>
      </c>
      <c r="K40" s="94">
        <v>0</v>
      </c>
      <c r="L40" s="94">
        <v>0</v>
      </c>
      <c r="M40" s="94">
        <v>0</v>
      </c>
      <c r="N40" s="92">
        <v>0</v>
      </c>
      <c r="O40" s="92">
        <v>0</v>
      </c>
      <c r="P40" s="75"/>
    </row>
    <row r="41" spans="1:16" ht="16.5">
      <c r="A41" s="83">
        <v>36</v>
      </c>
      <c r="B41" s="91" t="s">
        <v>532</v>
      </c>
      <c r="C41" s="92">
        <v>5</v>
      </c>
      <c r="D41" s="92">
        <v>5</v>
      </c>
      <c r="E41" s="92">
        <v>30</v>
      </c>
      <c r="F41" s="92">
        <v>100</v>
      </c>
      <c r="G41" s="92">
        <v>20</v>
      </c>
      <c r="H41" s="92">
        <v>20</v>
      </c>
      <c r="I41" s="92">
        <v>15</v>
      </c>
      <c r="J41" s="92">
        <v>15</v>
      </c>
      <c r="K41" s="93">
        <v>0</v>
      </c>
      <c r="L41" s="92">
        <v>0</v>
      </c>
      <c r="M41" s="93">
        <v>0</v>
      </c>
      <c r="N41" s="93">
        <v>0</v>
      </c>
      <c r="O41" s="93">
        <v>0</v>
      </c>
      <c r="P41" s="75"/>
    </row>
    <row r="42" spans="1:16" ht="16.5">
      <c r="A42" s="81">
        <v>37</v>
      </c>
      <c r="B42" s="91" t="s">
        <v>533</v>
      </c>
      <c r="C42" s="92">
        <v>41</v>
      </c>
      <c r="D42" s="92">
        <v>22</v>
      </c>
      <c r="E42" s="92">
        <v>45</v>
      </c>
      <c r="F42" s="92">
        <v>199</v>
      </c>
      <c r="G42" s="92">
        <v>4</v>
      </c>
      <c r="H42" s="92">
        <v>70</v>
      </c>
      <c r="I42" s="94">
        <v>13</v>
      </c>
      <c r="J42" s="94">
        <v>13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75"/>
    </row>
    <row r="43" spans="1:16" ht="17.25" thickBot="1">
      <c r="A43" s="83">
        <v>38</v>
      </c>
      <c r="B43" s="91" t="s">
        <v>534</v>
      </c>
      <c r="C43" s="92">
        <v>55</v>
      </c>
      <c r="D43" s="92">
        <v>16</v>
      </c>
      <c r="E43" s="92">
        <v>12</v>
      </c>
      <c r="F43" s="92">
        <v>65</v>
      </c>
      <c r="G43" s="92">
        <v>165</v>
      </c>
      <c r="H43" s="92">
        <v>18</v>
      </c>
      <c r="I43" s="92">
        <v>18</v>
      </c>
      <c r="J43" s="92">
        <v>17</v>
      </c>
      <c r="K43" s="93">
        <v>0</v>
      </c>
      <c r="L43" s="93">
        <v>0</v>
      </c>
      <c r="M43" s="93">
        <v>0</v>
      </c>
      <c r="N43" s="93">
        <v>42</v>
      </c>
      <c r="O43" s="93">
        <v>0</v>
      </c>
      <c r="P43" s="75"/>
    </row>
    <row r="44" spans="1:16" ht="40.5">
      <c r="A44" s="63"/>
      <c r="B44" s="95" t="s">
        <v>840</v>
      </c>
      <c r="C44" s="64">
        <v>720</v>
      </c>
      <c r="D44" s="64">
        <v>346</v>
      </c>
      <c r="E44" s="64">
        <v>967</v>
      </c>
      <c r="F44" s="64">
        <v>1586</v>
      </c>
      <c r="G44" s="64">
        <v>548</v>
      </c>
      <c r="H44" s="64"/>
      <c r="I44" s="64">
        <v>894</v>
      </c>
      <c r="J44" s="64">
        <v>199</v>
      </c>
      <c r="K44" s="64">
        <v>617</v>
      </c>
      <c r="L44" s="64">
        <v>943</v>
      </c>
      <c r="M44" s="64">
        <v>1021</v>
      </c>
      <c r="N44" s="64">
        <v>0</v>
      </c>
      <c r="O44" s="64">
        <v>2</v>
      </c>
      <c r="P44" s="52">
        <v>2</v>
      </c>
    </row>
    <row r="45" spans="1:16" ht="16.5">
      <c r="A45" s="83">
        <v>1</v>
      </c>
      <c r="B45" s="91" t="s">
        <v>715</v>
      </c>
      <c r="C45" s="92">
        <v>160</v>
      </c>
      <c r="D45" s="92">
        <v>147</v>
      </c>
      <c r="E45" s="92">
        <v>30</v>
      </c>
      <c r="F45" s="92">
        <v>25</v>
      </c>
      <c r="G45" s="92">
        <v>0</v>
      </c>
      <c r="H45" s="92">
        <v>12</v>
      </c>
      <c r="I45" s="94">
        <v>682</v>
      </c>
      <c r="J45" s="94">
        <v>0</v>
      </c>
      <c r="K45" s="94">
        <v>617</v>
      </c>
      <c r="L45" s="94">
        <v>943</v>
      </c>
      <c r="M45" s="94">
        <v>1021</v>
      </c>
      <c r="N45" s="92">
        <v>0</v>
      </c>
      <c r="O45" s="92">
        <v>0</v>
      </c>
      <c r="P45" s="53"/>
    </row>
    <row r="46" spans="1:16" ht="16.5">
      <c r="A46" s="83">
        <v>2</v>
      </c>
      <c r="B46" s="91" t="s">
        <v>535</v>
      </c>
      <c r="C46" s="92">
        <v>200</v>
      </c>
      <c r="D46" s="92">
        <v>105</v>
      </c>
      <c r="E46" s="92">
        <v>750</v>
      </c>
      <c r="F46" s="92">
        <v>1125</v>
      </c>
      <c r="G46" s="92">
        <v>250</v>
      </c>
      <c r="H46" s="92">
        <v>401</v>
      </c>
      <c r="I46" s="92">
        <v>166</v>
      </c>
      <c r="J46" s="92">
        <v>166</v>
      </c>
      <c r="K46" s="93">
        <v>0</v>
      </c>
      <c r="L46" s="92">
        <v>0</v>
      </c>
      <c r="M46" s="93">
        <v>0</v>
      </c>
      <c r="N46" s="93">
        <v>0</v>
      </c>
      <c r="O46" s="93">
        <v>0</v>
      </c>
      <c r="P46" s="53"/>
    </row>
    <row r="47" spans="1:16" ht="16.5">
      <c r="A47" s="81">
        <v>3</v>
      </c>
      <c r="B47" s="91" t="s">
        <v>536</v>
      </c>
      <c r="C47" s="92">
        <v>89</v>
      </c>
      <c r="D47" s="92">
        <v>18</v>
      </c>
      <c r="E47" s="92">
        <v>56</v>
      </c>
      <c r="F47" s="92">
        <v>82</v>
      </c>
      <c r="G47" s="92">
        <v>213</v>
      </c>
      <c r="H47" s="92">
        <v>7</v>
      </c>
      <c r="I47" s="94">
        <v>22</v>
      </c>
      <c r="J47" s="94">
        <v>18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53"/>
    </row>
    <row r="48" spans="1:16" ht="16.5">
      <c r="A48" s="83">
        <v>4</v>
      </c>
      <c r="B48" s="91" t="s">
        <v>537</v>
      </c>
      <c r="C48" s="92">
        <v>10</v>
      </c>
      <c r="D48" s="92">
        <v>0</v>
      </c>
      <c r="E48" s="92">
        <v>60</v>
      </c>
      <c r="F48" s="92">
        <v>220</v>
      </c>
      <c r="G48" s="92">
        <v>18</v>
      </c>
      <c r="H48" s="92">
        <v>11</v>
      </c>
      <c r="I48" s="92">
        <v>15</v>
      </c>
      <c r="J48" s="92">
        <v>15</v>
      </c>
      <c r="K48" s="93">
        <v>0</v>
      </c>
      <c r="L48" s="93">
        <v>0</v>
      </c>
      <c r="M48" s="93">
        <v>2</v>
      </c>
      <c r="N48" s="93">
        <v>0</v>
      </c>
      <c r="O48" s="93">
        <v>0</v>
      </c>
      <c r="P48" s="53"/>
    </row>
    <row r="49" spans="1:16" ht="16.5">
      <c r="A49" s="83">
        <v>5</v>
      </c>
      <c r="B49" s="91" t="s">
        <v>538</v>
      </c>
      <c r="C49" s="92">
        <v>98</v>
      </c>
      <c r="D49" s="92">
        <v>14</v>
      </c>
      <c r="E49" s="92">
        <v>39</v>
      </c>
      <c r="F49" s="92">
        <v>115</v>
      </c>
      <c r="G49" s="92">
        <v>53</v>
      </c>
      <c r="H49" s="92">
        <v>43</v>
      </c>
      <c r="I49" s="92">
        <v>0</v>
      </c>
      <c r="J49" s="92">
        <v>0</v>
      </c>
      <c r="K49" s="93">
        <v>0</v>
      </c>
      <c r="L49" s="93">
        <v>0</v>
      </c>
      <c r="M49" s="93">
        <v>0</v>
      </c>
      <c r="N49" s="93">
        <v>0</v>
      </c>
      <c r="O49" s="93">
        <v>0</v>
      </c>
      <c r="P49" s="53"/>
    </row>
    <row r="50" spans="1:16" ht="16.5">
      <c r="A50" s="83">
        <v>6</v>
      </c>
      <c r="B50" s="91" t="s">
        <v>539</v>
      </c>
      <c r="C50" s="92">
        <v>87</v>
      </c>
      <c r="D50" s="92">
        <v>18</v>
      </c>
      <c r="E50" s="92">
        <v>2</v>
      </c>
      <c r="F50" s="92">
        <v>5</v>
      </c>
      <c r="G50" s="92">
        <v>2</v>
      </c>
      <c r="H50" s="92">
        <v>73</v>
      </c>
      <c r="I50" s="92">
        <v>5</v>
      </c>
      <c r="J50" s="92">
        <v>0</v>
      </c>
      <c r="K50" s="93">
        <v>0</v>
      </c>
      <c r="L50" s="92">
        <v>0</v>
      </c>
      <c r="M50" s="93">
        <v>0</v>
      </c>
      <c r="N50" s="93">
        <v>0</v>
      </c>
      <c r="O50" s="93">
        <v>0</v>
      </c>
      <c r="P50" s="53"/>
    </row>
    <row r="51" spans="1:16" ht="16.5">
      <c r="A51" s="81">
        <v>7</v>
      </c>
      <c r="B51" s="91" t="s">
        <v>540</v>
      </c>
      <c r="C51" s="92">
        <v>30</v>
      </c>
      <c r="D51" s="92">
        <v>21</v>
      </c>
      <c r="E51" s="92">
        <v>25</v>
      </c>
      <c r="F51" s="92">
        <v>12</v>
      </c>
      <c r="G51" s="92">
        <v>9</v>
      </c>
      <c r="H51" s="92">
        <v>21</v>
      </c>
      <c r="I51" s="94">
        <v>3</v>
      </c>
      <c r="J51" s="94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53"/>
    </row>
    <row r="52" spans="1:16" ht="16.5">
      <c r="A52" s="83">
        <v>8</v>
      </c>
      <c r="B52" s="91" t="s">
        <v>541</v>
      </c>
      <c r="C52" s="92">
        <v>35</v>
      </c>
      <c r="D52" s="92">
        <v>12</v>
      </c>
      <c r="E52" s="92">
        <v>0</v>
      </c>
      <c r="F52" s="92">
        <v>0</v>
      </c>
      <c r="G52" s="92">
        <v>1</v>
      </c>
      <c r="H52" s="92">
        <v>56</v>
      </c>
      <c r="I52" s="92">
        <v>0</v>
      </c>
      <c r="J52" s="92">
        <v>0</v>
      </c>
      <c r="K52" s="93">
        <v>0</v>
      </c>
      <c r="L52" s="93">
        <v>0</v>
      </c>
      <c r="M52" s="93">
        <v>0</v>
      </c>
      <c r="N52" s="93">
        <v>0</v>
      </c>
      <c r="O52" s="93">
        <v>0</v>
      </c>
      <c r="P52" s="53"/>
    </row>
    <row r="53" spans="1:16" ht="16.5">
      <c r="A53" s="83">
        <v>9</v>
      </c>
      <c r="B53" s="91" t="s">
        <v>542</v>
      </c>
      <c r="C53" s="92">
        <v>2</v>
      </c>
      <c r="D53" s="92">
        <v>2</v>
      </c>
      <c r="E53" s="92">
        <v>0</v>
      </c>
      <c r="F53" s="92">
        <v>0</v>
      </c>
      <c r="G53" s="92">
        <v>1</v>
      </c>
      <c r="H53" s="92">
        <v>2</v>
      </c>
      <c r="I53" s="92">
        <v>1</v>
      </c>
      <c r="J53" s="92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53"/>
    </row>
    <row r="54" spans="1:16" ht="16.5">
      <c r="A54" s="83">
        <v>10</v>
      </c>
      <c r="B54" s="91" t="s">
        <v>716</v>
      </c>
      <c r="C54" s="92">
        <v>2</v>
      </c>
      <c r="D54" s="92">
        <v>2</v>
      </c>
      <c r="E54" s="92">
        <v>0</v>
      </c>
      <c r="F54" s="92">
        <v>0</v>
      </c>
      <c r="G54" s="92">
        <v>1</v>
      </c>
      <c r="H54" s="92">
        <v>2</v>
      </c>
      <c r="I54" s="92">
        <v>0</v>
      </c>
      <c r="J54" s="92">
        <v>0</v>
      </c>
      <c r="K54" s="93">
        <v>0</v>
      </c>
      <c r="L54" s="92">
        <v>0</v>
      </c>
      <c r="M54" s="93">
        <v>0</v>
      </c>
      <c r="N54" s="93">
        <v>0</v>
      </c>
      <c r="O54" s="93">
        <v>0</v>
      </c>
      <c r="P54" s="53"/>
    </row>
    <row r="55" spans="1:16" ht="16.5">
      <c r="A55" s="81">
        <v>11</v>
      </c>
      <c r="B55" s="91" t="s">
        <v>543</v>
      </c>
      <c r="C55" s="92">
        <v>7</v>
      </c>
      <c r="D55" s="92">
        <v>6</v>
      </c>
      <c r="E55" s="92">
        <v>5</v>
      </c>
      <c r="F55" s="92">
        <v>2</v>
      </c>
      <c r="G55" s="92">
        <v>0</v>
      </c>
      <c r="H55" s="92">
        <v>25</v>
      </c>
      <c r="I55" s="94">
        <v>0</v>
      </c>
      <c r="J55" s="94">
        <v>0</v>
      </c>
      <c r="K55" s="93">
        <v>0</v>
      </c>
      <c r="L55" s="93">
        <v>0</v>
      </c>
      <c r="M55" s="93">
        <v>0</v>
      </c>
      <c r="N55" s="93">
        <v>0</v>
      </c>
      <c r="O55" s="93">
        <v>0</v>
      </c>
      <c r="P55" s="53"/>
    </row>
    <row r="56" spans="1:16" ht="16.5">
      <c r="A56" s="83">
        <v>12</v>
      </c>
      <c r="B56" s="91" t="s">
        <v>717</v>
      </c>
      <c r="C56" s="92">
        <v>0</v>
      </c>
      <c r="D56" s="92">
        <v>1</v>
      </c>
      <c r="E56" s="92">
        <v>0</v>
      </c>
      <c r="F56" s="92">
        <v>0</v>
      </c>
      <c r="G56" s="92">
        <v>0</v>
      </c>
      <c r="H56" s="92">
        <v>0</v>
      </c>
      <c r="I56" s="92">
        <v>0</v>
      </c>
      <c r="J56" s="92">
        <v>0</v>
      </c>
      <c r="K56" s="93">
        <v>0</v>
      </c>
      <c r="L56" s="93">
        <v>0</v>
      </c>
      <c r="M56" s="93">
        <v>0</v>
      </c>
      <c r="N56" s="93">
        <v>0</v>
      </c>
      <c r="O56" s="93">
        <v>0</v>
      </c>
      <c r="P56" s="53"/>
    </row>
    <row r="57" spans="1:16" ht="40.5">
      <c r="A57" s="62"/>
      <c r="B57" s="96" t="s">
        <v>841</v>
      </c>
      <c r="C57" s="66">
        <v>2156</v>
      </c>
      <c r="D57" s="66">
        <v>470</v>
      </c>
      <c r="E57" s="66">
        <v>1195</v>
      </c>
      <c r="F57" s="66">
        <v>1712</v>
      </c>
      <c r="G57" s="66">
        <v>144</v>
      </c>
      <c r="H57" s="66">
        <v>1115</v>
      </c>
      <c r="I57" s="66">
        <v>1399</v>
      </c>
      <c r="J57" s="66">
        <v>1175</v>
      </c>
      <c r="K57" s="67">
        <v>2171</v>
      </c>
      <c r="L57" s="67">
        <v>1411</v>
      </c>
      <c r="M57" s="67">
        <v>998</v>
      </c>
      <c r="N57" s="67">
        <v>321</v>
      </c>
      <c r="O57" s="67">
        <v>0</v>
      </c>
      <c r="P57" s="52">
        <v>4</v>
      </c>
    </row>
    <row r="58" spans="1:16" ht="16.5">
      <c r="A58" s="83">
        <v>1</v>
      </c>
      <c r="B58" s="91" t="s">
        <v>718</v>
      </c>
      <c r="C58" s="92">
        <v>662</v>
      </c>
      <c r="D58" s="92">
        <v>90</v>
      </c>
      <c r="E58" s="92">
        <v>64</v>
      </c>
      <c r="F58" s="92">
        <v>449</v>
      </c>
      <c r="G58" s="92">
        <v>4</v>
      </c>
      <c r="H58" s="92">
        <v>247</v>
      </c>
      <c r="I58" s="92">
        <v>782</v>
      </c>
      <c r="J58" s="92">
        <v>917</v>
      </c>
      <c r="K58" s="93">
        <v>2171</v>
      </c>
      <c r="L58" s="92">
        <v>1020</v>
      </c>
      <c r="M58" s="93">
        <v>961</v>
      </c>
      <c r="N58" s="93">
        <v>6</v>
      </c>
      <c r="O58" s="93">
        <v>0</v>
      </c>
      <c r="P58" s="53">
        <v>4</v>
      </c>
    </row>
    <row r="59" spans="1:16" ht="16.5">
      <c r="A59" s="81">
        <v>2</v>
      </c>
      <c r="B59" s="91" t="s">
        <v>719</v>
      </c>
      <c r="C59" s="92">
        <v>9</v>
      </c>
      <c r="D59" s="92">
        <v>2</v>
      </c>
      <c r="E59" s="92">
        <v>1</v>
      </c>
      <c r="F59" s="92">
        <v>12</v>
      </c>
      <c r="G59" s="92">
        <v>0</v>
      </c>
      <c r="H59" s="92">
        <v>6</v>
      </c>
      <c r="I59" s="94">
        <v>9</v>
      </c>
      <c r="J59" s="94">
        <v>0</v>
      </c>
      <c r="K59" s="93">
        <v>0</v>
      </c>
      <c r="L59" s="93">
        <v>0</v>
      </c>
      <c r="M59" s="93">
        <v>0</v>
      </c>
      <c r="N59" s="93">
        <v>23</v>
      </c>
      <c r="O59" s="93">
        <v>0</v>
      </c>
      <c r="P59" s="53">
        <v>0</v>
      </c>
    </row>
    <row r="60" spans="1:16" ht="16.5">
      <c r="A60" s="83">
        <v>3</v>
      </c>
      <c r="B60" s="91" t="s">
        <v>720</v>
      </c>
      <c r="C60" s="92">
        <v>175</v>
      </c>
      <c r="D60" s="92">
        <v>93</v>
      </c>
      <c r="E60" s="92">
        <v>130</v>
      </c>
      <c r="F60" s="92">
        <v>141</v>
      </c>
      <c r="G60" s="92">
        <v>35</v>
      </c>
      <c r="H60" s="92">
        <v>134</v>
      </c>
      <c r="I60" s="92">
        <v>0</v>
      </c>
      <c r="J60" s="92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53">
        <v>0</v>
      </c>
    </row>
    <row r="61" spans="1:16" ht="16.5">
      <c r="A61" s="83">
        <v>4</v>
      </c>
      <c r="B61" s="91" t="s">
        <v>721</v>
      </c>
      <c r="C61" s="92">
        <v>17</v>
      </c>
      <c r="D61" s="92">
        <v>3</v>
      </c>
      <c r="E61" s="92">
        <v>35</v>
      </c>
      <c r="F61" s="92">
        <v>9</v>
      </c>
      <c r="G61" s="92">
        <v>15</v>
      </c>
      <c r="H61" s="92">
        <v>26</v>
      </c>
      <c r="I61" s="92">
        <v>66</v>
      </c>
      <c r="J61" s="92">
        <v>37</v>
      </c>
      <c r="K61" s="93">
        <v>0</v>
      </c>
      <c r="L61" s="93">
        <v>12</v>
      </c>
      <c r="M61" s="93">
        <v>8</v>
      </c>
      <c r="N61" s="93">
        <v>39</v>
      </c>
      <c r="O61" s="93">
        <v>0</v>
      </c>
      <c r="P61" s="53">
        <v>0</v>
      </c>
    </row>
    <row r="62" spans="1:16" ht="16.5">
      <c r="A62" s="83">
        <v>5</v>
      </c>
      <c r="B62" s="91" t="s">
        <v>544</v>
      </c>
      <c r="C62" s="92">
        <v>31</v>
      </c>
      <c r="D62" s="92">
        <v>4</v>
      </c>
      <c r="E62" s="92">
        <v>45</v>
      </c>
      <c r="F62" s="92">
        <v>0</v>
      </c>
      <c r="G62" s="92">
        <v>0</v>
      </c>
      <c r="H62" s="92">
        <v>10</v>
      </c>
      <c r="I62" s="92">
        <v>0</v>
      </c>
      <c r="J62" s="92">
        <v>0</v>
      </c>
      <c r="K62" s="93">
        <v>0</v>
      </c>
      <c r="L62" s="93">
        <v>11</v>
      </c>
      <c r="M62" s="93">
        <v>0</v>
      </c>
      <c r="N62" s="93">
        <v>42</v>
      </c>
      <c r="O62" s="93">
        <v>0</v>
      </c>
      <c r="P62" s="53">
        <v>0</v>
      </c>
    </row>
    <row r="63" spans="1:16" ht="16.5">
      <c r="A63" s="83">
        <v>6</v>
      </c>
      <c r="B63" s="91" t="s">
        <v>722</v>
      </c>
      <c r="C63" s="92">
        <v>48</v>
      </c>
      <c r="D63" s="92">
        <v>10</v>
      </c>
      <c r="E63" s="92">
        <v>30</v>
      </c>
      <c r="F63" s="92">
        <v>15</v>
      </c>
      <c r="G63" s="92">
        <v>8</v>
      </c>
      <c r="H63" s="92">
        <v>12</v>
      </c>
      <c r="I63" s="92">
        <v>48</v>
      </c>
      <c r="J63" s="92">
        <v>4</v>
      </c>
      <c r="K63" s="93">
        <v>0</v>
      </c>
      <c r="L63" s="92">
        <v>5</v>
      </c>
      <c r="M63" s="93">
        <v>5</v>
      </c>
      <c r="N63" s="93">
        <v>4</v>
      </c>
      <c r="O63" s="93">
        <v>0</v>
      </c>
      <c r="P63" s="53">
        <v>0</v>
      </c>
    </row>
    <row r="64" spans="1:16" ht="16.5">
      <c r="A64" s="81">
        <v>7</v>
      </c>
      <c r="B64" s="91" t="s">
        <v>723</v>
      </c>
      <c r="C64" s="92">
        <v>63</v>
      </c>
      <c r="D64" s="92">
        <v>13</v>
      </c>
      <c r="E64" s="92">
        <v>36</v>
      </c>
      <c r="F64" s="92">
        <v>0</v>
      </c>
      <c r="G64" s="92">
        <v>0</v>
      </c>
      <c r="H64" s="92">
        <v>75</v>
      </c>
      <c r="I64" s="94">
        <v>17</v>
      </c>
      <c r="J64" s="94">
        <v>17</v>
      </c>
      <c r="K64" s="93">
        <v>0</v>
      </c>
      <c r="L64" s="93">
        <v>11</v>
      </c>
      <c r="M64" s="93">
        <v>0</v>
      </c>
      <c r="N64" s="93">
        <v>42</v>
      </c>
      <c r="O64" s="93">
        <v>0</v>
      </c>
      <c r="P64" s="53">
        <v>0</v>
      </c>
    </row>
    <row r="65" spans="1:16" ht="16.5">
      <c r="A65" s="83">
        <v>8</v>
      </c>
      <c r="B65" s="91" t="s">
        <v>724</v>
      </c>
      <c r="C65" s="92">
        <v>14</v>
      </c>
      <c r="D65" s="92">
        <v>5</v>
      </c>
      <c r="E65" s="92">
        <v>156</v>
      </c>
      <c r="F65" s="92">
        <v>117</v>
      </c>
      <c r="G65" s="92">
        <v>10</v>
      </c>
      <c r="H65" s="92">
        <v>17</v>
      </c>
      <c r="I65" s="92">
        <v>13</v>
      </c>
      <c r="J65" s="92">
        <v>7</v>
      </c>
      <c r="K65" s="93">
        <v>0</v>
      </c>
      <c r="L65" s="93">
        <v>40</v>
      </c>
      <c r="M65" s="93">
        <v>0</v>
      </c>
      <c r="N65" s="93">
        <v>7</v>
      </c>
      <c r="O65" s="93">
        <v>0</v>
      </c>
      <c r="P65" s="53">
        <v>0</v>
      </c>
    </row>
    <row r="66" spans="1:16" ht="16.5">
      <c r="A66" s="83">
        <v>9</v>
      </c>
      <c r="B66" s="91" t="s">
        <v>725</v>
      </c>
      <c r="C66" s="92">
        <v>13</v>
      </c>
      <c r="D66" s="92">
        <v>3</v>
      </c>
      <c r="E66" s="92">
        <v>10</v>
      </c>
      <c r="F66" s="92">
        <v>145</v>
      </c>
      <c r="G66" s="92">
        <v>0</v>
      </c>
      <c r="H66" s="92">
        <v>5</v>
      </c>
      <c r="I66" s="92">
        <v>50</v>
      </c>
      <c r="J66" s="92">
        <v>50</v>
      </c>
      <c r="K66" s="93">
        <v>0</v>
      </c>
      <c r="L66" s="93">
        <v>0</v>
      </c>
      <c r="M66" s="93">
        <v>0</v>
      </c>
      <c r="N66" s="93">
        <v>0</v>
      </c>
      <c r="O66" s="93">
        <v>0</v>
      </c>
      <c r="P66" s="53">
        <v>0</v>
      </c>
    </row>
    <row r="67" spans="1:16" ht="16.5">
      <c r="A67" s="83">
        <v>10</v>
      </c>
      <c r="B67" s="91" t="s">
        <v>726</v>
      </c>
      <c r="C67" s="92">
        <v>78</v>
      </c>
      <c r="D67" s="92">
        <v>9</v>
      </c>
      <c r="E67" s="92">
        <v>83</v>
      </c>
      <c r="F67" s="92">
        <v>58</v>
      </c>
      <c r="G67" s="92">
        <v>12</v>
      </c>
      <c r="H67" s="92">
        <v>52</v>
      </c>
      <c r="I67" s="92">
        <v>37</v>
      </c>
      <c r="J67" s="92">
        <v>12</v>
      </c>
      <c r="K67" s="93">
        <v>0</v>
      </c>
      <c r="L67" s="93">
        <v>35</v>
      </c>
      <c r="M67" s="93">
        <v>0</v>
      </c>
      <c r="N67" s="93">
        <v>21</v>
      </c>
      <c r="O67" s="93">
        <v>0</v>
      </c>
      <c r="P67" s="53">
        <v>0</v>
      </c>
    </row>
    <row r="68" spans="1:16" ht="16.5">
      <c r="A68" s="83">
        <v>11</v>
      </c>
      <c r="B68" s="91" t="s">
        <v>727</v>
      </c>
      <c r="C68" s="92">
        <v>13</v>
      </c>
      <c r="D68" s="92">
        <v>3</v>
      </c>
      <c r="E68" s="92">
        <v>10</v>
      </c>
      <c r="F68" s="92">
        <v>145</v>
      </c>
      <c r="G68" s="92">
        <v>0</v>
      </c>
      <c r="H68" s="92">
        <v>5</v>
      </c>
      <c r="I68" s="92">
        <v>50</v>
      </c>
      <c r="J68" s="92">
        <v>50</v>
      </c>
      <c r="K68" s="93">
        <v>0</v>
      </c>
      <c r="L68" s="92">
        <v>0</v>
      </c>
      <c r="M68" s="93">
        <v>0</v>
      </c>
      <c r="N68" s="93">
        <v>0</v>
      </c>
      <c r="O68" s="93">
        <v>0</v>
      </c>
      <c r="P68" s="53">
        <v>0</v>
      </c>
    </row>
    <row r="69" spans="1:16" ht="16.5">
      <c r="A69" s="81">
        <v>12</v>
      </c>
      <c r="B69" s="91" t="s">
        <v>728</v>
      </c>
      <c r="C69" s="92">
        <v>35</v>
      </c>
      <c r="D69" s="92">
        <v>40</v>
      </c>
      <c r="E69" s="92">
        <v>99</v>
      </c>
      <c r="F69" s="92">
        <v>130</v>
      </c>
      <c r="G69" s="92">
        <v>2</v>
      </c>
      <c r="H69" s="92">
        <v>5</v>
      </c>
      <c r="I69" s="94">
        <v>10</v>
      </c>
      <c r="J69" s="94">
        <v>9</v>
      </c>
      <c r="K69" s="93">
        <v>0</v>
      </c>
      <c r="L69" s="93">
        <v>6</v>
      </c>
      <c r="M69" s="93">
        <v>0</v>
      </c>
      <c r="N69" s="93">
        <v>0</v>
      </c>
      <c r="O69" s="93">
        <v>0</v>
      </c>
      <c r="P69" s="53">
        <v>0</v>
      </c>
    </row>
    <row r="70" spans="1:16" ht="16.5">
      <c r="A70" s="83">
        <v>13</v>
      </c>
      <c r="B70" s="91" t="s">
        <v>729</v>
      </c>
      <c r="C70" s="92">
        <v>54</v>
      </c>
      <c r="D70" s="92">
        <v>5</v>
      </c>
      <c r="E70" s="92">
        <v>1</v>
      </c>
      <c r="F70" s="92">
        <v>22</v>
      </c>
      <c r="G70" s="92">
        <v>0</v>
      </c>
      <c r="H70" s="92">
        <v>19</v>
      </c>
      <c r="I70" s="92">
        <v>10</v>
      </c>
      <c r="J70" s="92">
        <v>0</v>
      </c>
      <c r="K70" s="93">
        <v>0</v>
      </c>
      <c r="L70" s="93">
        <v>0</v>
      </c>
      <c r="M70" s="93">
        <v>0</v>
      </c>
      <c r="N70" s="93">
        <v>16</v>
      </c>
      <c r="O70" s="93">
        <v>0</v>
      </c>
      <c r="P70" s="53">
        <v>0</v>
      </c>
    </row>
    <row r="71" spans="1:16" ht="16.5">
      <c r="A71" s="83">
        <v>14</v>
      </c>
      <c r="B71" s="91" t="s">
        <v>730</v>
      </c>
      <c r="C71" s="92">
        <v>108</v>
      </c>
      <c r="D71" s="92">
        <v>17</v>
      </c>
      <c r="E71" s="92">
        <v>23</v>
      </c>
      <c r="F71" s="92">
        <v>39</v>
      </c>
      <c r="G71" s="92">
        <v>0</v>
      </c>
      <c r="H71" s="92">
        <v>59</v>
      </c>
      <c r="I71" s="92">
        <v>13</v>
      </c>
      <c r="J71" s="92">
        <v>13</v>
      </c>
      <c r="K71" s="93">
        <v>0</v>
      </c>
      <c r="L71" s="93">
        <v>0</v>
      </c>
      <c r="M71" s="93">
        <v>0</v>
      </c>
      <c r="N71" s="93">
        <v>0</v>
      </c>
      <c r="O71" s="93">
        <v>0</v>
      </c>
      <c r="P71" s="53">
        <v>0</v>
      </c>
    </row>
    <row r="72" spans="1:16" ht="16.5">
      <c r="A72" s="83">
        <v>15</v>
      </c>
      <c r="B72" s="91" t="s">
        <v>731</v>
      </c>
      <c r="C72" s="92">
        <v>95</v>
      </c>
      <c r="D72" s="92">
        <v>15</v>
      </c>
      <c r="E72" s="92">
        <v>45</v>
      </c>
      <c r="F72" s="92">
        <v>30</v>
      </c>
      <c r="G72" s="92">
        <v>0</v>
      </c>
      <c r="H72" s="92">
        <v>46</v>
      </c>
      <c r="I72" s="92">
        <v>21</v>
      </c>
      <c r="J72" s="92">
        <v>9</v>
      </c>
      <c r="K72" s="93">
        <v>0</v>
      </c>
      <c r="L72" s="93">
        <v>0</v>
      </c>
      <c r="M72" s="93">
        <v>0</v>
      </c>
      <c r="N72" s="93">
        <v>5</v>
      </c>
      <c r="O72" s="93">
        <v>0</v>
      </c>
      <c r="P72" s="53">
        <v>0</v>
      </c>
    </row>
    <row r="73" spans="1:16" ht="16.5">
      <c r="A73" s="83">
        <v>16</v>
      </c>
      <c r="B73" s="91" t="s">
        <v>732</v>
      </c>
      <c r="C73" s="92">
        <v>35</v>
      </c>
      <c r="D73" s="92">
        <v>16</v>
      </c>
      <c r="E73" s="92">
        <v>44</v>
      </c>
      <c r="F73" s="92">
        <v>74</v>
      </c>
      <c r="G73" s="92">
        <v>9</v>
      </c>
      <c r="H73" s="92">
        <v>30</v>
      </c>
      <c r="I73" s="92">
        <v>12</v>
      </c>
      <c r="J73" s="92">
        <v>0</v>
      </c>
      <c r="K73" s="93">
        <v>0</v>
      </c>
      <c r="L73" s="93">
        <v>0</v>
      </c>
      <c r="M73" s="93">
        <v>0</v>
      </c>
      <c r="N73" s="93">
        <v>6</v>
      </c>
      <c r="O73" s="93">
        <v>0</v>
      </c>
      <c r="P73" s="53">
        <v>0</v>
      </c>
    </row>
    <row r="74" spans="1:16" ht="16.5">
      <c r="A74" s="83">
        <v>17</v>
      </c>
      <c r="B74" s="91" t="s">
        <v>733</v>
      </c>
      <c r="C74" s="92">
        <v>57</v>
      </c>
      <c r="D74" s="92">
        <v>16</v>
      </c>
      <c r="E74" s="92">
        <v>77</v>
      </c>
      <c r="F74" s="92">
        <v>0</v>
      </c>
      <c r="G74" s="92">
        <v>7</v>
      </c>
      <c r="H74" s="92">
        <v>71</v>
      </c>
      <c r="I74" s="92">
        <v>12</v>
      </c>
      <c r="J74" s="92">
        <v>11</v>
      </c>
      <c r="K74" s="93">
        <v>0</v>
      </c>
      <c r="L74" s="93">
        <v>12</v>
      </c>
      <c r="M74" s="93">
        <v>0</v>
      </c>
      <c r="N74" s="93">
        <v>5</v>
      </c>
      <c r="O74" s="93">
        <v>0</v>
      </c>
      <c r="P74" s="53">
        <v>0</v>
      </c>
    </row>
    <row r="75" spans="1:16" ht="16.5">
      <c r="A75" s="83">
        <v>18</v>
      </c>
      <c r="B75" s="91" t="s">
        <v>734</v>
      </c>
      <c r="C75" s="92">
        <v>33</v>
      </c>
      <c r="D75" s="92">
        <v>5</v>
      </c>
      <c r="E75" s="92">
        <v>0</v>
      </c>
      <c r="F75" s="92">
        <v>19</v>
      </c>
      <c r="G75" s="92">
        <v>0</v>
      </c>
      <c r="H75" s="92">
        <v>12</v>
      </c>
      <c r="I75" s="92">
        <v>18</v>
      </c>
      <c r="J75" s="92">
        <v>0</v>
      </c>
      <c r="K75" s="93">
        <v>0</v>
      </c>
      <c r="L75" s="93">
        <v>0</v>
      </c>
      <c r="M75" s="93">
        <v>0</v>
      </c>
      <c r="N75" s="93">
        <v>29</v>
      </c>
      <c r="O75" s="93">
        <v>0</v>
      </c>
      <c r="P75" s="53">
        <v>0</v>
      </c>
    </row>
    <row r="76" spans="1:16" ht="16.5">
      <c r="A76" s="83">
        <v>19</v>
      </c>
      <c r="B76" s="91" t="s">
        <v>735</v>
      </c>
      <c r="C76" s="92">
        <v>256</v>
      </c>
      <c r="D76" s="92">
        <v>75</v>
      </c>
      <c r="E76" s="92">
        <v>0</v>
      </c>
      <c r="F76" s="92">
        <v>128</v>
      </c>
      <c r="G76" s="92">
        <v>6</v>
      </c>
      <c r="H76" s="92">
        <v>113</v>
      </c>
      <c r="I76" s="92">
        <v>32</v>
      </c>
      <c r="J76" s="92">
        <v>0</v>
      </c>
      <c r="K76" s="93">
        <v>0</v>
      </c>
      <c r="L76" s="93">
        <v>40</v>
      </c>
      <c r="M76" s="93">
        <v>0</v>
      </c>
      <c r="N76" s="93">
        <v>0</v>
      </c>
      <c r="O76" s="93">
        <v>0</v>
      </c>
      <c r="P76" s="53">
        <v>0</v>
      </c>
    </row>
    <row r="77" spans="1:16" ht="16.5">
      <c r="A77" s="83">
        <v>20</v>
      </c>
      <c r="B77" s="91" t="s">
        <v>736</v>
      </c>
      <c r="C77" s="92">
        <v>40</v>
      </c>
      <c r="D77" s="92">
        <v>10</v>
      </c>
      <c r="E77" s="92">
        <v>16</v>
      </c>
      <c r="F77" s="92">
        <v>13</v>
      </c>
      <c r="G77" s="92">
        <v>24</v>
      </c>
      <c r="H77" s="92">
        <v>16</v>
      </c>
      <c r="I77" s="92">
        <v>18</v>
      </c>
      <c r="J77" s="92">
        <v>0</v>
      </c>
      <c r="K77" s="93">
        <v>0</v>
      </c>
      <c r="L77" s="93">
        <v>20</v>
      </c>
      <c r="M77" s="93"/>
      <c r="N77" s="93">
        <v>6</v>
      </c>
      <c r="O77" s="93">
        <v>0</v>
      </c>
      <c r="P77" s="53">
        <v>0</v>
      </c>
    </row>
    <row r="78" spans="1:16" ht="16.5">
      <c r="A78" s="83">
        <v>21</v>
      </c>
      <c r="B78" s="91" t="s">
        <v>737</v>
      </c>
      <c r="C78" s="92">
        <v>71</v>
      </c>
      <c r="D78" s="92">
        <v>1</v>
      </c>
      <c r="E78" s="92">
        <v>11</v>
      </c>
      <c r="F78" s="92">
        <v>5</v>
      </c>
      <c r="G78" s="92">
        <v>0</v>
      </c>
      <c r="H78" s="92">
        <v>18</v>
      </c>
      <c r="I78" s="92">
        <v>22</v>
      </c>
      <c r="J78" s="92">
        <v>17</v>
      </c>
      <c r="K78" s="93">
        <v>0</v>
      </c>
      <c r="L78" s="93">
        <v>91</v>
      </c>
      <c r="M78" s="93">
        <v>0</v>
      </c>
      <c r="N78" s="93">
        <v>24</v>
      </c>
      <c r="O78" s="93">
        <v>0</v>
      </c>
      <c r="P78" s="53">
        <v>0</v>
      </c>
    </row>
    <row r="79" spans="1:16" ht="16.5">
      <c r="A79" s="83">
        <v>22</v>
      </c>
      <c r="B79" s="91" t="s">
        <v>738</v>
      </c>
      <c r="C79" s="92">
        <v>102</v>
      </c>
      <c r="D79" s="92">
        <v>9</v>
      </c>
      <c r="E79" s="92">
        <v>39</v>
      </c>
      <c r="F79" s="92">
        <v>105</v>
      </c>
      <c r="G79" s="92">
        <v>0</v>
      </c>
      <c r="H79" s="92">
        <v>36</v>
      </c>
      <c r="I79" s="92">
        <v>46</v>
      </c>
      <c r="J79" s="92">
        <v>0</v>
      </c>
      <c r="K79" s="93">
        <v>0</v>
      </c>
      <c r="L79" s="93">
        <v>6</v>
      </c>
      <c r="M79" s="93">
        <v>0</v>
      </c>
      <c r="N79" s="93">
        <v>0</v>
      </c>
      <c r="O79" s="93">
        <v>0</v>
      </c>
      <c r="P79" s="53">
        <v>0</v>
      </c>
    </row>
    <row r="80" spans="1:16" ht="16.5">
      <c r="A80" s="83">
        <v>23</v>
      </c>
      <c r="B80" s="91" t="s">
        <v>739</v>
      </c>
      <c r="C80" s="92">
        <v>37</v>
      </c>
      <c r="D80" s="92">
        <v>6</v>
      </c>
      <c r="E80" s="92">
        <v>206</v>
      </c>
      <c r="F80" s="92">
        <v>24</v>
      </c>
      <c r="G80" s="92">
        <v>6</v>
      </c>
      <c r="H80" s="92">
        <v>13</v>
      </c>
      <c r="I80" s="92">
        <v>62</v>
      </c>
      <c r="J80" s="92">
        <v>5</v>
      </c>
      <c r="K80" s="93">
        <v>0</v>
      </c>
      <c r="L80" s="93">
        <v>7</v>
      </c>
      <c r="M80" s="93">
        <v>7</v>
      </c>
      <c r="N80" s="93">
        <v>9</v>
      </c>
      <c r="O80" s="93">
        <v>0</v>
      </c>
      <c r="P80" s="53">
        <v>0</v>
      </c>
    </row>
    <row r="81" spans="1:16" ht="16.5">
      <c r="A81" s="83">
        <v>24</v>
      </c>
      <c r="B81" s="91" t="s">
        <v>740</v>
      </c>
      <c r="C81" s="92">
        <v>20</v>
      </c>
      <c r="D81" s="92">
        <v>3</v>
      </c>
      <c r="E81" s="92">
        <v>5</v>
      </c>
      <c r="F81" s="92">
        <v>4</v>
      </c>
      <c r="G81" s="92">
        <v>0</v>
      </c>
      <c r="H81" s="92">
        <v>20</v>
      </c>
      <c r="I81" s="92">
        <v>23</v>
      </c>
      <c r="J81" s="92">
        <v>0</v>
      </c>
      <c r="K81" s="93">
        <v>0</v>
      </c>
      <c r="L81" s="93">
        <v>38</v>
      </c>
      <c r="M81" s="93">
        <v>0</v>
      </c>
      <c r="N81" s="93">
        <v>30</v>
      </c>
      <c r="O81" s="93">
        <v>0</v>
      </c>
      <c r="P81" s="53">
        <v>0</v>
      </c>
    </row>
    <row r="82" spans="1:16" ht="16.5">
      <c r="A82" s="83">
        <v>25</v>
      </c>
      <c r="B82" s="91" t="s">
        <v>741</v>
      </c>
      <c r="C82" s="92">
        <v>48</v>
      </c>
      <c r="D82" s="92">
        <v>13</v>
      </c>
      <c r="E82" s="92">
        <v>14</v>
      </c>
      <c r="F82" s="92">
        <v>0</v>
      </c>
      <c r="G82" s="92">
        <v>0</v>
      </c>
      <c r="H82" s="92">
        <v>25</v>
      </c>
      <c r="I82" s="92">
        <v>18</v>
      </c>
      <c r="J82" s="92">
        <v>10</v>
      </c>
      <c r="K82" s="93">
        <v>0</v>
      </c>
      <c r="L82" s="93">
        <v>21</v>
      </c>
      <c r="M82" s="93">
        <v>17</v>
      </c>
      <c r="N82" s="93">
        <v>0</v>
      </c>
      <c r="O82" s="93">
        <v>0</v>
      </c>
      <c r="P82" s="53">
        <v>0</v>
      </c>
    </row>
    <row r="83" spans="1:16" ht="16.5">
      <c r="A83" s="83">
        <v>26</v>
      </c>
      <c r="B83" s="91" t="s">
        <v>742</v>
      </c>
      <c r="C83" s="92">
        <v>22</v>
      </c>
      <c r="D83" s="92">
        <v>3</v>
      </c>
      <c r="E83" s="92">
        <v>12</v>
      </c>
      <c r="F83" s="92">
        <v>17</v>
      </c>
      <c r="G83" s="92">
        <v>6</v>
      </c>
      <c r="H83" s="92">
        <v>33</v>
      </c>
      <c r="I83" s="92">
        <v>3</v>
      </c>
      <c r="J83" s="92">
        <v>3</v>
      </c>
      <c r="K83" s="93">
        <v>0</v>
      </c>
      <c r="L83" s="93">
        <v>36</v>
      </c>
      <c r="M83" s="93">
        <v>0</v>
      </c>
      <c r="N83" s="93">
        <v>7</v>
      </c>
      <c r="O83" s="93">
        <v>0</v>
      </c>
      <c r="P83" s="53">
        <v>0</v>
      </c>
    </row>
    <row r="84" spans="1:16" ht="16.5">
      <c r="A84" s="83">
        <v>27</v>
      </c>
      <c r="B84" s="91" t="s">
        <v>743</v>
      </c>
      <c r="C84" s="92">
        <v>20</v>
      </c>
      <c r="D84" s="92">
        <v>1</v>
      </c>
      <c r="E84" s="92">
        <v>3</v>
      </c>
      <c r="F84" s="92">
        <v>11</v>
      </c>
      <c r="G84" s="92">
        <v>0</v>
      </c>
      <c r="H84" s="92">
        <v>10</v>
      </c>
      <c r="I84" s="92">
        <v>7</v>
      </c>
      <c r="J84" s="92">
        <v>4</v>
      </c>
      <c r="K84" s="93">
        <v>0</v>
      </c>
      <c r="L84" s="93">
        <v>0</v>
      </c>
      <c r="M84" s="93">
        <v>0</v>
      </c>
      <c r="N84" s="93">
        <v>0</v>
      </c>
      <c r="O84" s="93">
        <v>0</v>
      </c>
      <c r="P84" s="53">
        <v>0</v>
      </c>
    </row>
    <row r="85" spans="1:16" ht="40.5">
      <c r="A85" s="62"/>
      <c r="B85" s="97" t="s">
        <v>842</v>
      </c>
      <c r="C85" s="66">
        <v>1699</v>
      </c>
      <c r="D85" s="66">
        <v>337</v>
      </c>
      <c r="E85" s="66">
        <v>650</v>
      </c>
      <c r="F85" s="66">
        <v>2373</v>
      </c>
      <c r="G85" s="66">
        <v>0</v>
      </c>
      <c r="H85" s="66">
        <v>2231</v>
      </c>
      <c r="I85" s="66">
        <v>1249</v>
      </c>
      <c r="J85" s="66">
        <v>220</v>
      </c>
      <c r="K85" s="67">
        <v>694</v>
      </c>
      <c r="L85" s="67">
        <v>920</v>
      </c>
      <c r="M85" s="67">
        <v>441</v>
      </c>
      <c r="N85" s="67">
        <v>877</v>
      </c>
      <c r="O85" s="67">
        <v>2</v>
      </c>
      <c r="P85" s="68">
        <v>1</v>
      </c>
    </row>
    <row r="86" spans="1:16" ht="16.5">
      <c r="A86" s="83">
        <v>1</v>
      </c>
      <c r="B86" s="91" t="s">
        <v>744</v>
      </c>
      <c r="C86" s="92">
        <v>506</v>
      </c>
      <c r="D86" s="92">
        <v>90</v>
      </c>
      <c r="E86" s="92">
        <v>150</v>
      </c>
      <c r="F86" s="92">
        <v>404</v>
      </c>
      <c r="G86" s="92">
        <v>0</v>
      </c>
      <c r="H86" s="92">
        <v>55</v>
      </c>
      <c r="I86" s="92">
        <v>767</v>
      </c>
      <c r="J86" s="92">
        <v>220</v>
      </c>
      <c r="K86" s="93">
        <v>694</v>
      </c>
      <c r="L86" s="93">
        <v>920</v>
      </c>
      <c r="M86" s="93">
        <v>441</v>
      </c>
      <c r="N86" s="93">
        <v>0</v>
      </c>
      <c r="O86" s="93">
        <v>2</v>
      </c>
      <c r="P86" s="53">
        <v>1</v>
      </c>
    </row>
    <row r="87" spans="1:16" ht="16.5">
      <c r="A87" s="83">
        <v>2</v>
      </c>
      <c r="B87" s="91" t="s">
        <v>745</v>
      </c>
      <c r="C87" s="92">
        <v>209</v>
      </c>
      <c r="D87" s="92">
        <v>26</v>
      </c>
      <c r="E87" s="92">
        <v>19</v>
      </c>
      <c r="F87" s="92">
        <v>187</v>
      </c>
      <c r="G87" s="92">
        <v>0</v>
      </c>
      <c r="H87" s="92">
        <v>51</v>
      </c>
      <c r="I87" s="92">
        <v>60</v>
      </c>
      <c r="J87" s="92">
        <v>0</v>
      </c>
      <c r="K87" s="93">
        <v>0</v>
      </c>
      <c r="L87" s="93">
        <v>0</v>
      </c>
      <c r="M87" s="93">
        <v>0</v>
      </c>
      <c r="N87" s="93">
        <v>43</v>
      </c>
      <c r="O87" s="93">
        <v>0</v>
      </c>
      <c r="P87" s="53">
        <v>0</v>
      </c>
    </row>
    <row r="88" spans="1:16" ht="16.5">
      <c r="A88" s="83">
        <v>3</v>
      </c>
      <c r="B88" s="91" t="s">
        <v>746</v>
      </c>
      <c r="C88" s="92">
        <v>186</v>
      </c>
      <c r="D88" s="92">
        <v>40</v>
      </c>
      <c r="E88" s="92">
        <v>17</v>
      </c>
      <c r="F88" s="92">
        <v>278</v>
      </c>
      <c r="G88" s="92">
        <v>0</v>
      </c>
      <c r="H88" s="92">
        <v>263</v>
      </c>
      <c r="I88" s="92">
        <v>67</v>
      </c>
      <c r="J88" s="92">
        <v>0</v>
      </c>
      <c r="K88" s="93">
        <v>0</v>
      </c>
      <c r="L88" s="93">
        <v>0</v>
      </c>
      <c r="M88" s="93">
        <v>0</v>
      </c>
      <c r="N88" s="93">
        <v>45</v>
      </c>
      <c r="O88" s="93">
        <v>0</v>
      </c>
      <c r="P88" s="53">
        <v>0</v>
      </c>
    </row>
    <row r="89" spans="1:16" ht="16.5">
      <c r="A89" s="83">
        <v>4</v>
      </c>
      <c r="B89" s="91" t="s">
        <v>747</v>
      </c>
      <c r="C89" s="92">
        <v>85</v>
      </c>
      <c r="D89" s="92">
        <v>23</v>
      </c>
      <c r="E89" s="92">
        <v>11</v>
      </c>
      <c r="F89" s="92">
        <v>118</v>
      </c>
      <c r="G89" s="92">
        <v>0</v>
      </c>
      <c r="H89" s="92">
        <v>233</v>
      </c>
      <c r="I89" s="92">
        <v>28</v>
      </c>
      <c r="J89" s="92">
        <v>0</v>
      </c>
      <c r="K89" s="93">
        <v>0</v>
      </c>
      <c r="L89" s="93">
        <v>0</v>
      </c>
      <c r="M89" s="93">
        <v>0</v>
      </c>
      <c r="N89" s="93">
        <v>50</v>
      </c>
      <c r="O89" s="93">
        <v>0</v>
      </c>
      <c r="P89" s="53">
        <v>0</v>
      </c>
    </row>
    <row r="90" spans="1:16" ht="16.5">
      <c r="A90" s="83">
        <v>5</v>
      </c>
      <c r="B90" s="91" t="s">
        <v>748</v>
      </c>
      <c r="C90" s="92">
        <v>11</v>
      </c>
      <c r="D90" s="92">
        <v>15</v>
      </c>
      <c r="E90" s="92">
        <v>7</v>
      </c>
      <c r="F90" s="92">
        <v>130</v>
      </c>
      <c r="G90" s="92">
        <v>0</v>
      </c>
      <c r="H90" s="92">
        <v>103</v>
      </c>
      <c r="I90" s="92">
        <v>16</v>
      </c>
      <c r="J90" s="92">
        <v>0</v>
      </c>
      <c r="K90" s="93">
        <v>0</v>
      </c>
      <c r="L90" s="93">
        <v>0</v>
      </c>
      <c r="M90" s="93">
        <v>0</v>
      </c>
      <c r="N90" s="93">
        <v>46</v>
      </c>
      <c r="O90" s="93">
        <v>0</v>
      </c>
      <c r="P90" s="53">
        <v>0</v>
      </c>
    </row>
    <row r="91" spans="1:16" ht="16.5">
      <c r="A91" s="83">
        <v>6</v>
      </c>
      <c r="B91" s="91" t="s">
        <v>749</v>
      </c>
      <c r="C91" s="92">
        <v>5</v>
      </c>
      <c r="D91" s="92">
        <v>5</v>
      </c>
      <c r="E91" s="92">
        <v>35</v>
      </c>
      <c r="F91" s="92">
        <v>173</v>
      </c>
      <c r="G91" s="92">
        <v>0</v>
      </c>
      <c r="H91" s="92">
        <v>10</v>
      </c>
      <c r="I91" s="92">
        <v>26</v>
      </c>
      <c r="J91" s="92">
        <v>0</v>
      </c>
      <c r="K91" s="93">
        <v>0</v>
      </c>
      <c r="L91" s="93">
        <v>0</v>
      </c>
      <c r="M91" s="93">
        <v>0</v>
      </c>
      <c r="N91" s="93">
        <v>49</v>
      </c>
      <c r="O91" s="93">
        <v>0</v>
      </c>
      <c r="P91" s="53">
        <v>0</v>
      </c>
    </row>
    <row r="92" spans="1:16" ht="16.5">
      <c r="A92" s="83">
        <v>7</v>
      </c>
      <c r="B92" s="91" t="s">
        <v>750</v>
      </c>
      <c r="C92" s="92">
        <v>95</v>
      </c>
      <c r="D92" s="92">
        <v>3</v>
      </c>
      <c r="E92" s="92">
        <v>1</v>
      </c>
      <c r="F92" s="92">
        <v>37</v>
      </c>
      <c r="G92" s="92">
        <v>0</v>
      </c>
      <c r="H92" s="92">
        <v>139</v>
      </c>
      <c r="I92" s="92">
        <v>27</v>
      </c>
      <c r="J92" s="92">
        <v>0</v>
      </c>
      <c r="K92" s="93">
        <v>0</v>
      </c>
      <c r="L92" s="93">
        <v>0</v>
      </c>
      <c r="M92" s="93">
        <v>0</v>
      </c>
      <c r="N92" s="93">
        <v>47</v>
      </c>
      <c r="O92" s="93">
        <v>0</v>
      </c>
      <c r="P92" s="53">
        <v>0</v>
      </c>
    </row>
    <row r="93" spans="1:16" ht="16.5">
      <c r="A93" s="83">
        <v>8</v>
      </c>
      <c r="B93" s="91" t="s">
        <v>751</v>
      </c>
      <c r="C93" s="92">
        <v>73</v>
      </c>
      <c r="D93" s="92">
        <v>10</v>
      </c>
      <c r="E93" s="92">
        <v>22</v>
      </c>
      <c r="F93" s="92">
        <v>142</v>
      </c>
      <c r="G93" s="92">
        <v>0</v>
      </c>
      <c r="H93" s="92">
        <v>158</v>
      </c>
      <c r="I93" s="92">
        <v>21</v>
      </c>
      <c r="J93" s="92">
        <v>0</v>
      </c>
      <c r="K93" s="93">
        <v>0</v>
      </c>
      <c r="L93" s="93">
        <v>0</v>
      </c>
      <c r="M93" s="93">
        <v>0</v>
      </c>
      <c r="N93" s="93">
        <v>47</v>
      </c>
      <c r="O93" s="93">
        <v>0</v>
      </c>
      <c r="P93" s="53">
        <v>0</v>
      </c>
    </row>
    <row r="94" spans="1:16" ht="16.5">
      <c r="A94" s="83">
        <v>9</v>
      </c>
      <c r="B94" s="91" t="s">
        <v>752</v>
      </c>
      <c r="C94" s="92">
        <v>17</v>
      </c>
      <c r="D94" s="92">
        <v>9</v>
      </c>
      <c r="E94" s="92">
        <v>28</v>
      </c>
      <c r="F94" s="92">
        <v>171</v>
      </c>
      <c r="G94" s="92">
        <v>0</v>
      </c>
      <c r="H94" s="92">
        <v>9</v>
      </c>
      <c r="I94" s="92">
        <v>79</v>
      </c>
      <c r="J94" s="92">
        <v>0</v>
      </c>
      <c r="K94" s="93">
        <v>0</v>
      </c>
      <c r="L94" s="93">
        <v>0</v>
      </c>
      <c r="M94" s="93">
        <v>0</v>
      </c>
      <c r="N94" s="93">
        <v>47</v>
      </c>
      <c r="O94" s="93">
        <v>0</v>
      </c>
      <c r="P94" s="53">
        <v>0</v>
      </c>
    </row>
    <row r="95" spans="1:16" ht="16.5">
      <c r="A95" s="83">
        <v>10</v>
      </c>
      <c r="B95" s="91" t="s">
        <v>753</v>
      </c>
      <c r="C95" s="92">
        <v>109</v>
      </c>
      <c r="D95" s="92">
        <v>22</v>
      </c>
      <c r="E95" s="92">
        <v>160</v>
      </c>
      <c r="F95" s="92">
        <v>460</v>
      </c>
      <c r="G95" s="92">
        <v>0</v>
      </c>
      <c r="H95" s="92">
        <v>303</v>
      </c>
      <c r="I95" s="92">
        <v>44</v>
      </c>
      <c r="J95" s="92">
        <v>0</v>
      </c>
      <c r="K95" s="93">
        <v>0</v>
      </c>
      <c r="L95" s="93">
        <v>0</v>
      </c>
      <c r="M95" s="93">
        <v>0</v>
      </c>
      <c r="N95" s="93">
        <v>47</v>
      </c>
      <c r="O95" s="93">
        <v>0</v>
      </c>
      <c r="P95" s="53">
        <v>0</v>
      </c>
    </row>
    <row r="96" spans="1:16" ht="16.5">
      <c r="A96" s="83">
        <v>11</v>
      </c>
      <c r="B96" s="91" t="s">
        <v>754</v>
      </c>
      <c r="C96" s="92">
        <v>75</v>
      </c>
      <c r="D96" s="92">
        <v>5</v>
      </c>
      <c r="E96" s="92">
        <v>58</v>
      </c>
      <c r="F96" s="92">
        <v>47</v>
      </c>
      <c r="G96" s="92">
        <v>0</v>
      </c>
      <c r="H96" s="92">
        <v>77</v>
      </c>
      <c r="I96" s="92">
        <v>21</v>
      </c>
      <c r="J96" s="92">
        <v>0</v>
      </c>
      <c r="K96" s="93">
        <v>0</v>
      </c>
      <c r="L96" s="93">
        <v>0</v>
      </c>
      <c r="M96" s="93">
        <v>0</v>
      </c>
      <c r="N96" s="93">
        <v>47</v>
      </c>
      <c r="O96" s="93">
        <v>0</v>
      </c>
      <c r="P96" s="53">
        <v>0</v>
      </c>
    </row>
    <row r="97" spans="1:16" ht="16.5">
      <c r="A97" s="83">
        <v>12</v>
      </c>
      <c r="B97" s="91" t="s">
        <v>755</v>
      </c>
      <c r="C97" s="92">
        <v>98</v>
      </c>
      <c r="D97" s="92">
        <v>19</v>
      </c>
      <c r="E97" s="92">
        <v>17</v>
      </c>
      <c r="F97" s="92">
        <v>62</v>
      </c>
      <c r="G97" s="92">
        <v>0</v>
      </c>
      <c r="H97" s="92">
        <v>171</v>
      </c>
      <c r="I97" s="92">
        <v>18</v>
      </c>
      <c r="J97" s="92">
        <v>0</v>
      </c>
      <c r="K97" s="93">
        <v>0</v>
      </c>
      <c r="L97" s="93">
        <v>0</v>
      </c>
      <c r="M97" s="93">
        <v>0</v>
      </c>
      <c r="N97" s="93">
        <v>45</v>
      </c>
      <c r="O97" s="93">
        <v>0</v>
      </c>
      <c r="P97" s="53">
        <v>0</v>
      </c>
    </row>
    <row r="98" spans="1:16" ht="16.5">
      <c r="A98" s="83">
        <v>13</v>
      </c>
      <c r="B98" s="91" t="s">
        <v>756</v>
      </c>
      <c r="C98" s="92">
        <v>40</v>
      </c>
      <c r="D98" s="92">
        <v>14</v>
      </c>
      <c r="E98" s="92">
        <v>3</v>
      </c>
      <c r="F98" s="92">
        <v>10</v>
      </c>
      <c r="G98" s="92">
        <v>0</v>
      </c>
      <c r="H98" s="92">
        <v>320</v>
      </c>
      <c r="I98" s="92">
        <v>10</v>
      </c>
      <c r="J98" s="92">
        <v>0</v>
      </c>
      <c r="K98" s="93">
        <v>0</v>
      </c>
      <c r="L98" s="93">
        <v>0</v>
      </c>
      <c r="M98" s="93">
        <v>0</v>
      </c>
      <c r="N98" s="93">
        <v>46</v>
      </c>
      <c r="O98" s="93">
        <v>0</v>
      </c>
      <c r="P98" s="53">
        <v>0</v>
      </c>
    </row>
    <row r="99" spans="1:16" ht="16.5">
      <c r="A99" s="83">
        <v>14</v>
      </c>
      <c r="B99" s="91" t="s">
        <v>757</v>
      </c>
      <c r="C99" s="92">
        <v>77</v>
      </c>
      <c r="D99" s="92">
        <v>23</v>
      </c>
      <c r="E99" s="92">
        <v>86</v>
      </c>
      <c r="F99" s="92">
        <v>103</v>
      </c>
      <c r="G99" s="92">
        <v>0</v>
      </c>
      <c r="H99" s="92">
        <v>169</v>
      </c>
      <c r="I99" s="92">
        <v>29</v>
      </c>
      <c r="J99" s="92">
        <v>0</v>
      </c>
      <c r="K99" s="93">
        <v>0</v>
      </c>
      <c r="L99" s="93">
        <v>0</v>
      </c>
      <c r="M99" s="93">
        <v>0</v>
      </c>
      <c r="N99" s="93">
        <v>47</v>
      </c>
      <c r="O99" s="93">
        <v>0</v>
      </c>
      <c r="P99" s="53">
        <v>0</v>
      </c>
    </row>
    <row r="100" spans="1:16" ht="16.5">
      <c r="A100" s="83">
        <v>15</v>
      </c>
      <c r="B100" s="91" t="s">
        <v>758</v>
      </c>
      <c r="C100" s="92">
        <v>19</v>
      </c>
      <c r="D100" s="92">
        <v>1</v>
      </c>
      <c r="E100" s="92">
        <v>2</v>
      </c>
      <c r="F100" s="92">
        <v>2</v>
      </c>
      <c r="G100" s="92">
        <v>0</v>
      </c>
      <c r="H100" s="92">
        <v>39</v>
      </c>
      <c r="I100" s="92">
        <v>0</v>
      </c>
      <c r="J100" s="92">
        <v>0</v>
      </c>
      <c r="K100" s="93">
        <v>0</v>
      </c>
      <c r="L100" s="93">
        <v>0</v>
      </c>
      <c r="M100" s="93">
        <v>0</v>
      </c>
      <c r="N100" s="93">
        <v>46</v>
      </c>
      <c r="O100" s="93">
        <v>0</v>
      </c>
      <c r="P100" s="53">
        <v>0</v>
      </c>
    </row>
    <row r="101" spans="1:16" ht="16.5">
      <c r="A101" s="83">
        <v>16</v>
      </c>
      <c r="B101" s="91" t="s">
        <v>759</v>
      </c>
      <c r="C101" s="92">
        <v>78</v>
      </c>
      <c r="D101" s="92">
        <v>25</v>
      </c>
      <c r="E101" s="92">
        <v>30</v>
      </c>
      <c r="F101" s="92">
        <v>46</v>
      </c>
      <c r="G101" s="92">
        <v>0</v>
      </c>
      <c r="H101" s="92">
        <v>101</v>
      </c>
      <c r="I101" s="92">
        <v>24</v>
      </c>
      <c r="J101" s="92">
        <v>0</v>
      </c>
      <c r="K101" s="93">
        <v>0</v>
      </c>
      <c r="L101" s="93">
        <v>0</v>
      </c>
      <c r="M101" s="93">
        <v>0</v>
      </c>
      <c r="N101" s="93">
        <v>44</v>
      </c>
      <c r="O101" s="93">
        <v>0</v>
      </c>
      <c r="P101" s="53">
        <v>0</v>
      </c>
    </row>
    <row r="102" spans="1:16" ht="16.5">
      <c r="A102" s="83">
        <v>17</v>
      </c>
      <c r="B102" s="91" t="s">
        <v>760</v>
      </c>
      <c r="C102" s="92">
        <v>10</v>
      </c>
      <c r="D102" s="92">
        <v>3</v>
      </c>
      <c r="E102" s="92">
        <v>3</v>
      </c>
      <c r="F102" s="92">
        <v>2</v>
      </c>
      <c r="G102" s="92">
        <v>0</v>
      </c>
      <c r="H102" s="92">
        <v>22</v>
      </c>
      <c r="I102" s="92">
        <v>10</v>
      </c>
      <c r="J102" s="92">
        <v>0</v>
      </c>
      <c r="K102" s="93">
        <v>0</v>
      </c>
      <c r="L102" s="93">
        <v>0</v>
      </c>
      <c r="M102" s="93">
        <v>0</v>
      </c>
      <c r="N102" s="93">
        <v>46</v>
      </c>
      <c r="O102" s="93">
        <v>0</v>
      </c>
      <c r="P102" s="53">
        <v>0</v>
      </c>
    </row>
    <row r="103" spans="1:16" ht="16.5">
      <c r="A103" s="83">
        <v>18</v>
      </c>
      <c r="B103" s="91" t="s">
        <v>761</v>
      </c>
      <c r="C103" s="92">
        <v>1</v>
      </c>
      <c r="D103" s="92">
        <v>0</v>
      </c>
      <c r="E103" s="92">
        <v>0</v>
      </c>
      <c r="F103" s="92">
        <v>0</v>
      </c>
      <c r="G103" s="92">
        <v>0</v>
      </c>
      <c r="H103" s="92">
        <v>1</v>
      </c>
      <c r="I103" s="92">
        <v>0</v>
      </c>
      <c r="J103" s="92">
        <v>0</v>
      </c>
      <c r="K103" s="93">
        <v>0</v>
      </c>
      <c r="L103" s="93">
        <v>0</v>
      </c>
      <c r="M103" s="93">
        <v>0</v>
      </c>
      <c r="N103" s="93">
        <v>47</v>
      </c>
      <c r="O103" s="93">
        <v>0</v>
      </c>
      <c r="P103" s="53">
        <v>0</v>
      </c>
    </row>
    <row r="104" spans="1:16" ht="16.5">
      <c r="A104" s="83">
        <v>19</v>
      </c>
      <c r="B104" s="91" t="s">
        <v>762</v>
      </c>
      <c r="C104" s="92">
        <v>5</v>
      </c>
      <c r="D104" s="92">
        <v>4</v>
      </c>
      <c r="E104" s="92">
        <v>1</v>
      </c>
      <c r="F104" s="92">
        <v>1</v>
      </c>
      <c r="G104" s="92">
        <v>0</v>
      </c>
      <c r="H104" s="92">
        <v>7</v>
      </c>
      <c r="I104" s="92">
        <v>2</v>
      </c>
      <c r="J104" s="92">
        <v>0</v>
      </c>
      <c r="K104" s="93">
        <v>0</v>
      </c>
      <c r="L104" s="93">
        <v>0</v>
      </c>
      <c r="M104" s="93">
        <v>0</v>
      </c>
      <c r="N104" s="93">
        <v>45</v>
      </c>
      <c r="O104" s="93">
        <v>0</v>
      </c>
      <c r="P104" s="53">
        <v>0</v>
      </c>
    </row>
    <row r="105" spans="1:16" ht="16.5" customHeight="1">
      <c r="A105" s="62"/>
      <c r="B105" s="65"/>
      <c r="C105" s="66"/>
      <c r="D105" s="66"/>
      <c r="E105" s="66"/>
      <c r="F105" s="66"/>
      <c r="G105" s="66"/>
      <c r="H105" s="66"/>
      <c r="I105" s="66"/>
      <c r="J105" s="66"/>
      <c r="K105" s="67"/>
      <c r="L105" s="67"/>
      <c r="M105" s="67"/>
      <c r="N105" s="67"/>
      <c r="O105" s="67"/>
      <c r="P105" s="52"/>
    </row>
    <row r="106" spans="1:16" ht="16.5" customHeight="1">
      <c r="A106" s="62"/>
      <c r="B106" s="65"/>
      <c r="C106" s="66">
        <f t="shared" ref="C106:N106" si="0">C5+C44+C57+C85</f>
        <v>6245</v>
      </c>
      <c r="D106" s="66">
        <f t="shared" si="0"/>
        <v>1856</v>
      </c>
      <c r="E106" s="66">
        <f t="shared" si="0"/>
        <v>4959</v>
      </c>
      <c r="F106" s="66">
        <f t="shared" si="0"/>
        <v>9065</v>
      </c>
      <c r="G106" s="66">
        <f t="shared" si="0"/>
        <v>1686</v>
      </c>
      <c r="H106" s="66">
        <f t="shared" si="0"/>
        <v>5533</v>
      </c>
      <c r="I106" s="66">
        <f t="shared" si="0"/>
        <v>6166</v>
      </c>
      <c r="J106" s="66">
        <f t="shared" si="0"/>
        <v>4225</v>
      </c>
      <c r="K106" s="67">
        <f t="shared" si="0"/>
        <v>4929</v>
      </c>
      <c r="L106" s="67">
        <f t="shared" si="0"/>
        <v>4144</v>
      </c>
      <c r="M106" s="67">
        <f t="shared" si="0"/>
        <v>2861</v>
      </c>
      <c r="N106" s="67">
        <f t="shared" si="0"/>
        <v>1418</v>
      </c>
      <c r="O106" s="67">
        <f>O5+O6+O44+O85</f>
        <v>8</v>
      </c>
      <c r="P106" s="52">
        <f>P5+P44+P57+P85</f>
        <v>9</v>
      </c>
    </row>
  </sheetData>
  <mergeCells count="2">
    <mergeCell ref="A1:P1"/>
    <mergeCell ref="A2:P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0A23E-422B-4789-8F27-AAD47D399B04}">
  <dimension ref="A1:P112"/>
  <sheetViews>
    <sheetView topLeftCell="A103" workbookViewId="0">
      <selection activeCell="P3" sqref="P3"/>
    </sheetView>
  </sheetViews>
  <sheetFormatPr defaultRowHeight="15"/>
  <cols>
    <col min="1" max="1" width="4.7109375" customWidth="1"/>
    <col min="2" max="2" width="18.42578125" customWidth="1"/>
    <col min="5" max="5" width="10.42578125" customWidth="1"/>
  </cols>
  <sheetData>
    <row r="1" spans="1:16" ht="48" customHeight="1">
      <c r="A1" s="635" t="s">
        <v>765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</row>
    <row r="2" spans="1:16" ht="19.5" customHeight="1">
      <c r="A2" s="637" t="s">
        <v>908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</row>
    <row r="3" spans="1:16" ht="216.75">
      <c r="A3" s="16" t="s">
        <v>0</v>
      </c>
      <c r="B3" s="16" t="s">
        <v>1</v>
      </c>
      <c r="C3" s="17" t="s">
        <v>3</v>
      </c>
      <c r="D3" s="17" t="s">
        <v>4</v>
      </c>
      <c r="E3" s="17" t="s">
        <v>8</v>
      </c>
      <c r="F3" s="17" t="s">
        <v>6</v>
      </c>
      <c r="G3" s="227" t="s">
        <v>9</v>
      </c>
      <c r="H3" s="17" t="s">
        <v>5</v>
      </c>
      <c r="I3" s="17" t="s">
        <v>10</v>
      </c>
      <c r="J3" s="227" t="s">
        <v>11</v>
      </c>
      <c r="K3" s="17" t="s">
        <v>12</v>
      </c>
      <c r="L3" s="17" t="s">
        <v>13</v>
      </c>
      <c r="M3" s="17" t="s">
        <v>14</v>
      </c>
      <c r="N3" s="17" t="s">
        <v>7</v>
      </c>
      <c r="O3" s="17" t="s">
        <v>15</v>
      </c>
      <c r="P3" s="17" t="s">
        <v>2</v>
      </c>
    </row>
    <row r="4" spans="1:16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38">
        <v>7</v>
      </c>
      <c r="H4" s="6">
        <v>8</v>
      </c>
      <c r="I4" s="6">
        <v>9</v>
      </c>
      <c r="J4" s="38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</row>
    <row r="5" spans="1:16" ht="16.5" customHeight="1">
      <c r="A5" s="174">
        <v>1</v>
      </c>
      <c r="B5" s="228" t="s">
        <v>629</v>
      </c>
      <c r="C5" s="18">
        <v>3500</v>
      </c>
      <c r="D5" s="18">
        <v>50</v>
      </c>
      <c r="E5" s="18">
        <v>0</v>
      </c>
      <c r="F5" s="18">
        <v>0</v>
      </c>
      <c r="G5" s="22">
        <v>0</v>
      </c>
      <c r="H5" s="18">
        <v>1280</v>
      </c>
      <c r="I5" s="18">
        <v>1530</v>
      </c>
      <c r="J5" s="22">
        <v>1020</v>
      </c>
      <c r="K5" s="18">
        <v>889</v>
      </c>
      <c r="L5" s="18">
        <v>2066</v>
      </c>
      <c r="M5" s="18">
        <v>1620</v>
      </c>
      <c r="N5" s="18">
        <v>267</v>
      </c>
      <c r="O5" s="18">
        <v>6</v>
      </c>
      <c r="P5" s="18">
        <v>2</v>
      </c>
    </row>
    <row r="6" spans="1:16">
      <c r="A6" s="174">
        <v>1</v>
      </c>
      <c r="B6" s="229" t="s">
        <v>635</v>
      </c>
      <c r="C6" s="174">
        <v>2975</v>
      </c>
      <c r="D6" s="174">
        <v>0</v>
      </c>
      <c r="E6" s="174">
        <v>0</v>
      </c>
      <c r="F6" s="174">
        <v>0</v>
      </c>
      <c r="G6" s="146">
        <v>0</v>
      </c>
      <c r="H6" s="174">
        <v>0</v>
      </c>
      <c r="I6" s="174">
        <v>0</v>
      </c>
      <c r="J6" s="146">
        <v>0</v>
      </c>
      <c r="K6" s="174">
        <v>0</v>
      </c>
      <c r="L6" s="174">
        <v>0</v>
      </c>
      <c r="M6" s="174">
        <v>0</v>
      </c>
      <c r="N6" s="174">
        <v>0</v>
      </c>
      <c r="O6" s="174">
        <v>0</v>
      </c>
      <c r="P6" s="174">
        <v>0</v>
      </c>
    </row>
    <row r="7" spans="1:16">
      <c r="A7" s="174">
        <v>2</v>
      </c>
      <c r="B7" s="229" t="s">
        <v>636</v>
      </c>
      <c r="C7" s="174">
        <v>25</v>
      </c>
      <c r="D7" s="174">
        <v>0</v>
      </c>
      <c r="E7" s="174">
        <v>0</v>
      </c>
      <c r="F7" s="174">
        <v>0</v>
      </c>
      <c r="G7" s="146">
        <v>0</v>
      </c>
      <c r="H7" s="174">
        <v>0</v>
      </c>
      <c r="I7" s="174">
        <v>0</v>
      </c>
      <c r="J7" s="146">
        <v>0</v>
      </c>
      <c r="K7" s="174">
        <v>0</v>
      </c>
      <c r="L7" s="174">
        <v>0</v>
      </c>
      <c r="M7" s="174">
        <v>0</v>
      </c>
      <c r="N7" s="174">
        <v>24</v>
      </c>
      <c r="O7" s="174">
        <v>0</v>
      </c>
      <c r="P7" s="174">
        <v>0</v>
      </c>
    </row>
    <row r="8" spans="1:16">
      <c r="A8" s="174">
        <v>3</v>
      </c>
      <c r="B8" s="229" t="s">
        <v>637</v>
      </c>
      <c r="C8" s="174">
        <v>33</v>
      </c>
      <c r="D8" s="174">
        <v>0</v>
      </c>
      <c r="E8" s="174">
        <v>0</v>
      </c>
      <c r="F8" s="174">
        <v>0</v>
      </c>
      <c r="G8" s="146">
        <v>0</v>
      </c>
      <c r="H8" s="174">
        <v>0</v>
      </c>
      <c r="I8" s="174">
        <v>0</v>
      </c>
      <c r="J8" s="146">
        <v>0</v>
      </c>
      <c r="K8" s="174">
        <v>0</v>
      </c>
      <c r="L8" s="174">
        <v>0</v>
      </c>
      <c r="M8" s="174">
        <v>0</v>
      </c>
      <c r="N8" s="174">
        <v>25</v>
      </c>
      <c r="O8" s="174">
        <v>0</v>
      </c>
      <c r="P8" s="174">
        <v>0</v>
      </c>
    </row>
    <row r="9" spans="1:16">
      <c r="A9" s="174">
        <v>4</v>
      </c>
      <c r="B9" s="229" t="s">
        <v>638</v>
      </c>
      <c r="C9" s="174">
        <v>25</v>
      </c>
      <c r="D9" s="174">
        <v>0</v>
      </c>
      <c r="E9" s="18">
        <v>0</v>
      </c>
      <c r="F9" s="18">
        <v>0</v>
      </c>
      <c r="G9" s="22">
        <v>0</v>
      </c>
      <c r="H9" s="174">
        <v>0</v>
      </c>
      <c r="I9" s="18">
        <v>0</v>
      </c>
      <c r="J9" s="22">
        <v>0</v>
      </c>
      <c r="K9" s="18">
        <v>0</v>
      </c>
      <c r="L9" s="18">
        <v>0</v>
      </c>
      <c r="M9" s="18">
        <v>0</v>
      </c>
      <c r="N9" s="18">
        <v>20</v>
      </c>
      <c r="O9" s="18">
        <v>0</v>
      </c>
      <c r="P9" s="18">
        <v>0</v>
      </c>
    </row>
    <row r="10" spans="1:16">
      <c r="A10" s="174">
        <v>5</v>
      </c>
      <c r="B10" s="229" t="s">
        <v>639</v>
      </c>
      <c r="C10" s="174">
        <v>32</v>
      </c>
      <c r="D10" s="174">
        <v>0</v>
      </c>
      <c r="E10" s="174">
        <v>0</v>
      </c>
      <c r="F10" s="174">
        <v>0</v>
      </c>
      <c r="G10" s="146">
        <v>0</v>
      </c>
      <c r="H10" s="174">
        <v>0</v>
      </c>
      <c r="I10" s="174">
        <v>0</v>
      </c>
      <c r="J10" s="146">
        <v>0</v>
      </c>
      <c r="K10" s="174">
        <v>0</v>
      </c>
      <c r="L10" s="174">
        <v>0</v>
      </c>
      <c r="M10" s="174">
        <v>0</v>
      </c>
      <c r="N10" s="174">
        <v>29</v>
      </c>
      <c r="O10" s="174">
        <v>0</v>
      </c>
      <c r="P10" s="174">
        <v>0</v>
      </c>
    </row>
    <row r="11" spans="1:16">
      <c r="A11" s="174">
        <v>6</v>
      </c>
      <c r="B11" s="229" t="s">
        <v>131</v>
      </c>
      <c r="C11" s="174">
        <v>67</v>
      </c>
      <c r="D11" s="174">
        <v>0</v>
      </c>
      <c r="E11" s="174">
        <v>0</v>
      </c>
      <c r="F11" s="174">
        <v>0</v>
      </c>
      <c r="G11" s="146">
        <v>0</v>
      </c>
      <c r="H11" s="174">
        <v>0</v>
      </c>
      <c r="I11" s="174">
        <v>0</v>
      </c>
      <c r="J11" s="146">
        <v>0</v>
      </c>
      <c r="K11" s="174">
        <v>0</v>
      </c>
      <c r="L11" s="174">
        <v>0</v>
      </c>
      <c r="M11" s="174">
        <v>0</v>
      </c>
      <c r="N11" s="174">
        <v>21</v>
      </c>
      <c r="O11" s="174">
        <v>0</v>
      </c>
      <c r="P11" s="174">
        <v>0</v>
      </c>
    </row>
    <row r="12" spans="1:16">
      <c r="A12" s="174">
        <v>7</v>
      </c>
      <c r="B12" s="229" t="s">
        <v>640</v>
      </c>
      <c r="C12" s="174">
        <v>97</v>
      </c>
      <c r="D12" s="174">
        <v>0</v>
      </c>
      <c r="E12" s="174">
        <v>0</v>
      </c>
      <c r="F12" s="174">
        <v>0</v>
      </c>
      <c r="G12" s="146">
        <v>0</v>
      </c>
      <c r="H12" s="174">
        <v>0</v>
      </c>
      <c r="I12" s="174">
        <v>0</v>
      </c>
      <c r="J12" s="146">
        <v>0</v>
      </c>
      <c r="K12" s="174">
        <v>0</v>
      </c>
      <c r="L12" s="174">
        <v>0</v>
      </c>
      <c r="M12" s="174">
        <v>0</v>
      </c>
      <c r="N12" s="174">
        <v>50</v>
      </c>
      <c r="O12" s="174">
        <v>0</v>
      </c>
      <c r="P12" s="174">
        <v>0</v>
      </c>
    </row>
    <row r="13" spans="1:16">
      <c r="A13" s="174">
        <v>8</v>
      </c>
      <c r="B13" s="229" t="s">
        <v>641</v>
      </c>
      <c r="C13" s="174">
        <v>63</v>
      </c>
      <c r="D13" s="174">
        <v>0</v>
      </c>
      <c r="E13" s="174">
        <v>0</v>
      </c>
      <c r="F13" s="174">
        <v>0</v>
      </c>
      <c r="G13" s="146">
        <v>0</v>
      </c>
      <c r="H13" s="174">
        <v>0</v>
      </c>
      <c r="I13" s="174">
        <v>0</v>
      </c>
      <c r="J13" s="146">
        <v>0</v>
      </c>
      <c r="K13" s="174">
        <v>0</v>
      </c>
      <c r="L13" s="174">
        <v>0</v>
      </c>
      <c r="M13" s="174">
        <v>0</v>
      </c>
      <c r="N13" s="174">
        <v>25</v>
      </c>
      <c r="O13" s="174">
        <v>0</v>
      </c>
      <c r="P13" s="174">
        <v>0</v>
      </c>
    </row>
    <row r="14" spans="1:16">
      <c r="A14" s="174">
        <v>9</v>
      </c>
      <c r="B14" s="229" t="s">
        <v>119</v>
      </c>
      <c r="C14" s="174">
        <v>42</v>
      </c>
      <c r="D14" s="174">
        <v>0</v>
      </c>
      <c r="E14" s="174">
        <v>0</v>
      </c>
      <c r="F14" s="174">
        <v>0</v>
      </c>
      <c r="G14" s="146">
        <v>0</v>
      </c>
      <c r="H14" s="174">
        <v>0</v>
      </c>
      <c r="I14" s="174">
        <v>0</v>
      </c>
      <c r="J14" s="146">
        <v>0</v>
      </c>
      <c r="K14" s="174">
        <v>0</v>
      </c>
      <c r="L14" s="174">
        <v>0</v>
      </c>
      <c r="M14" s="174">
        <v>0</v>
      </c>
      <c r="N14" s="174">
        <v>21</v>
      </c>
      <c r="O14" s="174">
        <v>0</v>
      </c>
      <c r="P14" s="174">
        <v>0</v>
      </c>
    </row>
    <row r="15" spans="1:16">
      <c r="A15" s="174">
        <v>10</v>
      </c>
      <c r="B15" s="229" t="s">
        <v>217</v>
      </c>
      <c r="C15" s="13">
        <v>58</v>
      </c>
      <c r="D15" s="13">
        <v>0</v>
      </c>
      <c r="E15" s="19">
        <v>0</v>
      </c>
      <c r="F15" s="19">
        <v>0</v>
      </c>
      <c r="G15" s="23">
        <v>0</v>
      </c>
      <c r="H15" s="13">
        <v>0</v>
      </c>
      <c r="I15" s="19">
        <v>0</v>
      </c>
      <c r="J15" s="23">
        <v>0</v>
      </c>
      <c r="K15" s="19">
        <v>0</v>
      </c>
      <c r="L15" s="19">
        <v>0</v>
      </c>
      <c r="M15" s="19">
        <v>0</v>
      </c>
      <c r="N15" s="19">
        <v>20</v>
      </c>
      <c r="O15" s="19">
        <v>0</v>
      </c>
      <c r="P15" s="19">
        <v>0</v>
      </c>
    </row>
    <row r="16" spans="1:16">
      <c r="A16" s="174">
        <v>11</v>
      </c>
      <c r="B16" s="229" t="s">
        <v>642</v>
      </c>
      <c r="C16" s="174">
        <v>83</v>
      </c>
      <c r="D16" s="174">
        <v>0</v>
      </c>
      <c r="E16" s="174">
        <v>0</v>
      </c>
      <c r="F16" s="174">
        <v>0</v>
      </c>
      <c r="G16" s="146">
        <v>0</v>
      </c>
      <c r="H16" s="174">
        <v>0</v>
      </c>
      <c r="I16" s="174">
        <v>0</v>
      </c>
      <c r="J16" s="146">
        <v>0</v>
      </c>
      <c r="K16" s="174">
        <v>0</v>
      </c>
      <c r="L16" s="174">
        <v>0</v>
      </c>
      <c r="M16" s="174">
        <v>0</v>
      </c>
      <c r="N16" s="174">
        <v>32</v>
      </c>
      <c r="O16" s="174">
        <v>0</v>
      </c>
      <c r="P16" s="174">
        <v>0</v>
      </c>
    </row>
    <row r="17" spans="1:16" ht="16.5">
      <c r="A17" s="230">
        <v>2</v>
      </c>
      <c r="B17" s="231" t="s">
        <v>630</v>
      </c>
      <c r="C17" s="18">
        <v>0</v>
      </c>
      <c r="D17" s="18">
        <v>0</v>
      </c>
      <c r="E17" s="18" t="s">
        <v>766</v>
      </c>
      <c r="F17" s="18" t="s">
        <v>766</v>
      </c>
      <c r="G17" s="23"/>
      <c r="H17" s="18">
        <v>0</v>
      </c>
      <c r="I17" s="18">
        <v>0</v>
      </c>
      <c r="J17" s="22">
        <v>175</v>
      </c>
      <c r="K17" s="174" t="s">
        <v>909</v>
      </c>
      <c r="L17" s="18"/>
      <c r="M17" s="18"/>
      <c r="N17" s="18"/>
      <c r="O17" s="18">
        <v>6</v>
      </c>
      <c r="P17" s="18">
        <v>3</v>
      </c>
    </row>
    <row r="18" spans="1:16" ht="34.5">
      <c r="A18" s="174">
        <v>1</v>
      </c>
      <c r="B18" s="232" t="s">
        <v>643</v>
      </c>
      <c r="C18" s="18">
        <v>166</v>
      </c>
      <c r="D18" s="18">
        <v>15</v>
      </c>
      <c r="E18" s="174" t="s">
        <v>767</v>
      </c>
      <c r="F18" s="174" t="s">
        <v>767</v>
      </c>
      <c r="G18" s="22">
        <v>58</v>
      </c>
      <c r="H18" s="18">
        <v>305</v>
      </c>
      <c r="I18" s="18">
        <v>1041</v>
      </c>
      <c r="J18" s="146">
        <v>0</v>
      </c>
      <c r="K18" s="233">
        <v>0</v>
      </c>
      <c r="L18" s="174">
        <v>842</v>
      </c>
      <c r="M18" s="174">
        <v>320</v>
      </c>
      <c r="N18" s="174"/>
      <c r="O18" s="174"/>
      <c r="P18" s="18"/>
    </row>
    <row r="19" spans="1:16" ht="17.25">
      <c r="A19" s="174">
        <v>2</v>
      </c>
      <c r="B19" s="232" t="s">
        <v>558</v>
      </c>
      <c r="C19" s="18">
        <v>25</v>
      </c>
      <c r="D19" s="18">
        <v>0</v>
      </c>
      <c r="E19" s="174" t="s">
        <v>768</v>
      </c>
      <c r="F19" s="174" t="s">
        <v>768</v>
      </c>
      <c r="G19" s="23">
        <v>3</v>
      </c>
      <c r="H19" s="18">
        <v>10</v>
      </c>
      <c r="I19" s="18">
        <v>42</v>
      </c>
      <c r="J19" s="146">
        <v>0</v>
      </c>
      <c r="K19" s="174">
        <v>0</v>
      </c>
      <c r="L19" s="174"/>
      <c r="M19" s="174"/>
      <c r="N19" s="18">
        <v>20</v>
      </c>
      <c r="O19" s="174"/>
      <c r="P19" s="174"/>
    </row>
    <row r="20" spans="1:16" ht="16.5">
      <c r="A20" s="230">
        <v>3</v>
      </c>
      <c r="B20" s="228" t="s">
        <v>633</v>
      </c>
      <c r="C20" s="139">
        <v>1365</v>
      </c>
      <c r="D20" s="139">
        <v>825</v>
      </c>
      <c r="E20" s="22">
        <v>1272</v>
      </c>
      <c r="F20" s="22">
        <v>650</v>
      </c>
      <c r="G20" s="20">
        <v>431</v>
      </c>
      <c r="H20" s="139">
        <v>3777</v>
      </c>
      <c r="I20" s="20">
        <v>358</v>
      </c>
      <c r="J20" s="23">
        <v>358</v>
      </c>
      <c r="K20" s="20">
        <v>1829</v>
      </c>
      <c r="L20" s="20">
        <v>5825</v>
      </c>
      <c r="M20" s="20">
        <v>4895</v>
      </c>
      <c r="N20" s="139">
        <v>480</v>
      </c>
      <c r="O20" s="139">
        <v>8</v>
      </c>
      <c r="P20" s="139">
        <v>10</v>
      </c>
    </row>
    <row r="21" spans="1:16" ht="17.25">
      <c r="A21" s="174">
        <v>1</v>
      </c>
      <c r="B21" s="234" t="s">
        <v>644</v>
      </c>
      <c r="C21" s="20">
        <v>55</v>
      </c>
      <c r="D21" s="20">
        <v>65</v>
      </c>
      <c r="E21" s="20">
        <v>365</v>
      </c>
      <c r="F21" s="20">
        <v>15</v>
      </c>
      <c r="G21" s="20">
        <v>25</v>
      </c>
      <c r="H21" s="20">
        <v>180</v>
      </c>
      <c r="I21" s="20">
        <v>358</v>
      </c>
      <c r="J21" s="23">
        <v>358</v>
      </c>
      <c r="K21" s="20">
        <v>154</v>
      </c>
      <c r="L21" s="20">
        <v>3141</v>
      </c>
      <c r="M21" s="20">
        <v>3109</v>
      </c>
      <c r="N21" s="139">
        <v>480</v>
      </c>
      <c r="O21" s="139">
        <v>8</v>
      </c>
      <c r="P21" s="139">
        <v>10</v>
      </c>
    </row>
    <row r="22" spans="1:16" ht="17.25">
      <c r="A22" s="174">
        <v>2</v>
      </c>
      <c r="B22" s="234" t="s">
        <v>645</v>
      </c>
      <c r="C22" s="174">
        <v>40</v>
      </c>
      <c r="D22" s="174">
        <v>30</v>
      </c>
      <c r="E22" s="174">
        <v>30</v>
      </c>
      <c r="F22" s="174">
        <v>9</v>
      </c>
      <c r="G22" s="146">
        <v>16</v>
      </c>
      <c r="H22" s="174">
        <v>118</v>
      </c>
      <c r="I22" s="174">
        <v>0</v>
      </c>
      <c r="J22" s="146">
        <v>0</v>
      </c>
      <c r="K22" s="174">
        <v>0</v>
      </c>
      <c r="L22" s="174">
        <v>0</v>
      </c>
      <c r="M22" s="174">
        <v>0</v>
      </c>
      <c r="N22" s="174">
        <v>0</v>
      </c>
      <c r="O22" s="174">
        <v>0</v>
      </c>
      <c r="P22" s="174">
        <v>0</v>
      </c>
    </row>
    <row r="23" spans="1:16" ht="17.25">
      <c r="A23" s="174">
        <v>3</v>
      </c>
      <c r="B23" s="234" t="s">
        <v>160</v>
      </c>
      <c r="C23" s="174">
        <v>42</v>
      </c>
      <c r="D23" s="174">
        <v>21</v>
      </c>
      <c r="E23" s="174">
        <v>29</v>
      </c>
      <c r="F23" s="174">
        <v>10</v>
      </c>
      <c r="G23" s="146">
        <v>15</v>
      </c>
      <c r="H23" s="174">
        <v>123</v>
      </c>
      <c r="I23" s="174">
        <v>0</v>
      </c>
      <c r="J23" s="146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>
        <v>0</v>
      </c>
    </row>
    <row r="24" spans="1:16" ht="17.25">
      <c r="A24" s="174">
        <v>4</v>
      </c>
      <c r="B24" s="234" t="s">
        <v>646</v>
      </c>
      <c r="C24" s="174">
        <v>45</v>
      </c>
      <c r="D24" s="174">
        <v>26</v>
      </c>
      <c r="E24" s="174">
        <v>28</v>
      </c>
      <c r="F24" s="174">
        <v>9</v>
      </c>
      <c r="G24" s="23">
        <v>12</v>
      </c>
      <c r="H24" s="174">
        <v>126</v>
      </c>
      <c r="I24" s="19">
        <v>0</v>
      </c>
      <c r="J24" s="23">
        <v>0</v>
      </c>
      <c r="K24" s="19">
        <v>0</v>
      </c>
      <c r="L24" s="19">
        <v>0</v>
      </c>
      <c r="M24" s="19">
        <v>0</v>
      </c>
      <c r="N24" s="18">
        <v>0</v>
      </c>
      <c r="O24" s="18">
        <v>0</v>
      </c>
      <c r="P24" s="18">
        <v>0</v>
      </c>
    </row>
    <row r="25" spans="1:16" ht="17.25">
      <c r="A25" s="174">
        <v>5</v>
      </c>
      <c r="B25" s="234" t="s">
        <v>647</v>
      </c>
      <c r="C25" s="19">
        <v>46</v>
      </c>
      <c r="D25" s="19">
        <v>20</v>
      </c>
      <c r="E25" s="19">
        <v>31</v>
      </c>
      <c r="F25" s="19">
        <v>11</v>
      </c>
      <c r="G25" s="146">
        <v>11</v>
      </c>
      <c r="H25" s="19">
        <v>112</v>
      </c>
      <c r="I25" s="174">
        <v>0</v>
      </c>
      <c r="J25" s="146">
        <v>0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</row>
    <row r="26" spans="1:16" ht="17.25">
      <c r="A26" s="174">
        <v>6</v>
      </c>
      <c r="B26" s="234" t="s">
        <v>544</v>
      </c>
      <c r="C26" s="174">
        <v>41</v>
      </c>
      <c r="D26" s="174">
        <v>26</v>
      </c>
      <c r="E26" s="174">
        <v>25</v>
      </c>
      <c r="F26" s="174">
        <v>12</v>
      </c>
      <c r="G26" s="146">
        <v>13</v>
      </c>
      <c r="H26" s="174">
        <v>125</v>
      </c>
      <c r="I26" s="174">
        <v>0</v>
      </c>
      <c r="J26" s="146">
        <v>0</v>
      </c>
      <c r="K26" s="174">
        <v>0</v>
      </c>
      <c r="L26" s="174">
        <v>0</v>
      </c>
      <c r="M26" s="174">
        <v>0</v>
      </c>
      <c r="N26" s="174">
        <v>0</v>
      </c>
      <c r="O26" s="174">
        <v>0</v>
      </c>
      <c r="P26" s="174">
        <v>0</v>
      </c>
    </row>
    <row r="27" spans="1:16" ht="17.25">
      <c r="A27" s="174">
        <v>7</v>
      </c>
      <c r="B27" s="234" t="s">
        <v>629</v>
      </c>
      <c r="C27" s="174">
        <v>42</v>
      </c>
      <c r="D27" s="174">
        <v>25</v>
      </c>
      <c r="E27" s="174">
        <v>28</v>
      </c>
      <c r="F27" s="174">
        <v>16</v>
      </c>
      <c r="G27" s="146">
        <v>15</v>
      </c>
      <c r="H27" s="174">
        <v>125</v>
      </c>
      <c r="I27" s="174">
        <v>0</v>
      </c>
      <c r="J27" s="146">
        <v>0</v>
      </c>
      <c r="K27" s="174">
        <v>0</v>
      </c>
      <c r="L27" s="174">
        <v>0</v>
      </c>
      <c r="M27" s="174">
        <v>0</v>
      </c>
      <c r="N27" s="174">
        <v>0</v>
      </c>
      <c r="O27" s="174">
        <v>0</v>
      </c>
      <c r="P27" s="174">
        <v>0</v>
      </c>
    </row>
    <row r="28" spans="1:16" ht="17.25">
      <c r="A28" s="174">
        <v>8</v>
      </c>
      <c r="B28" s="234" t="s">
        <v>648</v>
      </c>
      <c r="C28" s="174">
        <v>43</v>
      </c>
      <c r="D28" s="174">
        <v>26</v>
      </c>
      <c r="E28" s="174">
        <v>25</v>
      </c>
      <c r="F28" s="174">
        <v>15</v>
      </c>
      <c r="G28" s="146">
        <v>14</v>
      </c>
      <c r="H28" s="174">
        <v>120</v>
      </c>
      <c r="I28" s="174">
        <v>0</v>
      </c>
      <c r="J28" s="146">
        <v>0</v>
      </c>
      <c r="K28" s="174">
        <v>0</v>
      </c>
      <c r="L28" s="174">
        <v>0</v>
      </c>
      <c r="M28" s="174">
        <v>0</v>
      </c>
      <c r="N28" s="174">
        <v>0</v>
      </c>
      <c r="O28" s="174">
        <v>0</v>
      </c>
      <c r="P28" s="174">
        <v>0</v>
      </c>
    </row>
    <row r="29" spans="1:16" ht="17.25">
      <c r="A29" s="174">
        <v>9</v>
      </c>
      <c r="B29" s="234" t="s">
        <v>112</v>
      </c>
      <c r="C29" s="174">
        <v>41</v>
      </c>
      <c r="D29" s="174">
        <v>23</v>
      </c>
      <c r="E29" s="174">
        <v>35</v>
      </c>
      <c r="F29" s="174">
        <v>14</v>
      </c>
      <c r="G29" s="146">
        <v>12</v>
      </c>
      <c r="H29" s="174">
        <v>119</v>
      </c>
      <c r="I29" s="174">
        <v>0</v>
      </c>
      <c r="J29" s="146">
        <v>0</v>
      </c>
      <c r="K29" s="174">
        <v>0</v>
      </c>
      <c r="L29" s="174">
        <v>0</v>
      </c>
      <c r="M29" s="174">
        <v>0</v>
      </c>
      <c r="N29" s="174">
        <v>0</v>
      </c>
      <c r="O29" s="174">
        <v>0</v>
      </c>
      <c r="P29" s="174">
        <v>0</v>
      </c>
    </row>
    <row r="30" spans="1:16" ht="17.25">
      <c r="A30" s="174">
        <v>10</v>
      </c>
      <c r="B30" s="234" t="s">
        <v>649</v>
      </c>
      <c r="C30" s="174">
        <v>40</v>
      </c>
      <c r="D30" s="174">
        <v>29</v>
      </c>
      <c r="E30" s="174">
        <v>25</v>
      </c>
      <c r="F30" s="174">
        <v>16</v>
      </c>
      <c r="G30" s="23">
        <v>13</v>
      </c>
      <c r="H30" s="174">
        <v>116</v>
      </c>
      <c r="I30" s="19">
        <v>0</v>
      </c>
      <c r="J30" s="23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8">
        <v>0</v>
      </c>
    </row>
    <row r="31" spans="1:16" ht="17.25">
      <c r="A31" s="174">
        <v>11</v>
      </c>
      <c r="B31" s="234" t="s">
        <v>650</v>
      </c>
      <c r="C31" s="174">
        <v>34</v>
      </c>
      <c r="D31" s="174">
        <v>23</v>
      </c>
      <c r="E31" s="174">
        <v>28</v>
      </c>
      <c r="F31" s="174">
        <v>12</v>
      </c>
      <c r="G31" s="146">
        <v>16</v>
      </c>
      <c r="H31" s="174">
        <v>124</v>
      </c>
      <c r="I31" s="174">
        <v>0</v>
      </c>
      <c r="J31" s="146">
        <v>0</v>
      </c>
      <c r="K31" s="174">
        <v>0</v>
      </c>
      <c r="L31" s="174">
        <v>0</v>
      </c>
      <c r="M31" s="174">
        <v>0</v>
      </c>
      <c r="N31" s="174">
        <v>0</v>
      </c>
      <c r="O31" s="174">
        <v>0</v>
      </c>
      <c r="P31" s="174">
        <v>0</v>
      </c>
    </row>
    <row r="32" spans="1:16" ht="17.25">
      <c r="A32" s="174">
        <v>12</v>
      </c>
      <c r="B32" s="234" t="s">
        <v>651</v>
      </c>
      <c r="C32" s="174">
        <v>49</v>
      </c>
      <c r="D32" s="174">
        <v>30</v>
      </c>
      <c r="E32" s="174">
        <v>27</v>
      </c>
      <c r="F32" s="174">
        <v>11</v>
      </c>
      <c r="G32" s="146">
        <v>14</v>
      </c>
      <c r="H32" s="174">
        <v>121</v>
      </c>
      <c r="I32" s="174">
        <v>0</v>
      </c>
      <c r="J32" s="235">
        <v>0</v>
      </c>
      <c r="K32" s="174">
        <v>0</v>
      </c>
      <c r="L32" s="174">
        <v>0</v>
      </c>
      <c r="M32" s="174">
        <v>0</v>
      </c>
      <c r="N32" s="174">
        <v>0</v>
      </c>
      <c r="O32" s="174">
        <v>0</v>
      </c>
      <c r="P32" s="174">
        <v>0</v>
      </c>
    </row>
    <row r="33" spans="1:16" ht="17.25">
      <c r="A33" s="174">
        <v>13</v>
      </c>
      <c r="B33" s="234" t="s">
        <v>398</v>
      </c>
      <c r="C33" s="174">
        <v>45</v>
      </c>
      <c r="D33" s="174">
        <v>23</v>
      </c>
      <c r="E33" s="174">
        <v>37</v>
      </c>
      <c r="F33" s="174">
        <v>12</v>
      </c>
      <c r="G33" s="146">
        <v>11</v>
      </c>
      <c r="H33" s="174">
        <v>114</v>
      </c>
      <c r="I33" s="174">
        <v>0</v>
      </c>
      <c r="J33" s="146">
        <v>0</v>
      </c>
      <c r="K33" s="174">
        <v>0</v>
      </c>
      <c r="L33" s="174">
        <v>0</v>
      </c>
      <c r="M33" s="174">
        <v>0</v>
      </c>
      <c r="N33" s="174">
        <v>0</v>
      </c>
      <c r="O33" s="174">
        <v>0</v>
      </c>
      <c r="P33" s="174">
        <v>0</v>
      </c>
    </row>
    <row r="34" spans="1:16" ht="17.25">
      <c r="A34" s="174">
        <v>14</v>
      </c>
      <c r="B34" s="234" t="s">
        <v>652</v>
      </c>
      <c r="C34" s="174">
        <v>46</v>
      </c>
      <c r="D34" s="174">
        <v>24</v>
      </c>
      <c r="E34" s="174">
        <v>34</v>
      </c>
      <c r="F34" s="174">
        <v>18</v>
      </c>
      <c r="G34" s="23">
        <v>12</v>
      </c>
      <c r="H34" s="174">
        <v>128</v>
      </c>
      <c r="I34" s="19">
        <v>0</v>
      </c>
      <c r="J34" s="23">
        <v>0</v>
      </c>
      <c r="K34" s="19">
        <v>0</v>
      </c>
      <c r="L34" s="19">
        <v>0</v>
      </c>
      <c r="M34" s="19">
        <v>0</v>
      </c>
      <c r="N34" s="18">
        <v>0</v>
      </c>
      <c r="O34" s="18">
        <v>0</v>
      </c>
      <c r="P34" s="18">
        <v>0</v>
      </c>
    </row>
    <row r="35" spans="1:16" ht="17.25">
      <c r="A35" s="174">
        <v>15</v>
      </c>
      <c r="B35" s="234" t="s">
        <v>653</v>
      </c>
      <c r="C35" s="174">
        <v>42</v>
      </c>
      <c r="D35" s="174">
        <v>24</v>
      </c>
      <c r="E35" s="174">
        <v>33</v>
      </c>
      <c r="F35" s="174">
        <v>13</v>
      </c>
      <c r="G35" s="146">
        <v>14</v>
      </c>
      <c r="H35" s="174">
        <v>121</v>
      </c>
      <c r="I35" s="174">
        <v>0</v>
      </c>
      <c r="J35" s="146">
        <v>0</v>
      </c>
      <c r="K35" s="174">
        <v>0</v>
      </c>
      <c r="L35" s="174">
        <v>0</v>
      </c>
      <c r="M35" s="174">
        <v>0</v>
      </c>
      <c r="N35" s="174">
        <v>0</v>
      </c>
      <c r="O35" s="174">
        <v>0</v>
      </c>
      <c r="P35" s="174">
        <v>0</v>
      </c>
    </row>
    <row r="36" spans="1:16" ht="17.25">
      <c r="A36" s="174">
        <v>16</v>
      </c>
      <c r="B36" s="234" t="s">
        <v>461</v>
      </c>
      <c r="C36" s="174">
        <v>42</v>
      </c>
      <c r="D36" s="174">
        <v>28</v>
      </c>
      <c r="E36" s="174">
        <v>29</v>
      </c>
      <c r="F36" s="174">
        <v>14</v>
      </c>
      <c r="G36" s="146">
        <v>13</v>
      </c>
      <c r="H36" s="174">
        <v>123</v>
      </c>
      <c r="I36" s="174">
        <v>0</v>
      </c>
      <c r="J36" s="146">
        <v>0</v>
      </c>
      <c r="K36" s="174">
        <v>0</v>
      </c>
      <c r="L36" s="174">
        <v>0</v>
      </c>
      <c r="M36" s="174">
        <v>0</v>
      </c>
      <c r="N36" s="174">
        <v>0</v>
      </c>
      <c r="O36" s="174">
        <v>0</v>
      </c>
      <c r="P36" s="174">
        <v>0</v>
      </c>
    </row>
    <row r="37" spans="1:16" ht="17.25">
      <c r="A37" s="174">
        <v>17</v>
      </c>
      <c r="B37" s="234" t="s">
        <v>654</v>
      </c>
      <c r="C37" s="174">
        <v>48</v>
      </c>
      <c r="D37" s="174">
        <v>26</v>
      </c>
      <c r="E37" s="174">
        <v>38</v>
      </c>
      <c r="F37" s="174">
        <v>16</v>
      </c>
      <c r="G37" s="146">
        <v>16</v>
      </c>
      <c r="H37" s="174">
        <v>125</v>
      </c>
      <c r="I37" s="174">
        <v>0</v>
      </c>
      <c r="J37" s="146">
        <v>0</v>
      </c>
      <c r="K37" s="174">
        <v>0</v>
      </c>
      <c r="L37" s="174">
        <v>0</v>
      </c>
      <c r="M37" s="174">
        <v>0</v>
      </c>
      <c r="N37" s="174">
        <v>0</v>
      </c>
      <c r="O37" s="174">
        <v>0</v>
      </c>
      <c r="P37" s="174">
        <v>0</v>
      </c>
    </row>
    <row r="38" spans="1:16" ht="17.25">
      <c r="A38" s="174">
        <v>18</v>
      </c>
      <c r="B38" s="234" t="s">
        <v>655</v>
      </c>
      <c r="C38" s="13">
        <v>49</v>
      </c>
      <c r="D38" s="13">
        <v>25</v>
      </c>
      <c r="E38" s="13">
        <v>25</v>
      </c>
      <c r="F38" s="13">
        <v>15</v>
      </c>
      <c r="G38" s="146">
        <v>14</v>
      </c>
      <c r="H38" s="13">
        <v>115</v>
      </c>
      <c r="I38" s="174">
        <v>0</v>
      </c>
      <c r="J38" s="146">
        <v>0</v>
      </c>
      <c r="K38" s="174">
        <v>0</v>
      </c>
      <c r="L38" s="174">
        <v>0</v>
      </c>
      <c r="M38" s="174">
        <v>0</v>
      </c>
      <c r="N38" s="174">
        <v>0</v>
      </c>
      <c r="O38" s="174">
        <v>0</v>
      </c>
      <c r="P38" s="174">
        <v>0</v>
      </c>
    </row>
    <row r="39" spans="1:16" ht="17.25">
      <c r="A39" s="174">
        <v>19</v>
      </c>
      <c r="B39" s="234" t="s">
        <v>656</v>
      </c>
      <c r="C39" s="174">
        <v>46</v>
      </c>
      <c r="D39" s="174">
        <v>26</v>
      </c>
      <c r="E39" s="174">
        <v>34</v>
      </c>
      <c r="F39" s="174">
        <v>10</v>
      </c>
      <c r="G39" s="146">
        <v>15</v>
      </c>
      <c r="H39" s="174">
        <v>118</v>
      </c>
      <c r="I39" s="174">
        <v>0</v>
      </c>
      <c r="J39" s="146">
        <v>0</v>
      </c>
      <c r="K39" s="174">
        <v>0</v>
      </c>
      <c r="L39" s="174">
        <v>0</v>
      </c>
      <c r="M39" s="174">
        <v>0</v>
      </c>
      <c r="N39" s="174">
        <v>0</v>
      </c>
      <c r="O39" s="174">
        <v>0</v>
      </c>
      <c r="P39" s="174">
        <v>0</v>
      </c>
    </row>
    <row r="40" spans="1:16" ht="17.25">
      <c r="A40" s="174">
        <v>20</v>
      </c>
      <c r="B40" s="234" t="s">
        <v>657</v>
      </c>
      <c r="C40" s="174">
        <v>46</v>
      </c>
      <c r="D40" s="174">
        <v>27</v>
      </c>
      <c r="E40" s="174">
        <v>36</v>
      </c>
      <c r="F40" s="174">
        <v>12</v>
      </c>
      <c r="G40" s="23">
        <v>12</v>
      </c>
      <c r="H40" s="174">
        <v>122</v>
      </c>
      <c r="I40" s="19">
        <v>0</v>
      </c>
      <c r="J40" s="23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8">
        <v>0</v>
      </c>
    </row>
    <row r="41" spans="1:16" ht="34.5">
      <c r="A41" s="174">
        <v>21</v>
      </c>
      <c r="B41" s="234" t="s">
        <v>658</v>
      </c>
      <c r="C41" s="21">
        <v>46</v>
      </c>
      <c r="D41" s="21">
        <v>25</v>
      </c>
      <c r="E41" s="21">
        <v>33</v>
      </c>
      <c r="F41" s="21">
        <v>11</v>
      </c>
      <c r="G41" s="146">
        <v>12</v>
      </c>
      <c r="H41" s="21">
        <v>119</v>
      </c>
      <c r="I41" s="174">
        <v>0</v>
      </c>
      <c r="J41" s="146">
        <v>0</v>
      </c>
      <c r="K41" s="174">
        <v>0</v>
      </c>
      <c r="L41" s="174">
        <v>0</v>
      </c>
      <c r="M41" s="174">
        <v>0</v>
      </c>
      <c r="N41" s="174">
        <v>0</v>
      </c>
      <c r="O41" s="174">
        <v>0</v>
      </c>
      <c r="P41" s="174">
        <v>0</v>
      </c>
    </row>
    <row r="42" spans="1:16" ht="17.25">
      <c r="A42" s="174">
        <v>22</v>
      </c>
      <c r="B42" s="234" t="s">
        <v>659</v>
      </c>
      <c r="C42" s="21">
        <v>45</v>
      </c>
      <c r="D42" s="21">
        <v>25</v>
      </c>
      <c r="E42" s="21">
        <v>25</v>
      </c>
      <c r="F42" s="21">
        <v>15</v>
      </c>
      <c r="G42" s="146">
        <v>12</v>
      </c>
      <c r="H42" s="21">
        <v>111</v>
      </c>
      <c r="I42" s="174">
        <v>0</v>
      </c>
      <c r="J42" s="146">
        <v>0</v>
      </c>
      <c r="K42" s="174">
        <v>0</v>
      </c>
      <c r="L42" s="174">
        <v>0</v>
      </c>
      <c r="M42" s="174">
        <v>0</v>
      </c>
      <c r="N42" s="174">
        <v>0</v>
      </c>
      <c r="O42" s="174">
        <v>0</v>
      </c>
      <c r="P42" s="174">
        <v>0</v>
      </c>
    </row>
    <row r="43" spans="1:16" ht="17.25">
      <c r="A43" s="174">
        <v>23</v>
      </c>
      <c r="B43" s="234" t="s">
        <v>660</v>
      </c>
      <c r="C43" s="21">
        <v>43</v>
      </c>
      <c r="D43" s="21">
        <v>29</v>
      </c>
      <c r="E43" s="21">
        <v>33</v>
      </c>
      <c r="F43" s="21">
        <v>16</v>
      </c>
      <c r="G43" s="146">
        <v>12</v>
      </c>
      <c r="H43" s="21">
        <v>110</v>
      </c>
      <c r="I43" s="174">
        <v>0</v>
      </c>
      <c r="J43" s="146">
        <v>0</v>
      </c>
      <c r="K43" s="174">
        <v>0</v>
      </c>
      <c r="L43" s="174">
        <v>0</v>
      </c>
      <c r="M43" s="174">
        <v>0</v>
      </c>
      <c r="N43" s="174">
        <v>0</v>
      </c>
      <c r="O43" s="174">
        <v>0</v>
      </c>
      <c r="P43" s="174">
        <v>0</v>
      </c>
    </row>
    <row r="44" spans="1:16" ht="17.25">
      <c r="A44" s="174">
        <v>24</v>
      </c>
      <c r="B44" s="234" t="s">
        <v>27</v>
      </c>
      <c r="C44" s="21">
        <v>42</v>
      </c>
      <c r="D44" s="21">
        <v>27</v>
      </c>
      <c r="E44" s="21">
        <v>35</v>
      </c>
      <c r="F44" s="21">
        <v>12</v>
      </c>
      <c r="G44" s="23">
        <v>17</v>
      </c>
      <c r="H44" s="21">
        <v>115</v>
      </c>
      <c r="I44" s="19">
        <v>0</v>
      </c>
      <c r="J44" s="23">
        <v>0</v>
      </c>
      <c r="K44" s="19">
        <v>0</v>
      </c>
      <c r="L44" s="19">
        <v>0</v>
      </c>
      <c r="M44" s="19">
        <v>0</v>
      </c>
      <c r="N44" s="18">
        <v>0</v>
      </c>
      <c r="O44" s="18">
        <v>0</v>
      </c>
      <c r="P44" s="18">
        <v>0</v>
      </c>
    </row>
    <row r="45" spans="1:16" ht="17.25">
      <c r="A45" s="174">
        <v>25</v>
      </c>
      <c r="B45" s="234" t="s">
        <v>661</v>
      </c>
      <c r="C45" s="21">
        <v>49</v>
      </c>
      <c r="D45" s="21">
        <v>24</v>
      </c>
      <c r="E45" s="21">
        <v>28</v>
      </c>
      <c r="F45" s="21">
        <v>15</v>
      </c>
      <c r="G45" s="146">
        <v>14</v>
      </c>
      <c r="H45" s="21">
        <v>112</v>
      </c>
      <c r="I45" s="174">
        <v>0</v>
      </c>
      <c r="J45" s="146">
        <v>0</v>
      </c>
      <c r="K45" s="174">
        <v>0</v>
      </c>
      <c r="L45" s="174">
        <v>0</v>
      </c>
      <c r="M45" s="174">
        <v>0</v>
      </c>
      <c r="N45" s="174">
        <v>0</v>
      </c>
      <c r="O45" s="174">
        <v>0</v>
      </c>
      <c r="P45" s="174">
        <v>0</v>
      </c>
    </row>
    <row r="46" spans="1:16" ht="17.25">
      <c r="A46" s="174">
        <v>26</v>
      </c>
      <c r="B46" s="234" t="s">
        <v>376</v>
      </c>
      <c r="C46" s="21">
        <v>47</v>
      </c>
      <c r="D46" s="21">
        <v>26</v>
      </c>
      <c r="E46" s="21">
        <v>26</v>
      </c>
      <c r="F46" s="21">
        <v>11</v>
      </c>
      <c r="G46" s="146">
        <v>13</v>
      </c>
      <c r="H46" s="21">
        <v>128</v>
      </c>
      <c r="I46" s="174">
        <v>0</v>
      </c>
      <c r="J46" s="146">
        <v>0</v>
      </c>
      <c r="K46" s="174">
        <v>0</v>
      </c>
      <c r="L46" s="174">
        <v>0</v>
      </c>
      <c r="M46" s="174">
        <v>0</v>
      </c>
      <c r="N46" s="174">
        <v>0</v>
      </c>
      <c r="O46" s="174">
        <v>0</v>
      </c>
      <c r="P46" s="174">
        <v>0</v>
      </c>
    </row>
    <row r="47" spans="1:16" ht="17.25">
      <c r="A47" s="174">
        <v>27</v>
      </c>
      <c r="B47" s="234" t="s">
        <v>662</v>
      </c>
      <c r="C47" s="21">
        <v>41</v>
      </c>
      <c r="D47" s="21">
        <v>24</v>
      </c>
      <c r="E47" s="21">
        <v>36</v>
      </c>
      <c r="F47" s="21">
        <v>12</v>
      </c>
      <c r="G47" s="146">
        <v>14</v>
      </c>
      <c r="H47" s="21">
        <v>110</v>
      </c>
      <c r="I47" s="174">
        <v>0</v>
      </c>
      <c r="J47" s="146">
        <v>0</v>
      </c>
      <c r="K47" s="174">
        <v>0</v>
      </c>
      <c r="L47" s="174">
        <v>0</v>
      </c>
      <c r="M47" s="174">
        <v>0</v>
      </c>
      <c r="N47" s="174">
        <v>0</v>
      </c>
      <c r="O47" s="174">
        <v>0</v>
      </c>
      <c r="P47" s="174">
        <v>0</v>
      </c>
    </row>
    <row r="48" spans="1:16" ht="17.25">
      <c r="A48" s="174">
        <v>28</v>
      </c>
      <c r="B48" s="234" t="s">
        <v>663</v>
      </c>
      <c r="C48" s="21">
        <v>38</v>
      </c>
      <c r="D48" s="21">
        <v>26</v>
      </c>
      <c r="E48" s="21">
        <v>32</v>
      </c>
      <c r="F48" s="21">
        <v>13</v>
      </c>
      <c r="G48" s="146">
        <v>15</v>
      </c>
      <c r="H48" s="21">
        <v>124</v>
      </c>
      <c r="I48" s="174">
        <v>0</v>
      </c>
      <c r="J48" s="146">
        <v>0</v>
      </c>
      <c r="K48" s="174">
        <v>0</v>
      </c>
      <c r="L48" s="174">
        <v>0</v>
      </c>
      <c r="M48" s="174">
        <v>0</v>
      </c>
      <c r="N48" s="174">
        <v>0</v>
      </c>
      <c r="O48" s="174">
        <v>0</v>
      </c>
      <c r="P48" s="174">
        <v>0</v>
      </c>
    </row>
    <row r="49" spans="1:16" ht="17.25">
      <c r="A49" s="174">
        <v>29</v>
      </c>
      <c r="B49" s="234" t="s">
        <v>664</v>
      </c>
      <c r="C49" s="21">
        <v>43</v>
      </c>
      <c r="D49" s="21">
        <v>19</v>
      </c>
      <c r="E49" s="21">
        <v>25</v>
      </c>
      <c r="F49" s="21">
        <v>13</v>
      </c>
      <c r="G49" s="146">
        <v>12</v>
      </c>
      <c r="H49" s="21">
        <v>124</v>
      </c>
      <c r="I49" s="174">
        <v>0</v>
      </c>
      <c r="J49" s="146">
        <v>0</v>
      </c>
      <c r="K49" s="174">
        <v>0</v>
      </c>
      <c r="L49" s="174">
        <v>0</v>
      </c>
      <c r="M49" s="174">
        <v>0</v>
      </c>
      <c r="N49" s="174">
        <v>0</v>
      </c>
      <c r="O49" s="174">
        <v>0</v>
      </c>
      <c r="P49" s="174">
        <v>0</v>
      </c>
    </row>
    <row r="50" spans="1:16" ht="17.25">
      <c r="A50" s="174">
        <v>30</v>
      </c>
      <c r="B50" s="234" t="s">
        <v>665</v>
      </c>
      <c r="C50" s="21">
        <v>46</v>
      </c>
      <c r="D50" s="21">
        <v>25</v>
      </c>
      <c r="E50" s="21">
        <v>29</v>
      </c>
      <c r="F50" s="21">
        <v>14</v>
      </c>
      <c r="G50" s="23">
        <v>14</v>
      </c>
      <c r="H50" s="21">
        <v>124</v>
      </c>
      <c r="I50" s="19">
        <v>0</v>
      </c>
      <c r="J50" s="23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8">
        <v>0</v>
      </c>
    </row>
    <row r="51" spans="1:16" ht="17.25">
      <c r="A51" s="174">
        <v>31</v>
      </c>
      <c r="B51" s="234" t="s">
        <v>666</v>
      </c>
      <c r="C51" s="21">
        <v>43</v>
      </c>
      <c r="D51" s="21">
        <v>28</v>
      </c>
      <c r="E51" s="21">
        <v>27</v>
      </c>
      <c r="F51" s="21">
        <v>12</v>
      </c>
      <c r="G51" s="146">
        <v>13</v>
      </c>
      <c r="H51" s="21">
        <v>125</v>
      </c>
      <c r="I51" s="174">
        <v>0</v>
      </c>
      <c r="J51" s="146">
        <v>0</v>
      </c>
      <c r="K51" s="174">
        <v>0</v>
      </c>
      <c r="L51" s="174">
        <v>0</v>
      </c>
      <c r="M51" s="174">
        <v>0</v>
      </c>
      <c r="N51" s="174">
        <v>0</v>
      </c>
      <c r="O51" s="174">
        <v>0</v>
      </c>
      <c r="P51" s="174">
        <v>0</v>
      </c>
    </row>
    <row r="52" spans="1:16" ht="16.5">
      <c r="A52" s="230">
        <v>4</v>
      </c>
      <c r="B52" s="228" t="s">
        <v>631</v>
      </c>
      <c r="C52" s="139">
        <f>C61+C60+C59+C58+C57+C56+C55+C54+C53</f>
        <v>731</v>
      </c>
      <c r="D52" s="139">
        <f t="shared" ref="D52:P52" si="0">D61+D60+D59+D58+D57+D56+D55+D54+D53</f>
        <v>201</v>
      </c>
      <c r="E52" s="139">
        <f t="shared" si="0"/>
        <v>1388</v>
      </c>
      <c r="F52" s="139">
        <f t="shared" si="0"/>
        <v>2079</v>
      </c>
      <c r="G52" s="139">
        <f t="shared" si="0"/>
        <v>75</v>
      </c>
      <c r="H52" s="139">
        <f t="shared" si="0"/>
        <v>418</v>
      </c>
      <c r="I52" s="139">
        <f t="shared" si="0"/>
        <v>1227</v>
      </c>
      <c r="J52" s="22">
        <f t="shared" si="0"/>
        <v>714</v>
      </c>
      <c r="K52" s="139">
        <f t="shared" si="0"/>
        <v>165</v>
      </c>
      <c r="L52" s="139">
        <f t="shared" si="0"/>
        <v>518</v>
      </c>
      <c r="M52" s="139">
        <f t="shared" si="0"/>
        <v>912</v>
      </c>
      <c r="N52" s="139">
        <f t="shared" si="0"/>
        <v>342</v>
      </c>
      <c r="O52" s="139">
        <f t="shared" si="0"/>
        <v>0</v>
      </c>
      <c r="P52" s="139">
        <f t="shared" si="0"/>
        <v>1</v>
      </c>
    </row>
    <row r="53" spans="1:16" ht="17.25">
      <c r="A53" s="174">
        <v>1</v>
      </c>
      <c r="B53" s="234" t="s">
        <v>631</v>
      </c>
      <c r="C53" s="192">
        <v>137</v>
      </c>
      <c r="D53" s="192">
        <v>135</v>
      </c>
      <c r="E53" s="25">
        <v>1065</v>
      </c>
      <c r="F53" s="25">
        <v>1250</v>
      </c>
      <c r="G53" s="126">
        <v>43</v>
      </c>
      <c r="H53" s="192">
        <v>81</v>
      </c>
      <c r="I53" s="192">
        <v>939</v>
      </c>
      <c r="J53" s="146">
        <v>710</v>
      </c>
      <c r="K53" s="192">
        <v>165</v>
      </c>
      <c r="L53" s="192">
        <v>518</v>
      </c>
      <c r="M53" s="192">
        <v>912</v>
      </c>
      <c r="N53" s="192">
        <v>218</v>
      </c>
      <c r="O53" s="192">
        <v>0</v>
      </c>
      <c r="P53" s="192">
        <v>1</v>
      </c>
    </row>
    <row r="54" spans="1:16" ht="17.25">
      <c r="A54" s="174">
        <v>2</v>
      </c>
      <c r="B54" s="234" t="s">
        <v>667</v>
      </c>
      <c r="C54" s="25">
        <v>86</v>
      </c>
      <c r="D54" s="25">
        <v>14</v>
      </c>
      <c r="E54" s="25">
        <v>0</v>
      </c>
      <c r="F54" s="25">
        <v>0</v>
      </c>
      <c r="G54" s="192">
        <v>0</v>
      </c>
      <c r="H54" s="192">
        <v>38</v>
      </c>
      <c r="I54" s="192">
        <v>115</v>
      </c>
      <c r="J54" s="146"/>
      <c r="K54" s="192">
        <v>0</v>
      </c>
      <c r="L54" s="192">
        <v>0</v>
      </c>
      <c r="M54" s="192">
        <v>0</v>
      </c>
      <c r="N54" s="192">
        <v>39</v>
      </c>
      <c r="O54" s="192">
        <v>0</v>
      </c>
      <c r="P54" s="192">
        <v>0</v>
      </c>
    </row>
    <row r="55" spans="1:16" ht="17.25">
      <c r="A55" s="174">
        <v>3</v>
      </c>
      <c r="B55" s="234" t="s">
        <v>668</v>
      </c>
      <c r="C55" s="25">
        <v>88</v>
      </c>
      <c r="D55" s="25">
        <v>4</v>
      </c>
      <c r="E55" s="25">
        <v>12</v>
      </c>
      <c r="F55" s="25">
        <v>27</v>
      </c>
      <c r="G55" s="126">
        <v>0</v>
      </c>
      <c r="H55" s="126">
        <v>15</v>
      </c>
      <c r="I55" s="126">
        <v>19</v>
      </c>
      <c r="J55" s="147"/>
      <c r="K55" s="126">
        <v>0</v>
      </c>
      <c r="L55" s="126">
        <v>0</v>
      </c>
      <c r="M55" s="126">
        <v>0</v>
      </c>
      <c r="N55" s="192">
        <v>33</v>
      </c>
      <c r="O55" s="192">
        <v>0</v>
      </c>
      <c r="P55" s="192">
        <v>0</v>
      </c>
    </row>
    <row r="56" spans="1:16" ht="17.25">
      <c r="A56" s="174">
        <v>4</v>
      </c>
      <c r="B56" s="234" t="s">
        <v>669</v>
      </c>
      <c r="C56" s="25">
        <v>26</v>
      </c>
      <c r="D56" s="25">
        <v>1</v>
      </c>
      <c r="E56" s="25">
        <v>65</v>
      </c>
      <c r="F56" s="25">
        <v>273</v>
      </c>
      <c r="G56" s="192">
        <v>2</v>
      </c>
      <c r="H56" s="192">
        <v>45</v>
      </c>
      <c r="I56" s="192">
        <v>13</v>
      </c>
      <c r="J56" s="146"/>
      <c r="K56" s="192">
        <v>0</v>
      </c>
      <c r="L56" s="192">
        <v>0</v>
      </c>
      <c r="M56" s="192">
        <v>0</v>
      </c>
      <c r="N56" s="192">
        <v>0</v>
      </c>
      <c r="O56" s="192">
        <v>0</v>
      </c>
      <c r="P56" s="192">
        <v>0</v>
      </c>
    </row>
    <row r="57" spans="1:16" ht="34.5">
      <c r="A57" s="174">
        <v>5</v>
      </c>
      <c r="B57" s="234" t="s">
        <v>670</v>
      </c>
      <c r="C57" s="192">
        <v>126</v>
      </c>
      <c r="D57" s="192">
        <v>9</v>
      </c>
      <c r="E57" s="192">
        <v>27</v>
      </c>
      <c r="F57" s="192">
        <v>64</v>
      </c>
      <c r="G57" s="126">
        <v>6</v>
      </c>
      <c r="H57" s="192">
        <v>80</v>
      </c>
      <c r="I57" s="192">
        <v>35</v>
      </c>
      <c r="J57" s="146"/>
      <c r="K57" s="192">
        <v>0</v>
      </c>
      <c r="L57" s="192">
        <v>0</v>
      </c>
      <c r="M57" s="192">
        <v>0</v>
      </c>
      <c r="N57" s="192">
        <v>19</v>
      </c>
      <c r="O57" s="192">
        <v>0</v>
      </c>
      <c r="P57" s="192">
        <v>0</v>
      </c>
    </row>
    <row r="58" spans="1:16" ht="17.25">
      <c r="A58" s="174">
        <v>6</v>
      </c>
      <c r="B58" s="234" t="s">
        <v>671</v>
      </c>
      <c r="C58" s="24">
        <v>122</v>
      </c>
      <c r="D58" s="24">
        <v>14</v>
      </c>
      <c r="E58" s="25">
        <v>20</v>
      </c>
      <c r="F58" s="25">
        <v>30</v>
      </c>
      <c r="G58" s="146">
        <v>2</v>
      </c>
      <c r="H58" s="146">
        <v>101</v>
      </c>
      <c r="I58" s="146">
        <v>4</v>
      </c>
      <c r="J58" s="146">
        <v>4</v>
      </c>
      <c r="K58" s="192">
        <v>0</v>
      </c>
      <c r="L58" s="192">
        <v>0</v>
      </c>
      <c r="M58" s="192">
        <v>0</v>
      </c>
      <c r="N58" s="192">
        <v>0</v>
      </c>
      <c r="O58" s="192">
        <v>0</v>
      </c>
      <c r="P58" s="192">
        <v>0</v>
      </c>
    </row>
    <row r="59" spans="1:16" ht="17.25">
      <c r="A59" s="174">
        <v>7</v>
      </c>
      <c r="B59" s="234" t="s">
        <v>672</v>
      </c>
      <c r="C59" s="236">
        <v>42</v>
      </c>
      <c r="D59" s="25">
        <v>12</v>
      </c>
      <c r="E59" s="25">
        <v>50</v>
      </c>
      <c r="F59" s="25">
        <v>280</v>
      </c>
      <c r="G59" s="192">
        <v>10</v>
      </c>
      <c r="H59" s="192">
        <v>20</v>
      </c>
      <c r="I59" s="192">
        <v>57</v>
      </c>
      <c r="J59" s="146"/>
      <c r="K59" s="192">
        <v>0</v>
      </c>
      <c r="L59" s="192">
        <v>0</v>
      </c>
      <c r="M59" s="192">
        <v>0</v>
      </c>
      <c r="N59" s="192">
        <v>33</v>
      </c>
      <c r="O59" s="192">
        <v>0</v>
      </c>
      <c r="P59" s="192">
        <v>0</v>
      </c>
    </row>
    <row r="60" spans="1:16" ht="17.25">
      <c r="A60" s="174">
        <v>8</v>
      </c>
      <c r="B60" s="234" t="s">
        <v>673</v>
      </c>
      <c r="C60" s="25">
        <v>53</v>
      </c>
      <c r="D60" s="25">
        <v>10</v>
      </c>
      <c r="E60" s="25">
        <v>79</v>
      </c>
      <c r="F60" s="25">
        <v>120</v>
      </c>
      <c r="G60" s="192">
        <v>3</v>
      </c>
      <c r="H60" s="192">
        <v>21</v>
      </c>
      <c r="I60" s="192">
        <v>21</v>
      </c>
      <c r="J60" s="146"/>
      <c r="K60" s="192">
        <v>0</v>
      </c>
      <c r="L60" s="192">
        <v>0</v>
      </c>
      <c r="M60" s="192">
        <v>0</v>
      </c>
      <c r="N60" s="192">
        <v>0</v>
      </c>
      <c r="O60" s="192">
        <v>0</v>
      </c>
      <c r="P60" s="192">
        <v>0</v>
      </c>
    </row>
    <row r="61" spans="1:16" ht="17.25">
      <c r="A61" s="174">
        <v>9</v>
      </c>
      <c r="B61" s="234" t="s">
        <v>674</v>
      </c>
      <c r="C61" s="25">
        <v>51</v>
      </c>
      <c r="D61" s="25">
        <v>2</v>
      </c>
      <c r="E61" s="25">
        <v>70</v>
      </c>
      <c r="F61" s="25">
        <v>35</v>
      </c>
      <c r="G61" s="126">
        <v>9</v>
      </c>
      <c r="H61" s="126">
        <v>17</v>
      </c>
      <c r="I61" s="126">
        <v>24</v>
      </c>
      <c r="J61" s="147"/>
      <c r="K61" s="192">
        <v>0</v>
      </c>
      <c r="L61" s="192">
        <v>0</v>
      </c>
      <c r="M61" s="192">
        <v>0</v>
      </c>
      <c r="N61" s="192">
        <v>0</v>
      </c>
      <c r="O61" s="192">
        <v>0</v>
      </c>
      <c r="P61" s="192">
        <v>0</v>
      </c>
    </row>
    <row r="62" spans="1:16" ht="16.5">
      <c r="A62" s="237">
        <v>5</v>
      </c>
      <c r="B62" s="238" t="s">
        <v>632</v>
      </c>
      <c r="C62" s="22">
        <v>541</v>
      </c>
      <c r="D62" s="22">
        <v>52</v>
      </c>
      <c r="E62" s="22">
        <v>196</v>
      </c>
      <c r="F62" s="22">
        <v>365</v>
      </c>
      <c r="G62" s="23">
        <v>167</v>
      </c>
      <c r="H62" s="22">
        <v>558</v>
      </c>
      <c r="I62" s="22">
        <v>90</v>
      </c>
      <c r="J62" s="22">
        <v>0</v>
      </c>
      <c r="K62" s="22">
        <v>388</v>
      </c>
      <c r="L62" s="22">
        <v>997</v>
      </c>
      <c r="M62" s="22">
        <v>858</v>
      </c>
      <c r="N62" s="22">
        <v>149</v>
      </c>
      <c r="O62" s="22">
        <v>0</v>
      </c>
      <c r="P62" s="22">
        <v>1</v>
      </c>
    </row>
    <row r="63" spans="1:16" ht="17.25">
      <c r="A63" s="174">
        <v>1</v>
      </c>
      <c r="B63" s="234" t="s">
        <v>675</v>
      </c>
      <c r="C63" s="21">
        <v>22</v>
      </c>
      <c r="D63" s="21">
        <v>3</v>
      </c>
      <c r="E63" s="21">
        <v>6</v>
      </c>
      <c r="F63" s="21">
        <v>18</v>
      </c>
      <c r="G63" s="24">
        <v>8</v>
      </c>
      <c r="H63" s="21">
        <v>26</v>
      </c>
      <c r="I63" s="18">
        <v>0</v>
      </c>
      <c r="J63" s="22">
        <v>0</v>
      </c>
      <c r="K63" s="18">
        <v>0</v>
      </c>
      <c r="L63" s="18">
        <v>9</v>
      </c>
      <c r="M63" s="18">
        <v>12</v>
      </c>
      <c r="N63" s="18">
        <v>25</v>
      </c>
      <c r="O63" s="18">
        <v>0</v>
      </c>
      <c r="P63" s="18">
        <v>0</v>
      </c>
    </row>
    <row r="64" spans="1:16" ht="17.25">
      <c r="A64" s="174">
        <v>2</v>
      </c>
      <c r="B64" s="234" t="s">
        <v>676</v>
      </c>
      <c r="C64" s="21">
        <v>23</v>
      </c>
      <c r="D64" s="21">
        <v>5</v>
      </c>
      <c r="E64" s="21">
        <v>0</v>
      </c>
      <c r="F64" s="21">
        <v>0</v>
      </c>
      <c r="G64" s="24">
        <v>0</v>
      </c>
      <c r="H64" s="21">
        <v>49</v>
      </c>
      <c r="I64" s="174">
        <v>5</v>
      </c>
      <c r="J64" s="146">
        <v>0</v>
      </c>
      <c r="K64" s="174">
        <v>0</v>
      </c>
      <c r="L64" s="174">
        <v>30</v>
      </c>
      <c r="M64" s="174">
        <v>17</v>
      </c>
      <c r="N64" s="174">
        <v>47</v>
      </c>
      <c r="O64" s="174">
        <v>0</v>
      </c>
      <c r="P64" s="174">
        <v>0</v>
      </c>
    </row>
    <row r="65" spans="1:16" ht="17.25">
      <c r="A65" s="174">
        <v>3</v>
      </c>
      <c r="B65" s="234" t="s">
        <v>677</v>
      </c>
      <c r="C65" s="21">
        <v>17</v>
      </c>
      <c r="D65" s="21">
        <v>7</v>
      </c>
      <c r="E65" s="21">
        <v>164</v>
      </c>
      <c r="F65" s="21">
        <v>212</v>
      </c>
      <c r="G65" s="24">
        <v>59</v>
      </c>
      <c r="H65" s="21">
        <v>72</v>
      </c>
      <c r="I65" s="13">
        <v>0</v>
      </c>
      <c r="J65" s="147">
        <v>0</v>
      </c>
      <c r="K65" s="13">
        <v>0</v>
      </c>
      <c r="L65" s="13">
        <v>0</v>
      </c>
      <c r="M65" s="13">
        <v>0</v>
      </c>
      <c r="N65" s="174">
        <v>0</v>
      </c>
      <c r="O65" s="174">
        <v>0</v>
      </c>
      <c r="P65" s="174">
        <v>0</v>
      </c>
    </row>
    <row r="66" spans="1:16" ht="17.25">
      <c r="A66" s="174">
        <v>4</v>
      </c>
      <c r="B66" s="234" t="s">
        <v>678</v>
      </c>
      <c r="C66" s="21">
        <v>20</v>
      </c>
      <c r="D66" s="21">
        <v>0</v>
      </c>
      <c r="E66" s="21">
        <v>0</v>
      </c>
      <c r="F66" s="21">
        <v>0</v>
      </c>
      <c r="G66" s="24">
        <v>0</v>
      </c>
      <c r="H66" s="21">
        <v>53</v>
      </c>
      <c r="I66" s="174">
        <v>0</v>
      </c>
      <c r="J66" s="146">
        <v>0</v>
      </c>
      <c r="K66" s="174">
        <v>0</v>
      </c>
      <c r="L66" s="174">
        <v>0</v>
      </c>
      <c r="M66" s="174">
        <v>0</v>
      </c>
      <c r="N66" s="174">
        <v>0</v>
      </c>
      <c r="O66" s="174">
        <v>0</v>
      </c>
      <c r="P66" s="174">
        <v>0</v>
      </c>
    </row>
    <row r="67" spans="1:16" ht="17.25">
      <c r="A67" s="174">
        <v>5</v>
      </c>
      <c r="B67" s="234" t="s">
        <v>679</v>
      </c>
      <c r="C67" s="21">
        <v>56</v>
      </c>
      <c r="D67" s="21">
        <v>2</v>
      </c>
      <c r="E67" s="21">
        <v>16</v>
      </c>
      <c r="F67" s="21">
        <v>122</v>
      </c>
      <c r="G67" s="24">
        <v>51</v>
      </c>
      <c r="H67" s="21">
        <v>15</v>
      </c>
      <c r="I67" s="174">
        <v>0</v>
      </c>
      <c r="J67" s="146">
        <v>0</v>
      </c>
      <c r="K67" s="174">
        <v>0</v>
      </c>
      <c r="L67" s="174">
        <v>0</v>
      </c>
      <c r="M67" s="174">
        <v>0</v>
      </c>
      <c r="N67" s="174">
        <v>0</v>
      </c>
      <c r="O67" s="174">
        <v>0</v>
      </c>
      <c r="P67" s="174">
        <v>0</v>
      </c>
    </row>
    <row r="68" spans="1:16" ht="17.25">
      <c r="A68" s="146">
        <v>6</v>
      </c>
      <c r="B68" s="234" t="s">
        <v>680</v>
      </c>
      <c r="C68" s="239">
        <v>87</v>
      </c>
      <c r="D68" s="239">
        <v>13</v>
      </c>
      <c r="E68" s="240">
        <v>0</v>
      </c>
      <c r="F68" s="239">
        <v>0</v>
      </c>
      <c r="G68" s="239">
        <v>0</v>
      </c>
      <c r="H68" s="239">
        <v>94</v>
      </c>
      <c r="I68" s="241">
        <v>8</v>
      </c>
      <c r="J68" s="241">
        <v>0</v>
      </c>
      <c r="K68" s="240">
        <v>0</v>
      </c>
      <c r="L68" s="241">
        <v>0</v>
      </c>
      <c r="M68" s="241">
        <v>0</v>
      </c>
      <c r="N68" s="241">
        <v>0</v>
      </c>
      <c r="O68" s="241">
        <v>0</v>
      </c>
      <c r="P68" s="241">
        <v>0</v>
      </c>
    </row>
    <row r="69" spans="1:16" ht="17.25">
      <c r="A69" s="174">
        <v>7</v>
      </c>
      <c r="B69" s="234" t="s">
        <v>681</v>
      </c>
      <c r="C69" s="21">
        <v>38</v>
      </c>
      <c r="D69" s="21">
        <v>7</v>
      </c>
      <c r="E69" s="21">
        <v>0</v>
      </c>
      <c r="F69" s="21">
        <v>0</v>
      </c>
      <c r="G69" s="24">
        <v>0</v>
      </c>
      <c r="H69" s="21">
        <v>83</v>
      </c>
      <c r="I69" s="174">
        <v>0</v>
      </c>
      <c r="J69" s="146">
        <v>0</v>
      </c>
      <c r="K69" s="174">
        <v>0</v>
      </c>
      <c r="L69" s="174">
        <v>0</v>
      </c>
      <c r="M69" s="174">
        <v>0</v>
      </c>
      <c r="N69" s="174">
        <v>0</v>
      </c>
      <c r="O69" s="174">
        <v>0</v>
      </c>
      <c r="P69" s="174">
        <v>0</v>
      </c>
    </row>
    <row r="70" spans="1:16" ht="17.25">
      <c r="A70" s="174">
        <v>8</v>
      </c>
      <c r="B70" s="234" t="s">
        <v>17</v>
      </c>
      <c r="C70" s="21">
        <v>19</v>
      </c>
      <c r="D70" s="21">
        <v>3</v>
      </c>
      <c r="E70" s="21">
        <v>10</v>
      </c>
      <c r="F70" s="21">
        <v>5</v>
      </c>
      <c r="G70" s="24">
        <v>0</v>
      </c>
      <c r="H70" s="21">
        <v>37</v>
      </c>
      <c r="I70" s="174">
        <v>0</v>
      </c>
      <c r="J70" s="146">
        <v>0</v>
      </c>
      <c r="K70" s="174">
        <v>0</v>
      </c>
      <c r="L70" s="174">
        <v>0</v>
      </c>
      <c r="M70" s="174">
        <v>0</v>
      </c>
      <c r="N70" s="174">
        <v>0</v>
      </c>
      <c r="O70" s="174">
        <v>0</v>
      </c>
      <c r="P70" s="174">
        <v>0</v>
      </c>
    </row>
    <row r="71" spans="1:16" ht="17.25">
      <c r="A71" s="146">
        <v>9</v>
      </c>
      <c r="B71" s="234" t="s">
        <v>682</v>
      </c>
      <c r="C71" s="24">
        <v>72</v>
      </c>
      <c r="D71" s="24">
        <v>5</v>
      </c>
      <c r="E71" s="24"/>
      <c r="F71" s="24">
        <v>8</v>
      </c>
      <c r="G71" s="24">
        <v>14</v>
      </c>
      <c r="H71" s="24">
        <v>5</v>
      </c>
      <c r="I71" s="147">
        <v>0</v>
      </c>
      <c r="J71" s="147">
        <v>0</v>
      </c>
      <c r="K71" s="147">
        <v>0</v>
      </c>
      <c r="L71" s="147">
        <v>0</v>
      </c>
      <c r="M71" s="147">
        <v>0</v>
      </c>
      <c r="N71" s="147">
        <v>0</v>
      </c>
      <c r="O71" s="147">
        <v>0</v>
      </c>
      <c r="P71" s="146">
        <v>0</v>
      </c>
    </row>
    <row r="72" spans="1:16" ht="17.25">
      <c r="A72" s="174">
        <v>10</v>
      </c>
      <c r="B72" s="242" t="s">
        <v>683</v>
      </c>
      <c r="C72" s="21">
        <v>16</v>
      </c>
      <c r="D72" s="21">
        <v>2</v>
      </c>
      <c r="E72" s="21">
        <v>0</v>
      </c>
      <c r="F72" s="21">
        <v>0</v>
      </c>
      <c r="G72" s="24">
        <v>0</v>
      </c>
      <c r="H72" s="21">
        <v>46</v>
      </c>
      <c r="I72" s="174">
        <v>0</v>
      </c>
      <c r="J72" s="146">
        <v>0</v>
      </c>
      <c r="K72" s="174">
        <v>0</v>
      </c>
      <c r="L72" s="174">
        <v>0</v>
      </c>
      <c r="M72" s="174">
        <v>0</v>
      </c>
      <c r="N72" s="174">
        <v>0</v>
      </c>
      <c r="O72" s="174">
        <v>0</v>
      </c>
      <c r="P72" s="174">
        <v>0</v>
      </c>
    </row>
    <row r="73" spans="1:16" ht="17.25">
      <c r="A73" s="174">
        <v>11</v>
      </c>
      <c r="B73" s="242" t="s">
        <v>633</v>
      </c>
      <c r="C73" s="21">
        <v>28</v>
      </c>
      <c r="D73" s="21">
        <v>1</v>
      </c>
      <c r="E73" s="21">
        <v>0</v>
      </c>
      <c r="F73" s="21">
        <v>0</v>
      </c>
      <c r="G73" s="24">
        <v>0</v>
      </c>
      <c r="H73" s="21">
        <v>18</v>
      </c>
      <c r="I73" s="174">
        <v>0</v>
      </c>
      <c r="J73" s="146">
        <v>0</v>
      </c>
      <c r="K73" s="174">
        <v>0</v>
      </c>
      <c r="L73" s="174">
        <v>0</v>
      </c>
      <c r="M73" s="174">
        <v>0</v>
      </c>
      <c r="N73" s="174">
        <v>0</v>
      </c>
      <c r="O73" s="174">
        <v>0</v>
      </c>
      <c r="P73" s="174">
        <v>0</v>
      </c>
    </row>
    <row r="74" spans="1:16" ht="17.25">
      <c r="A74" s="174">
        <v>12</v>
      </c>
      <c r="B74" s="242" t="s">
        <v>117</v>
      </c>
      <c r="C74" s="21">
        <v>112</v>
      </c>
      <c r="D74" s="21">
        <v>2</v>
      </c>
      <c r="E74" s="21">
        <v>0</v>
      </c>
      <c r="F74" s="21">
        <v>0</v>
      </c>
      <c r="G74" s="24">
        <v>0</v>
      </c>
      <c r="H74" s="21">
        <v>25</v>
      </c>
      <c r="I74" s="174">
        <v>6</v>
      </c>
      <c r="J74" s="146">
        <v>0</v>
      </c>
      <c r="K74" s="174">
        <v>0</v>
      </c>
      <c r="L74" s="174">
        <v>0</v>
      </c>
      <c r="M74" s="174">
        <v>0</v>
      </c>
      <c r="N74" s="174">
        <v>0</v>
      </c>
      <c r="O74" s="174">
        <v>0</v>
      </c>
      <c r="P74" s="174">
        <v>0</v>
      </c>
    </row>
    <row r="75" spans="1:16" ht="17.25">
      <c r="A75" s="174">
        <v>13</v>
      </c>
      <c r="B75" s="242" t="s">
        <v>684</v>
      </c>
      <c r="C75" s="21"/>
      <c r="D75" s="21"/>
      <c r="E75" s="21"/>
      <c r="F75" s="21"/>
      <c r="G75" s="24"/>
      <c r="H75" s="21"/>
      <c r="I75" s="13"/>
      <c r="J75" s="147"/>
      <c r="K75" s="13"/>
      <c r="L75" s="13"/>
      <c r="M75" s="13"/>
      <c r="N75" s="13"/>
      <c r="O75" s="13"/>
      <c r="P75" s="174"/>
    </row>
    <row r="76" spans="1:16" ht="16.5" customHeight="1">
      <c r="A76" s="18">
        <v>6</v>
      </c>
      <c r="B76" s="228" t="s">
        <v>634</v>
      </c>
      <c r="C76" s="18">
        <v>632</v>
      </c>
      <c r="D76" s="18">
        <v>95</v>
      </c>
      <c r="E76" s="18">
        <v>891</v>
      </c>
      <c r="F76" s="18">
        <v>1750</v>
      </c>
      <c r="G76" s="23">
        <v>101</v>
      </c>
      <c r="H76" s="18">
        <v>485</v>
      </c>
      <c r="I76" s="18">
        <v>1033</v>
      </c>
      <c r="J76" s="22">
        <v>455</v>
      </c>
      <c r="K76" s="18">
        <v>0</v>
      </c>
      <c r="L76" s="18">
        <v>563</v>
      </c>
      <c r="M76" s="18">
        <v>600</v>
      </c>
      <c r="N76" s="18">
        <v>0</v>
      </c>
      <c r="O76" s="18">
        <v>0</v>
      </c>
      <c r="P76" s="18">
        <v>0</v>
      </c>
    </row>
    <row r="77" spans="1:16" ht="17.25">
      <c r="A77" s="174">
        <v>1</v>
      </c>
      <c r="B77" s="234" t="s">
        <v>685</v>
      </c>
      <c r="C77" s="21">
        <v>26</v>
      </c>
      <c r="D77" s="21">
        <v>2</v>
      </c>
      <c r="E77" s="21">
        <v>0</v>
      </c>
      <c r="F77" s="21">
        <v>113</v>
      </c>
      <c r="G77" s="24">
        <v>0</v>
      </c>
      <c r="H77" s="21">
        <v>39</v>
      </c>
      <c r="I77" s="21">
        <v>33</v>
      </c>
      <c r="J77" s="24">
        <v>37</v>
      </c>
      <c r="K77" s="21">
        <v>0</v>
      </c>
      <c r="L77" s="21">
        <v>35</v>
      </c>
      <c r="M77" s="21">
        <v>22</v>
      </c>
      <c r="N77" s="174">
        <v>0</v>
      </c>
      <c r="O77" s="174">
        <v>0</v>
      </c>
      <c r="P77" s="174">
        <v>0</v>
      </c>
    </row>
    <row r="78" spans="1:16" ht="17.25">
      <c r="A78" s="174">
        <v>2</v>
      </c>
      <c r="B78" s="234" t="s">
        <v>686</v>
      </c>
      <c r="C78" s="21">
        <v>28</v>
      </c>
      <c r="D78" s="21">
        <v>4</v>
      </c>
      <c r="E78" s="21">
        <v>90</v>
      </c>
      <c r="F78" s="21">
        <v>385</v>
      </c>
      <c r="G78" s="24">
        <v>0</v>
      </c>
      <c r="H78" s="21">
        <v>0</v>
      </c>
      <c r="I78" s="21">
        <v>0</v>
      </c>
      <c r="J78" s="24">
        <v>0</v>
      </c>
      <c r="K78" s="21">
        <v>0</v>
      </c>
      <c r="L78" s="21">
        <v>0</v>
      </c>
      <c r="M78" s="21">
        <v>0</v>
      </c>
      <c r="N78" s="174">
        <v>0</v>
      </c>
      <c r="O78" s="174">
        <v>0</v>
      </c>
      <c r="P78" s="174">
        <v>0</v>
      </c>
    </row>
    <row r="79" spans="1:16" ht="17.25">
      <c r="A79" s="174">
        <v>3</v>
      </c>
      <c r="B79" s="234" t="s">
        <v>687</v>
      </c>
      <c r="C79" s="21">
        <v>48</v>
      </c>
      <c r="D79" s="21">
        <v>8</v>
      </c>
      <c r="E79" s="21">
        <v>25</v>
      </c>
      <c r="F79" s="21">
        <v>83</v>
      </c>
      <c r="G79" s="24">
        <v>0</v>
      </c>
      <c r="H79" s="21">
        <v>78</v>
      </c>
      <c r="I79" s="21">
        <v>0</v>
      </c>
      <c r="J79" s="24">
        <v>0</v>
      </c>
      <c r="K79" s="21">
        <v>0</v>
      </c>
      <c r="L79" s="21">
        <v>57</v>
      </c>
      <c r="M79" s="21">
        <v>19</v>
      </c>
      <c r="N79" s="174">
        <v>0</v>
      </c>
      <c r="O79" s="174">
        <v>0</v>
      </c>
      <c r="P79" s="174">
        <v>0</v>
      </c>
    </row>
    <row r="80" spans="1:16" ht="17.25">
      <c r="A80" s="174">
        <v>4</v>
      </c>
      <c r="B80" s="234" t="s">
        <v>35</v>
      </c>
      <c r="C80" s="21">
        <v>46</v>
      </c>
      <c r="D80" s="21">
        <v>6</v>
      </c>
      <c r="E80" s="21">
        <v>40</v>
      </c>
      <c r="F80" s="21">
        <v>120</v>
      </c>
      <c r="G80" s="24">
        <v>31</v>
      </c>
      <c r="H80" s="21">
        <v>34</v>
      </c>
      <c r="I80" s="21">
        <v>42</v>
      </c>
      <c r="J80" s="24">
        <v>0</v>
      </c>
      <c r="K80" s="21">
        <v>0</v>
      </c>
      <c r="L80" s="21">
        <v>0</v>
      </c>
      <c r="M80" s="21">
        <v>0</v>
      </c>
      <c r="N80" s="174">
        <v>0</v>
      </c>
      <c r="O80" s="174">
        <v>0</v>
      </c>
      <c r="P80" s="174">
        <v>0</v>
      </c>
    </row>
    <row r="81" spans="1:16" ht="17.25">
      <c r="A81" s="174">
        <v>5</v>
      </c>
      <c r="B81" s="234" t="s">
        <v>688</v>
      </c>
      <c r="C81" s="243">
        <v>80</v>
      </c>
      <c r="D81" s="243">
        <v>13</v>
      </c>
      <c r="E81" s="243">
        <v>363</v>
      </c>
      <c r="F81" s="243">
        <v>288</v>
      </c>
      <c r="G81" s="25">
        <v>0</v>
      </c>
      <c r="H81" s="243">
        <v>66</v>
      </c>
      <c r="I81" s="243">
        <v>176</v>
      </c>
      <c r="J81" s="24">
        <v>0</v>
      </c>
      <c r="K81" s="243">
        <v>0</v>
      </c>
      <c r="L81" s="243">
        <v>0</v>
      </c>
      <c r="M81" s="243">
        <v>0</v>
      </c>
      <c r="N81" s="201">
        <v>0</v>
      </c>
      <c r="O81" s="201">
        <v>0</v>
      </c>
      <c r="P81" s="201">
        <v>0</v>
      </c>
    </row>
    <row r="82" spans="1:16" ht="17.25">
      <c r="A82" s="174">
        <v>6</v>
      </c>
      <c r="B82" s="234" t="s">
        <v>689</v>
      </c>
      <c r="C82" s="21">
        <v>10</v>
      </c>
      <c r="D82" s="21">
        <v>2</v>
      </c>
      <c r="E82" s="21">
        <v>10</v>
      </c>
      <c r="F82" s="21">
        <v>150</v>
      </c>
      <c r="G82" s="24">
        <v>3</v>
      </c>
      <c r="H82" s="21">
        <v>40</v>
      </c>
      <c r="I82" s="21">
        <v>32</v>
      </c>
      <c r="J82" s="24">
        <v>30</v>
      </c>
      <c r="K82" s="21">
        <v>0</v>
      </c>
      <c r="L82" s="21">
        <v>32</v>
      </c>
      <c r="M82" s="21">
        <v>3</v>
      </c>
      <c r="N82" s="174">
        <v>0</v>
      </c>
      <c r="O82" s="174">
        <v>0</v>
      </c>
      <c r="P82" s="174">
        <v>0</v>
      </c>
    </row>
    <row r="83" spans="1:16" ht="17.25">
      <c r="A83" s="174">
        <v>7</v>
      </c>
      <c r="B83" s="234" t="s">
        <v>690</v>
      </c>
      <c r="C83" s="21">
        <v>0</v>
      </c>
      <c r="D83" s="21">
        <v>0</v>
      </c>
      <c r="E83" s="21">
        <v>74</v>
      </c>
      <c r="F83" s="21">
        <v>224</v>
      </c>
      <c r="G83" s="24">
        <v>0</v>
      </c>
      <c r="H83" s="21">
        <v>0</v>
      </c>
      <c r="I83" s="21">
        <v>11</v>
      </c>
      <c r="J83" s="24">
        <v>0</v>
      </c>
      <c r="K83" s="21">
        <v>0</v>
      </c>
      <c r="L83" s="21">
        <v>0</v>
      </c>
      <c r="M83" s="21">
        <v>0</v>
      </c>
      <c r="N83" s="174">
        <v>0</v>
      </c>
      <c r="O83" s="174">
        <v>0</v>
      </c>
      <c r="P83" s="174">
        <v>0</v>
      </c>
    </row>
    <row r="84" spans="1:16" ht="17.25">
      <c r="A84" s="174">
        <v>8</v>
      </c>
      <c r="B84" s="234" t="s">
        <v>691</v>
      </c>
      <c r="C84" s="21">
        <v>5</v>
      </c>
      <c r="D84" s="21">
        <v>1</v>
      </c>
      <c r="E84" s="21">
        <v>20</v>
      </c>
      <c r="F84" s="21">
        <v>66</v>
      </c>
      <c r="G84" s="24">
        <v>0</v>
      </c>
      <c r="H84" s="21">
        <v>16</v>
      </c>
      <c r="I84" s="21">
        <v>3</v>
      </c>
      <c r="J84" s="24">
        <v>8</v>
      </c>
      <c r="K84" s="21">
        <v>0</v>
      </c>
      <c r="L84" s="21">
        <v>0</v>
      </c>
      <c r="M84" s="21">
        <v>0</v>
      </c>
      <c r="N84" s="174">
        <v>0</v>
      </c>
      <c r="O84" s="174">
        <v>0</v>
      </c>
      <c r="P84" s="174">
        <v>0</v>
      </c>
    </row>
    <row r="85" spans="1:16" ht="17.25">
      <c r="A85" s="174">
        <v>9</v>
      </c>
      <c r="B85" s="234" t="s">
        <v>692</v>
      </c>
      <c r="C85" s="21">
        <v>68</v>
      </c>
      <c r="D85" s="21">
        <v>10</v>
      </c>
      <c r="E85" s="21">
        <v>90</v>
      </c>
      <c r="F85" s="21">
        <v>120</v>
      </c>
      <c r="G85" s="24">
        <v>2</v>
      </c>
      <c r="H85" s="21">
        <v>1</v>
      </c>
      <c r="I85" s="21">
        <v>18</v>
      </c>
      <c r="J85" s="24">
        <v>10</v>
      </c>
      <c r="K85" s="21">
        <v>0</v>
      </c>
      <c r="L85" s="21">
        <v>0</v>
      </c>
      <c r="M85" s="21">
        <v>0</v>
      </c>
      <c r="N85" s="174">
        <v>0</v>
      </c>
      <c r="O85" s="174">
        <v>0</v>
      </c>
      <c r="P85" s="174">
        <v>0</v>
      </c>
    </row>
    <row r="86" spans="1:16" ht="17.25">
      <c r="A86" s="174">
        <v>10</v>
      </c>
      <c r="B86" s="234" t="s">
        <v>693</v>
      </c>
      <c r="C86" s="24">
        <v>2</v>
      </c>
      <c r="D86" s="24">
        <v>0</v>
      </c>
      <c r="E86" s="24">
        <v>21</v>
      </c>
      <c r="F86" s="24">
        <v>36</v>
      </c>
      <c r="G86" s="24">
        <v>0</v>
      </c>
      <c r="H86" s="24">
        <v>0</v>
      </c>
      <c r="I86" s="24">
        <v>25</v>
      </c>
      <c r="J86" s="24">
        <v>6</v>
      </c>
      <c r="K86" s="24">
        <v>0</v>
      </c>
      <c r="L86" s="24">
        <v>0</v>
      </c>
      <c r="M86" s="24">
        <v>0</v>
      </c>
      <c r="N86" s="146">
        <v>0</v>
      </c>
      <c r="O86" s="146">
        <v>0</v>
      </c>
      <c r="P86" s="146">
        <v>0</v>
      </c>
    </row>
    <row r="87" spans="1:16" ht="17.25">
      <c r="A87" s="174">
        <v>11</v>
      </c>
      <c r="B87" s="234" t="s">
        <v>694</v>
      </c>
      <c r="C87" s="21">
        <v>23</v>
      </c>
      <c r="D87" s="21">
        <v>9</v>
      </c>
      <c r="E87" s="21">
        <v>64</v>
      </c>
      <c r="F87" s="21">
        <v>78</v>
      </c>
      <c r="G87" s="24">
        <v>25</v>
      </c>
      <c r="H87" s="21">
        <v>2</v>
      </c>
      <c r="I87" s="21">
        <v>18</v>
      </c>
      <c r="J87" s="24">
        <v>18</v>
      </c>
      <c r="K87" s="21">
        <v>0</v>
      </c>
      <c r="L87" s="21">
        <v>0</v>
      </c>
      <c r="M87" s="21">
        <v>0</v>
      </c>
      <c r="N87" s="174">
        <v>0</v>
      </c>
      <c r="O87" s="174">
        <v>0</v>
      </c>
      <c r="P87" s="174">
        <v>0</v>
      </c>
    </row>
    <row r="88" spans="1:16" ht="17.25">
      <c r="A88" s="174">
        <v>12</v>
      </c>
      <c r="B88" s="234" t="s">
        <v>695</v>
      </c>
      <c r="C88" s="21">
        <v>130</v>
      </c>
      <c r="D88" s="21">
        <v>12</v>
      </c>
      <c r="E88" s="21">
        <v>9</v>
      </c>
      <c r="F88" s="21">
        <v>28</v>
      </c>
      <c r="G88" s="24">
        <v>24</v>
      </c>
      <c r="H88" s="21">
        <v>71</v>
      </c>
      <c r="I88" s="21">
        <v>0</v>
      </c>
      <c r="J88" s="24">
        <v>0</v>
      </c>
      <c r="K88" s="21">
        <v>0</v>
      </c>
      <c r="L88" s="21">
        <v>0</v>
      </c>
      <c r="M88" s="21">
        <v>0</v>
      </c>
      <c r="N88" s="174">
        <v>0</v>
      </c>
      <c r="O88" s="174">
        <v>0</v>
      </c>
      <c r="P88" s="174">
        <v>0</v>
      </c>
    </row>
    <row r="89" spans="1:16" ht="17.25">
      <c r="A89" s="174">
        <v>13</v>
      </c>
      <c r="B89" s="234" t="s">
        <v>696</v>
      </c>
      <c r="C89" s="21">
        <v>38</v>
      </c>
      <c r="D89" s="21">
        <v>5</v>
      </c>
      <c r="E89" s="21">
        <v>0</v>
      </c>
      <c r="F89" s="21">
        <v>0</v>
      </c>
      <c r="G89" s="24">
        <v>8</v>
      </c>
      <c r="H89" s="21">
        <v>37</v>
      </c>
      <c r="I89" s="21">
        <v>3</v>
      </c>
      <c r="J89" s="24">
        <v>0</v>
      </c>
      <c r="K89" s="21">
        <v>0</v>
      </c>
      <c r="L89" s="21">
        <v>21</v>
      </c>
      <c r="M89" s="21">
        <v>6</v>
      </c>
      <c r="N89" s="174">
        <v>0</v>
      </c>
      <c r="O89" s="174">
        <v>0</v>
      </c>
      <c r="P89" s="174">
        <v>0</v>
      </c>
    </row>
    <row r="90" spans="1:16" ht="17.25">
      <c r="A90" s="174">
        <v>14</v>
      </c>
      <c r="B90" s="234" t="s">
        <v>697</v>
      </c>
      <c r="C90" s="21">
        <v>2</v>
      </c>
      <c r="D90" s="21">
        <v>1</v>
      </c>
      <c r="E90" s="21">
        <v>12</v>
      </c>
      <c r="F90" s="21">
        <v>9</v>
      </c>
      <c r="G90" s="24">
        <v>0</v>
      </c>
      <c r="H90" s="21">
        <v>0</v>
      </c>
      <c r="I90" s="21">
        <v>24</v>
      </c>
      <c r="J90" s="24">
        <v>12</v>
      </c>
      <c r="K90" s="21">
        <v>0</v>
      </c>
      <c r="L90" s="21">
        <v>0</v>
      </c>
      <c r="M90" s="21">
        <v>0</v>
      </c>
      <c r="N90" s="174">
        <v>0</v>
      </c>
      <c r="O90" s="174">
        <v>0</v>
      </c>
      <c r="P90" s="174">
        <v>0</v>
      </c>
    </row>
    <row r="91" spans="1:16" ht="17.25">
      <c r="A91" s="174">
        <v>15</v>
      </c>
      <c r="B91" s="234" t="s">
        <v>530</v>
      </c>
      <c r="C91" s="21">
        <v>71</v>
      </c>
      <c r="D91" s="21">
        <v>6</v>
      </c>
      <c r="E91" s="21">
        <v>0</v>
      </c>
      <c r="F91" s="21">
        <v>0</v>
      </c>
      <c r="G91" s="24">
        <v>5</v>
      </c>
      <c r="H91" s="21">
        <v>41</v>
      </c>
      <c r="I91" s="21">
        <v>32</v>
      </c>
      <c r="J91" s="24">
        <v>0</v>
      </c>
      <c r="K91" s="21">
        <v>0</v>
      </c>
      <c r="L91" s="21">
        <v>0</v>
      </c>
      <c r="M91" s="21">
        <v>0</v>
      </c>
      <c r="N91" s="174">
        <v>0</v>
      </c>
      <c r="O91" s="174">
        <v>0</v>
      </c>
      <c r="P91" s="174">
        <v>0</v>
      </c>
    </row>
    <row r="92" spans="1:16" ht="17.25">
      <c r="A92" s="174">
        <v>16</v>
      </c>
      <c r="B92" s="234" t="s">
        <v>698</v>
      </c>
      <c r="C92" s="21">
        <v>0</v>
      </c>
      <c r="D92" s="21">
        <v>2</v>
      </c>
      <c r="E92" s="21">
        <v>10</v>
      </c>
      <c r="F92" s="21">
        <v>14</v>
      </c>
      <c r="G92" s="24">
        <v>0</v>
      </c>
      <c r="H92" s="21">
        <v>0</v>
      </c>
      <c r="I92" s="21">
        <v>13</v>
      </c>
      <c r="J92" s="24">
        <v>0</v>
      </c>
      <c r="K92" s="21">
        <v>0</v>
      </c>
      <c r="L92" s="21">
        <v>0</v>
      </c>
      <c r="M92" s="21">
        <v>0</v>
      </c>
      <c r="N92" s="174">
        <v>0</v>
      </c>
      <c r="O92" s="174">
        <v>0</v>
      </c>
      <c r="P92" s="174">
        <v>0</v>
      </c>
    </row>
    <row r="93" spans="1:16" ht="17.25">
      <c r="A93" s="174">
        <v>17</v>
      </c>
      <c r="B93" s="234" t="s">
        <v>699</v>
      </c>
      <c r="C93" s="201">
        <v>55</v>
      </c>
      <c r="D93" s="201">
        <v>14</v>
      </c>
      <c r="E93" s="201">
        <v>63</v>
      </c>
      <c r="F93" s="201">
        <v>36</v>
      </c>
      <c r="G93" s="126">
        <v>3</v>
      </c>
      <c r="H93" s="201">
        <v>60</v>
      </c>
      <c r="I93" s="243">
        <v>603</v>
      </c>
      <c r="J93" s="24">
        <v>334</v>
      </c>
      <c r="K93" s="243">
        <v>0</v>
      </c>
      <c r="L93" s="243">
        <v>418</v>
      </c>
      <c r="M93" s="243">
        <v>550</v>
      </c>
      <c r="N93" s="201">
        <v>0</v>
      </c>
      <c r="O93" s="201">
        <v>0</v>
      </c>
      <c r="P93" s="201">
        <v>0</v>
      </c>
    </row>
    <row r="94" spans="1:16" ht="16.5" customHeight="1">
      <c r="A94" s="18">
        <v>7</v>
      </c>
      <c r="B94" s="228" t="s">
        <v>510</v>
      </c>
      <c r="C94" s="18">
        <v>155</v>
      </c>
      <c r="D94" s="18">
        <v>80</v>
      </c>
      <c r="E94" s="18">
        <v>496</v>
      </c>
      <c r="F94" s="18">
        <v>286</v>
      </c>
      <c r="G94" s="18">
        <v>22</v>
      </c>
      <c r="H94" s="18">
        <v>246</v>
      </c>
      <c r="I94" s="18">
        <v>0</v>
      </c>
      <c r="J94" s="18">
        <v>35</v>
      </c>
      <c r="K94" s="18">
        <v>461</v>
      </c>
      <c r="L94" s="18">
        <v>246</v>
      </c>
      <c r="M94" s="18">
        <v>461</v>
      </c>
      <c r="N94" s="18">
        <v>107</v>
      </c>
      <c r="O94" s="18">
        <v>25</v>
      </c>
      <c r="P94" s="18">
        <v>0</v>
      </c>
    </row>
    <row r="95" spans="1:16" ht="27">
      <c r="A95" s="174">
        <v>1</v>
      </c>
      <c r="B95" s="229" t="s">
        <v>700</v>
      </c>
      <c r="C95" s="21">
        <v>20</v>
      </c>
      <c r="D95" s="21">
        <v>12</v>
      </c>
      <c r="E95" s="21">
        <v>58</v>
      </c>
      <c r="F95" s="21">
        <v>16</v>
      </c>
      <c r="G95" s="21">
        <v>22</v>
      </c>
      <c r="H95" s="21">
        <v>64</v>
      </c>
      <c r="I95" s="174">
        <v>0</v>
      </c>
      <c r="J95" s="174">
        <v>35</v>
      </c>
      <c r="K95" s="174">
        <v>461</v>
      </c>
      <c r="L95" s="174">
        <v>257</v>
      </c>
      <c r="M95" s="174">
        <v>418</v>
      </c>
      <c r="N95" s="174">
        <v>33</v>
      </c>
      <c r="O95" s="174">
        <v>36</v>
      </c>
      <c r="P95" s="174">
        <v>0</v>
      </c>
    </row>
    <row r="96" spans="1:16">
      <c r="A96" s="174">
        <v>2</v>
      </c>
      <c r="B96" s="229" t="s">
        <v>701</v>
      </c>
      <c r="C96" s="21">
        <v>33</v>
      </c>
      <c r="D96" s="21">
        <v>14</v>
      </c>
      <c r="E96" s="21">
        <v>45</v>
      </c>
      <c r="F96" s="21">
        <v>37</v>
      </c>
      <c r="G96" s="21">
        <v>0</v>
      </c>
      <c r="H96" s="21">
        <v>23</v>
      </c>
      <c r="I96" s="174">
        <v>0</v>
      </c>
      <c r="J96" s="174">
        <v>0</v>
      </c>
      <c r="K96" s="174">
        <v>0</v>
      </c>
      <c r="L96" s="174">
        <v>0</v>
      </c>
      <c r="M96" s="174">
        <v>0</v>
      </c>
      <c r="N96" s="174">
        <v>0</v>
      </c>
      <c r="O96" s="174">
        <v>0</v>
      </c>
      <c r="P96" s="174">
        <v>0</v>
      </c>
    </row>
    <row r="97" spans="1:16">
      <c r="A97" s="174">
        <v>3</v>
      </c>
      <c r="B97" s="229" t="s">
        <v>702</v>
      </c>
      <c r="C97" s="174">
        <v>7</v>
      </c>
      <c r="D97" s="174">
        <v>3</v>
      </c>
      <c r="E97" s="174">
        <v>31</v>
      </c>
      <c r="F97" s="174">
        <v>28</v>
      </c>
      <c r="G97" s="174">
        <v>0</v>
      </c>
      <c r="H97" s="174">
        <v>9</v>
      </c>
      <c r="I97" s="174">
        <v>0</v>
      </c>
      <c r="J97" s="174">
        <v>0</v>
      </c>
      <c r="K97" s="174">
        <v>0</v>
      </c>
      <c r="L97" s="174">
        <v>0</v>
      </c>
      <c r="M97" s="174">
        <v>0</v>
      </c>
      <c r="N97" s="174">
        <v>0</v>
      </c>
      <c r="O97" s="174">
        <v>0</v>
      </c>
      <c r="P97" s="174">
        <v>0</v>
      </c>
    </row>
    <row r="98" spans="1:16">
      <c r="A98" s="174">
        <v>4</v>
      </c>
      <c r="B98" s="229" t="s">
        <v>703</v>
      </c>
      <c r="C98" s="174">
        <v>6</v>
      </c>
      <c r="D98" s="174">
        <v>5</v>
      </c>
      <c r="E98" s="174">
        <v>54</v>
      </c>
      <c r="F98" s="174">
        <v>24</v>
      </c>
      <c r="G98" s="174">
        <v>0</v>
      </c>
      <c r="H98" s="174">
        <v>17</v>
      </c>
      <c r="I98" s="174">
        <v>0</v>
      </c>
      <c r="J98" s="174">
        <v>0</v>
      </c>
      <c r="K98" s="174">
        <v>0</v>
      </c>
      <c r="L98" s="174">
        <v>0</v>
      </c>
      <c r="M98" s="174">
        <v>0</v>
      </c>
      <c r="N98" s="174">
        <v>0</v>
      </c>
      <c r="O98" s="174">
        <v>0</v>
      </c>
      <c r="P98" s="174">
        <v>0</v>
      </c>
    </row>
    <row r="99" spans="1:16">
      <c r="A99" s="174">
        <v>5</v>
      </c>
      <c r="B99" s="229" t="s">
        <v>704</v>
      </c>
      <c r="C99" s="174">
        <v>9</v>
      </c>
      <c r="D99" s="174">
        <v>6</v>
      </c>
      <c r="E99" s="174">
        <v>53</v>
      </c>
      <c r="F99" s="174">
        <v>33</v>
      </c>
      <c r="G99" s="174">
        <v>0</v>
      </c>
      <c r="H99" s="174">
        <v>4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74">
        <v>0</v>
      </c>
      <c r="O99" s="174">
        <v>0</v>
      </c>
      <c r="P99" s="174">
        <v>0</v>
      </c>
    </row>
    <row r="100" spans="1:16">
      <c r="A100" s="174">
        <v>6</v>
      </c>
      <c r="B100" s="229" t="s">
        <v>705</v>
      </c>
      <c r="C100" s="174">
        <v>28</v>
      </c>
      <c r="D100" s="174">
        <v>10</v>
      </c>
      <c r="E100" s="174">
        <v>75</v>
      </c>
      <c r="F100" s="174">
        <v>28</v>
      </c>
      <c r="G100" s="174">
        <v>0</v>
      </c>
      <c r="H100" s="174">
        <v>16</v>
      </c>
      <c r="I100" s="174">
        <v>0</v>
      </c>
      <c r="J100" s="174">
        <v>0</v>
      </c>
      <c r="K100" s="174">
        <v>0</v>
      </c>
      <c r="L100" s="174">
        <v>0</v>
      </c>
      <c r="M100" s="174">
        <v>0</v>
      </c>
      <c r="N100" s="174">
        <v>0</v>
      </c>
      <c r="O100" s="174">
        <v>0</v>
      </c>
      <c r="P100" s="174">
        <v>0</v>
      </c>
    </row>
    <row r="101" spans="1:16">
      <c r="A101" s="174">
        <v>7</v>
      </c>
      <c r="B101" s="229" t="s">
        <v>706</v>
      </c>
      <c r="C101" s="174">
        <v>8</v>
      </c>
      <c r="D101" s="174">
        <v>5</v>
      </c>
      <c r="E101" s="174">
        <v>23</v>
      </c>
      <c r="F101" s="174">
        <v>19</v>
      </c>
      <c r="G101" s="174">
        <v>0</v>
      </c>
      <c r="H101" s="174">
        <v>13</v>
      </c>
      <c r="I101" s="174">
        <v>0</v>
      </c>
      <c r="J101" s="174">
        <v>0</v>
      </c>
      <c r="K101" s="174">
        <v>0</v>
      </c>
      <c r="L101" s="174">
        <v>0</v>
      </c>
      <c r="M101" s="174">
        <v>0</v>
      </c>
      <c r="N101" s="174">
        <v>0</v>
      </c>
      <c r="O101" s="174">
        <v>0</v>
      </c>
      <c r="P101" s="174">
        <v>0</v>
      </c>
    </row>
    <row r="102" spans="1:16">
      <c r="A102" s="174">
        <v>8</v>
      </c>
      <c r="B102" s="229" t="s">
        <v>707</v>
      </c>
      <c r="C102" s="174">
        <v>10</v>
      </c>
      <c r="D102" s="174">
        <v>4</v>
      </c>
      <c r="E102" s="174">
        <v>35</v>
      </c>
      <c r="F102" s="174">
        <v>19</v>
      </c>
      <c r="G102" s="174">
        <v>0</v>
      </c>
      <c r="H102" s="174">
        <v>11</v>
      </c>
      <c r="I102" s="174">
        <v>0</v>
      </c>
      <c r="J102" s="174">
        <v>0</v>
      </c>
      <c r="K102" s="174">
        <v>0</v>
      </c>
      <c r="L102" s="174">
        <v>0</v>
      </c>
      <c r="M102" s="174">
        <v>0</v>
      </c>
      <c r="N102" s="174">
        <v>0</v>
      </c>
      <c r="O102" s="174">
        <v>0</v>
      </c>
      <c r="P102" s="174">
        <v>0</v>
      </c>
    </row>
    <row r="103" spans="1:16">
      <c r="A103" s="174">
        <v>9</v>
      </c>
      <c r="B103" s="229" t="s">
        <v>708</v>
      </c>
      <c r="C103" s="174">
        <v>7</v>
      </c>
      <c r="D103" s="174">
        <v>5</v>
      </c>
      <c r="E103" s="174">
        <v>17</v>
      </c>
      <c r="F103" s="174">
        <v>12</v>
      </c>
      <c r="G103" s="174">
        <v>0</v>
      </c>
      <c r="H103" s="174">
        <v>10</v>
      </c>
      <c r="I103" s="174">
        <v>0</v>
      </c>
      <c r="J103" s="174">
        <v>0</v>
      </c>
      <c r="K103" s="174">
        <v>0</v>
      </c>
      <c r="L103" s="174">
        <v>0</v>
      </c>
      <c r="M103" s="174">
        <v>0</v>
      </c>
      <c r="N103" s="174">
        <v>0</v>
      </c>
      <c r="O103" s="174">
        <v>0</v>
      </c>
      <c r="P103" s="174">
        <v>0</v>
      </c>
    </row>
    <row r="104" spans="1:16">
      <c r="A104" s="174">
        <v>10</v>
      </c>
      <c r="B104" s="229" t="s">
        <v>709</v>
      </c>
      <c r="C104" s="174">
        <v>6</v>
      </c>
      <c r="D104" s="174">
        <v>4</v>
      </c>
      <c r="E104" s="174">
        <v>16</v>
      </c>
      <c r="F104" s="174">
        <v>14</v>
      </c>
      <c r="G104" s="174">
        <v>0</v>
      </c>
      <c r="H104" s="174">
        <v>19</v>
      </c>
      <c r="I104" s="174">
        <v>0</v>
      </c>
      <c r="J104" s="174">
        <v>0</v>
      </c>
      <c r="K104" s="174">
        <v>0</v>
      </c>
      <c r="L104" s="174">
        <v>0</v>
      </c>
      <c r="M104" s="174">
        <v>0</v>
      </c>
      <c r="N104" s="174">
        <v>0</v>
      </c>
      <c r="O104" s="174">
        <v>0</v>
      </c>
      <c r="P104" s="174">
        <v>0</v>
      </c>
    </row>
    <row r="105" spans="1:16">
      <c r="A105" s="174">
        <v>11</v>
      </c>
      <c r="B105" s="229" t="s">
        <v>710</v>
      </c>
      <c r="C105" s="174">
        <v>3</v>
      </c>
      <c r="D105" s="174">
        <v>3</v>
      </c>
      <c r="E105" s="174">
        <v>15</v>
      </c>
      <c r="F105" s="174">
        <v>18</v>
      </c>
      <c r="G105" s="174">
        <v>0</v>
      </c>
      <c r="H105" s="174">
        <v>13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74">
        <v>0</v>
      </c>
    </row>
    <row r="106" spans="1:16">
      <c r="A106" s="174">
        <v>12</v>
      </c>
      <c r="B106" s="229" t="s">
        <v>711</v>
      </c>
      <c r="C106" s="174">
        <v>6</v>
      </c>
      <c r="D106" s="174">
        <v>5</v>
      </c>
      <c r="E106" s="174">
        <v>22</v>
      </c>
      <c r="F106" s="174">
        <v>12</v>
      </c>
      <c r="G106" s="174">
        <v>0</v>
      </c>
      <c r="H106" s="174">
        <v>16</v>
      </c>
      <c r="I106" s="174">
        <v>0</v>
      </c>
      <c r="J106" s="174">
        <v>0</v>
      </c>
      <c r="K106" s="174">
        <v>0</v>
      </c>
      <c r="L106" s="174">
        <v>0</v>
      </c>
      <c r="M106" s="174">
        <v>0</v>
      </c>
      <c r="N106" s="174">
        <v>0</v>
      </c>
      <c r="O106" s="174">
        <v>0</v>
      </c>
      <c r="P106" s="174">
        <v>0</v>
      </c>
    </row>
    <row r="107" spans="1:16">
      <c r="A107" s="174">
        <v>13</v>
      </c>
      <c r="B107" s="229" t="s">
        <v>712</v>
      </c>
      <c r="C107" s="174">
        <v>7</v>
      </c>
      <c r="D107" s="174">
        <v>6</v>
      </c>
      <c r="E107" s="174">
        <v>35</v>
      </c>
      <c r="F107" s="174">
        <v>13</v>
      </c>
      <c r="G107" s="174">
        <v>0</v>
      </c>
      <c r="H107" s="174">
        <v>17</v>
      </c>
      <c r="I107" s="174">
        <v>0</v>
      </c>
      <c r="J107" s="174">
        <v>0</v>
      </c>
      <c r="K107" s="174">
        <v>0</v>
      </c>
      <c r="L107" s="174">
        <v>0</v>
      </c>
      <c r="M107" s="174">
        <v>0</v>
      </c>
      <c r="N107" s="174">
        <v>0</v>
      </c>
      <c r="O107" s="174">
        <v>0</v>
      </c>
      <c r="P107" s="174">
        <v>0</v>
      </c>
    </row>
    <row r="108" spans="1:16">
      <c r="A108" s="174">
        <v>14</v>
      </c>
      <c r="B108" s="229" t="s">
        <v>713</v>
      </c>
      <c r="C108" s="174">
        <v>4</v>
      </c>
      <c r="D108" s="174">
        <v>3</v>
      </c>
      <c r="E108" s="174">
        <v>17</v>
      </c>
      <c r="F108" s="174">
        <v>11</v>
      </c>
      <c r="G108" s="174">
        <v>0</v>
      </c>
      <c r="H108" s="174">
        <v>14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74">
        <v>0</v>
      </c>
    </row>
    <row r="109" spans="1:16">
      <c r="A109" s="639" t="s">
        <v>769</v>
      </c>
      <c r="B109" s="639"/>
      <c r="C109" s="639">
        <v>6574</v>
      </c>
      <c r="D109" s="639">
        <v>1266</v>
      </c>
      <c r="E109" s="639">
        <v>7543</v>
      </c>
      <c r="F109" s="639">
        <v>8430</v>
      </c>
      <c r="G109" s="641">
        <v>857</v>
      </c>
      <c r="H109" s="639">
        <v>7079</v>
      </c>
      <c r="I109" s="639">
        <v>5321</v>
      </c>
      <c r="J109" s="641">
        <v>2757</v>
      </c>
      <c r="K109" s="639">
        <v>4394</v>
      </c>
      <c r="L109" s="639">
        <v>11057</v>
      </c>
      <c r="M109" s="639">
        <v>9666</v>
      </c>
      <c r="N109" s="639">
        <v>1365</v>
      </c>
      <c r="O109" s="639">
        <v>45</v>
      </c>
      <c r="P109" s="639">
        <v>17</v>
      </c>
    </row>
    <row r="110" spans="1:16">
      <c r="A110" s="639"/>
      <c r="B110" s="639"/>
      <c r="C110" s="639"/>
      <c r="D110" s="639"/>
      <c r="E110" s="639"/>
      <c r="F110" s="639"/>
      <c r="G110" s="641"/>
      <c r="H110" s="639"/>
      <c r="I110" s="639"/>
      <c r="J110" s="641"/>
      <c r="K110" s="639"/>
      <c r="L110" s="639"/>
      <c r="M110" s="639"/>
      <c r="N110" s="639"/>
      <c r="O110" s="639"/>
      <c r="P110" s="639"/>
    </row>
    <row r="111" spans="1:16">
      <c r="A111" s="153"/>
      <c r="B111" s="153"/>
      <c r="C111" s="153"/>
      <c r="D111" s="153"/>
      <c r="E111" s="153"/>
      <c r="F111" s="153"/>
      <c r="G111" s="244"/>
      <c r="H111" s="153"/>
      <c r="I111" s="153"/>
      <c r="J111" s="244"/>
      <c r="K111" s="153"/>
      <c r="L111" s="153"/>
      <c r="M111" s="153"/>
      <c r="N111" s="153"/>
      <c r="O111" s="153"/>
      <c r="P111" s="153"/>
    </row>
    <row r="112" spans="1:16">
      <c r="A112" s="153"/>
      <c r="B112" s="153"/>
      <c r="C112" s="153"/>
      <c r="D112" s="153"/>
      <c r="E112" s="153"/>
      <c r="F112" s="153"/>
      <c r="G112" s="244"/>
      <c r="H112" s="153"/>
      <c r="I112" s="153"/>
      <c r="J112" s="244"/>
      <c r="K112" s="153"/>
      <c r="L112" s="153"/>
      <c r="M112" s="153"/>
      <c r="N112" s="153"/>
      <c r="O112" s="153"/>
      <c r="P112" s="153"/>
    </row>
  </sheetData>
  <mergeCells count="17">
    <mergeCell ref="M109:M110"/>
    <mergeCell ref="N109:N110"/>
    <mergeCell ref="O109:O110"/>
    <mergeCell ref="A1:P1"/>
    <mergeCell ref="A2:P2"/>
    <mergeCell ref="A109:B110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P109:P110"/>
    <mergeCell ref="K109:K110"/>
    <mergeCell ref="L109:L110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86338-A9A8-46A6-8CE3-6A9D46C9ADEA}">
  <dimension ref="A1:P81"/>
  <sheetViews>
    <sheetView topLeftCell="A73" workbookViewId="0">
      <selection activeCell="P80" sqref="P80"/>
    </sheetView>
  </sheetViews>
  <sheetFormatPr defaultRowHeight="13.5"/>
  <cols>
    <col min="1" max="1" width="4.42578125" style="1" customWidth="1"/>
    <col min="2" max="2" width="20.85546875" style="1" customWidth="1"/>
    <col min="3" max="7" width="8.7109375" style="1" customWidth="1"/>
    <col min="8" max="8" width="8.14062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57" customHeight="1">
      <c r="A1" s="650" t="s">
        <v>770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</row>
    <row r="2" spans="1:16" ht="16.5">
      <c r="A2" s="654" t="s">
        <v>910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  <c r="P2" s="654"/>
    </row>
    <row r="3" spans="1:16" ht="205.5">
      <c r="A3" s="281" t="s">
        <v>0</v>
      </c>
      <c r="B3" s="281" t="s">
        <v>1</v>
      </c>
      <c r="C3" s="304" t="s">
        <v>3</v>
      </c>
      <c r="D3" s="304" t="s">
        <v>4</v>
      </c>
      <c r="E3" s="304" t="s">
        <v>8</v>
      </c>
      <c r="F3" s="304" t="s">
        <v>6</v>
      </c>
      <c r="G3" s="304" t="s">
        <v>9</v>
      </c>
      <c r="H3" s="304" t="s">
        <v>5</v>
      </c>
      <c r="I3" s="304" t="s">
        <v>10</v>
      </c>
      <c r="J3" s="304" t="s">
        <v>11</v>
      </c>
      <c r="K3" s="304" t="s">
        <v>12</v>
      </c>
      <c r="L3" s="304" t="s">
        <v>13</v>
      </c>
      <c r="M3" s="304" t="s">
        <v>14</v>
      </c>
      <c r="N3" s="304" t="s">
        <v>7</v>
      </c>
      <c r="O3" s="304" t="s">
        <v>15</v>
      </c>
      <c r="P3" s="304" t="s">
        <v>2</v>
      </c>
    </row>
    <row r="4" spans="1:16" ht="14.25" thickBot="1">
      <c r="A4" s="280">
        <v>1</v>
      </c>
      <c r="B4" s="280">
        <v>2</v>
      </c>
      <c r="C4" s="305">
        <v>3</v>
      </c>
      <c r="D4" s="305">
        <v>4</v>
      </c>
      <c r="E4" s="305">
        <v>5</v>
      </c>
      <c r="F4" s="305">
        <v>6</v>
      </c>
      <c r="G4" s="305">
        <v>7</v>
      </c>
      <c r="H4" s="305">
        <v>8</v>
      </c>
      <c r="I4" s="305">
        <v>9</v>
      </c>
      <c r="J4" s="305">
        <v>10</v>
      </c>
      <c r="K4" s="305">
        <v>11</v>
      </c>
      <c r="L4" s="305">
        <v>12</v>
      </c>
      <c r="M4" s="305">
        <v>13</v>
      </c>
      <c r="N4" s="305">
        <v>14</v>
      </c>
      <c r="O4" s="305">
        <v>15</v>
      </c>
      <c r="P4" s="305">
        <v>16</v>
      </c>
    </row>
    <row r="5" spans="1:16" ht="23.25" customHeight="1" thickBot="1">
      <c r="A5" s="642" t="s">
        <v>911</v>
      </c>
      <c r="B5" s="643"/>
      <c r="C5" s="322">
        <v>450</v>
      </c>
      <c r="D5" s="322">
        <v>123</v>
      </c>
      <c r="E5" s="322">
        <v>1329</v>
      </c>
      <c r="F5" s="322">
        <v>239</v>
      </c>
      <c r="G5" s="322">
        <v>2</v>
      </c>
      <c r="H5" s="322">
        <v>578</v>
      </c>
      <c r="I5" s="322">
        <v>823</v>
      </c>
      <c r="J5" s="322">
        <v>38</v>
      </c>
      <c r="K5" s="322" t="s">
        <v>912</v>
      </c>
      <c r="L5" s="322">
        <v>1462</v>
      </c>
      <c r="M5" s="322">
        <v>226</v>
      </c>
      <c r="N5" s="264">
        <v>40</v>
      </c>
      <c r="O5" s="322">
        <v>0</v>
      </c>
      <c r="P5" s="323">
        <v>2</v>
      </c>
    </row>
    <row r="6" spans="1:16" ht="16.5">
      <c r="A6" s="246">
        <v>1</v>
      </c>
      <c r="B6" s="247" t="s">
        <v>411</v>
      </c>
      <c r="C6" s="252">
        <v>114</v>
      </c>
      <c r="D6" s="247">
        <v>91</v>
      </c>
      <c r="E6" s="252">
        <v>1165</v>
      </c>
      <c r="F6" s="252">
        <v>52</v>
      </c>
      <c r="G6" s="252">
        <v>0</v>
      </c>
      <c r="H6" s="252">
        <v>86</v>
      </c>
      <c r="I6" s="248">
        <v>812</v>
      </c>
      <c r="J6" s="248">
        <v>30</v>
      </c>
      <c r="K6" s="270" t="s">
        <v>912</v>
      </c>
      <c r="L6" s="248">
        <v>1461</v>
      </c>
      <c r="M6" s="248">
        <v>217</v>
      </c>
      <c r="N6" s="252">
        <v>40</v>
      </c>
      <c r="O6" s="252">
        <v>0</v>
      </c>
      <c r="P6" s="253">
        <v>2</v>
      </c>
    </row>
    <row r="7" spans="1:16" ht="16.5">
      <c r="A7" s="246">
        <v>2</v>
      </c>
      <c r="B7" s="247" t="s">
        <v>412</v>
      </c>
      <c r="C7" s="252">
        <v>8</v>
      </c>
      <c r="D7" s="252">
        <v>0</v>
      </c>
      <c r="E7" s="252">
        <v>0</v>
      </c>
      <c r="F7" s="252">
        <v>0</v>
      </c>
      <c r="G7" s="252">
        <v>0</v>
      </c>
      <c r="H7" s="252">
        <v>90</v>
      </c>
      <c r="I7" s="252">
        <v>1</v>
      </c>
      <c r="J7" s="252">
        <v>0</v>
      </c>
      <c r="K7" s="252">
        <v>0</v>
      </c>
      <c r="L7" s="252">
        <v>0</v>
      </c>
      <c r="M7" s="252">
        <v>0</v>
      </c>
      <c r="N7" s="252">
        <v>0</v>
      </c>
      <c r="O7" s="252">
        <v>0</v>
      </c>
      <c r="P7" s="253">
        <v>0</v>
      </c>
    </row>
    <row r="8" spans="1:16" ht="16.5">
      <c r="A8" s="246">
        <v>3</v>
      </c>
      <c r="B8" s="247" t="s">
        <v>413</v>
      </c>
      <c r="C8" s="252">
        <v>14</v>
      </c>
      <c r="D8" s="252">
        <v>10</v>
      </c>
      <c r="E8" s="252">
        <v>8</v>
      </c>
      <c r="F8" s="252">
        <v>5</v>
      </c>
      <c r="G8" s="252">
        <v>2</v>
      </c>
      <c r="H8" s="252">
        <v>36</v>
      </c>
      <c r="I8" s="252"/>
      <c r="J8" s="252">
        <v>0</v>
      </c>
      <c r="K8" s="252">
        <v>0</v>
      </c>
      <c r="L8" s="252">
        <v>0</v>
      </c>
      <c r="M8" s="252">
        <v>0</v>
      </c>
      <c r="N8" s="252">
        <v>0</v>
      </c>
      <c r="O8" s="252">
        <v>0</v>
      </c>
      <c r="P8" s="253">
        <v>0</v>
      </c>
    </row>
    <row r="9" spans="1:16" ht="16.5">
      <c r="A9" s="246">
        <v>4</v>
      </c>
      <c r="B9" s="247" t="s">
        <v>414</v>
      </c>
      <c r="C9" s="252">
        <v>99</v>
      </c>
      <c r="D9" s="252">
        <v>6</v>
      </c>
      <c r="E9" s="252">
        <v>63</v>
      </c>
      <c r="F9" s="252">
        <v>85</v>
      </c>
      <c r="G9" s="252">
        <v>0</v>
      </c>
      <c r="H9" s="252">
        <v>131</v>
      </c>
      <c r="I9" s="252">
        <v>10</v>
      </c>
      <c r="J9" s="252">
        <v>8</v>
      </c>
      <c r="K9" s="252">
        <v>0</v>
      </c>
      <c r="L9" s="252">
        <v>0</v>
      </c>
      <c r="M9" s="252">
        <v>0</v>
      </c>
      <c r="N9" s="252">
        <v>0</v>
      </c>
      <c r="O9" s="252">
        <v>0</v>
      </c>
      <c r="P9" s="253">
        <v>0</v>
      </c>
    </row>
    <row r="10" spans="1:16" ht="16.5">
      <c r="A10" s="246">
        <v>5</v>
      </c>
      <c r="B10" s="247" t="s">
        <v>415</v>
      </c>
      <c r="C10" s="252">
        <v>38</v>
      </c>
      <c r="D10" s="252">
        <v>5</v>
      </c>
      <c r="E10" s="252">
        <v>85</v>
      </c>
      <c r="F10" s="252">
        <v>75</v>
      </c>
      <c r="G10" s="252">
        <v>0</v>
      </c>
      <c r="H10" s="252">
        <v>222</v>
      </c>
      <c r="I10" s="252">
        <v>0</v>
      </c>
      <c r="J10" s="252">
        <v>0</v>
      </c>
      <c r="K10" s="252">
        <v>0</v>
      </c>
      <c r="L10" s="252">
        <v>1</v>
      </c>
      <c r="M10" s="252">
        <v>9</v>
      </c>
      <c r="N10" s="252">
        <v>0</v>
      </c>
      <c r="O10" s="252">
        <v>0</v>
      </c>
      <c r="P10" s="253">
        <v>0</v>
      </c>
    </row>
    <row r="11" spans="1:16" ht="17.25" thickBot="1">
      <c r="A11" s="246">
        <v>6</v>
      </c>
      <c r="B11" s="247" t="s">
        <v>416</v>
      </c>
      <c r="C11" s="252">
        <v>177</v>
      </c>
      <c r="D11" s="247">
        <v>11</v>
      </c>
      <c r="E11" s="252">
        <v>8</v>
      </c>
      <c r="F11" s="252">
        <v>22</v>
      </c>
      <c r="G11" s="252">
        <v>0</v>
      </c>
      <c r="H11" s="252">
        <v>13</v>
      </c>
      <c r="I11" s="248">
        <v>0</v>
      </c>
      <c r="J11" s="248">
        <v>0</v>
      </c>
      <c r="K11" s="248">
        <v>0</v>
      </c>
      <c r="L11" s="248">
        <v>0</v>
      </c>
      <c r="M11" s="248">
        <v>0</v>
      </c>
      <c r="N11" s="252">
        <v>0</v>
      </c>
      <c r="O11" s="252">
        <v>0</v>
      </c>
      <c r="P11" s="253">
        <v>0</v>
      </c>
    </row>
    <row r="12" spans="1:16" ht="23.25" customHeight="1">
      <c r="A12" s="655" t="s">
        <v>417</v>
      </c>
      <c r="B12" s="656"/>
      <c r="C12" s="269">
        <v>248</v>
      </c>
      <c r="D12" s="269">
        <v>64</v>
      </c>
      <c r="E12" s="269">
        <v>0</v>
      </c>
      <c r="F12" s="269">
        <v>0</v>
      </c>
      <c r="G12" s="269">
        <v>0</v>
      </c>
      <c r="H12" s="269">
        <v>19</v>
      </c>
      <c r="I12" s="269">
        <v>385</v>
      </c>
      <c r="J12" s="269">
        <v>355</v>
      </c>
      <c r="K12" s="286">
        <v>22</v>
      </c>
      <c r="L12" s="269">
        <v>462</v>
      </c>
      <c r="M12" s="269">
        <v>571</v>
      </c>
      <c r="N12" s="269">
        <v>40</v>
      </c>
      <c r="O12" s="269">
        <v>1</v>
      </c>
      <c r="P12" s="287">
        <v>4</v>
      </c>
    </row>
    <row r="13" spans="1:16" ht="16.5">
      <c r="A13" s="246">
        <v>1</v>
      </c>
      <c r="B13" s="247" t="s">
        <v>418</v>
      </c>
      <c r="C13" s="252">
        <v>125</v>
      </c>
      <c r="D13" s="247">
        <v>26</v>
      </c>
      <c r="E13" s="274">
        <v>0</v>
      </c>
      <c r="F13" s="274">
        <v>0</v>
      </c>
      <c r="G13" s="285">
        <v>0</v>
      </c>
      <c r="H13" s="274">
        <v>2</v>
      </c>
      <c r="I13" s="274">
        <v>0</v>
      </c>
      <c r="J13" s="274">
        <v>0</v>
      </c>
      <c r="K13" s="285">
        <v>0</v>
      </c>
      <c r="L13" s="252">
        <v>0</v>
      </c>
      <c r="M13" s="252">
        <v>0</v>
      </c>
      <c r="N13" s="252">
        <v>5</v>
      </c>
      <c r="O13" s="252">
        <v>0</v>
      </c>
      <c r="P13" s="252">
        <v>0</v>
      </c>
    </row>
    <row r="14" spans="1:16" ht="16.5">
      <c r="A14" s="246">
        <v>2</v>
      </c>
      <c r="B14" s="247" t="s">
        <v>419</v>
      </c>
      <c r="C14" s="252">
        <v>53</v>
      </c>
      <c r="D14" s="252">
        <v>16</v>
      </c>
      <c r="E14" s="274">
        <v>0</v>
      </c>
      <c r="F14" s="274">
        <v>0</v>
      </c>
      <c r="G14" s="285">
        <v>0</v>
      </c>
      <c r="H14" s="274">
        <v>0</v>
      </c>
      <c r="I14" s="274">
        <v>0</v>
      </c>
      <c r="J14" s="274">
        <v>0</v>
      </c>
      <c r="K14" s="285">
        <v>0</v>
      </c>
      <c r="L14" s="285">
        <v>0</v>
      </c>
      <c r="M14" s="252">
        <v>0</v>
      </c>
      <c r="N14" s="252">
        <v>5</v>
      </c>
      <c r="O14" s="285">
        <v>0</v>
      </c>
      <c r="P14" s="252">
        <v>0</v>
      </c>
    </row>
    <row r="15" spans="1:16" ht="16.5">
      <c r="A15" s="246">
        <v>3</v>
      </c>
      <c r="B15" s="247" t="s">
        <v>420</v>
      </c>
      <c r="C15" s="252">
        <v>22</v>
      </c>
      <c r="D15" s="252">
        <v>4</v>
      </c>
      <c r="E15" s="274">
        <v>0</v>
      </c>
      <c r="F15" s="274">
        <v>0</v>
      </c>
      <c r="G15" s="285">
        <v>0</v>
      </c>
      <c r="H15" s="274">
        <v>9</v>
      </c>
      <c r="I15" s="274">
        <v>0</v>
      </c>
      <c r="J15" s="274">
        <v>0</v>
      </c>
      <c r="K15" s="285">
        <v>0</v>
      </c>
      <c r="L15" s="252">
        <v>0</v>
      </c>
      <c r="M15" s="252">
        <v>0</v>
      </c>
      <c r="N15" s="252">
        <v>5</v>
      </c>
      <c r="O15" s="252">
        <v>0</v>
      </c>
      <c r="P15" s="252">
        <v>0</v>
      </c>
    </row>
    <row r="16" spans="1:16" ht="16.5">
      <c r="A16" s="246">
        <v>4</v>
      </c>
      <c r="B16" s="247" t="s">
        <v>421</v>
      </c>
      <c r="C16" s="252">
        <v>17</v>
      </c>
      <c r="D16" s="252">
        <v>7</v>
      </c>
      <c r="E16" s="274">
        <v>0</v>
      </c>
      <c r="F16" s="274">
        <v>0</v>
      </c>
      <c r="G16" s="285">
        <v>0</v>
      </c>
      <c r="H16" s="274">
        <v>7</v>
      </c>
      <c r="I16" s="274">
        <v>0</v>
      </c>
      <c r="J16" s="274">
        <v>0</v>
      </c>
      <c r="K16" s="285">
        <v>0</v>
      </c>
      <c r="L16" s="285">
        <v>0</v>
      </c>
      <c r="M16" s="252">
        <v>0</v>
      </c>
      <c r="N16" s="252">
        <v>5</v>
      </c>
      <c r="O16" s="285">
        <v>0</v>
      </c>
      <c r="P16" s="252">
        <v>0</v>
      </c>
    </row>
    <row r="17" spans="1:16" ht="33">
      <c r="A17" s="249">
        <v>5</v>
      </c>
      <c r="B17" s="248" t="s">
        <v>422</v>
      </c>
      <c r="C17" s="252">
        <v>10</v>
      </c>
      <c r="D17" s="252">
        <v>3</v>
      </c>
      <c r="E17" s="274">
        <v>0</v>
      </c>
      <c r="F17" s="274">
        <v>0</v>
      </c>
      <c r="G17" s="285">
        <v>0</v>
      </c>
      <c r="H17" s="274">
        <v>0</v>
      </c>
      <c r="I17" s="274">
        <v>0</v>
      </c>
      <c r="J17" s="274">
        <v>0</v>
      </c>
      <c r="K17" s="285">
        <v>0</v>
      </c>
      <c r="L17" s="252">
        <v>0</v>
      </c>
      <c r="M17" s="252">
        <v>0</v>
      </c>
      <c r="N17" s="252">
        <v>5</v>
      </c>
      <c r="O17" s="252">
        <v>0</v>
      </c>
      <c r="P17" s="252">
        <v>0</v>
      </c>
    </row>
    <row r="18" spans="1:16" ht="33">
      <c r="A18" s="249">
        <v>6</v>
      </c>
      <c r="B18" s="248" t="s">
        <v>423</v>
      </c>
      <c r="C18" s="252">
        <v>1</v>
      </c>
      <c r="D18" s="252">
        <v>0</v>
      </c>
      <c r="E18" s="274">
        <v>0</v>
      </c>
      <c r="F18" s="274">
        <v>0</v>
      </c>
      <c r="G18" s="285">
        <v>0</v>
      </c>
      <c r="H18" s="274">
        <v>0</v>
      </c>
      <c r="I18" s="274">
        <v>0</v>
      </c>
      <c r="J18" s="274">
        <v>0</v>
      </c>
      <c r="K18" s="285">
        <v>0</v>
      </c>
      <c r="L18" s="285">
        <v>0</v>
      </c>
      <c r="M18" s="252">
        <v>0</v>
      </c>
      <c r="N18" s="252">
        <v>5</v>
      </c>
      <c r="O18" s="285">
        <v>0</v>
      </c>
      <c r="P18" s="252">
        <v>0</v>
      </c>
    </row>
    <row r="19" spans="1:16" ht="16.5">
      <c r="A19" s="249">
        <v>7</v>
      </c>
      <c r="B19" s="248" t="s">
        <v>424</v>
      </c>
      <c r="C19" s="252">
        <v>17</v>
      </c>
      <c r="D19" s="252">
        <v>5</v>
      </c>
      <c r="E19" s="274">
        <v>0</v>
      </c>
      <c r="F19" s="274">
        <v>0</v>
      </c>
      <c r="G19" s="285">
        <v>0</v>
      </c>
      <c r="H19" s="274">
        <v>0</v>
      </c>
      <c r="I19" s="274">
        <v>0</v>
      </c>
      <c r="J19" s="274">
        <v>0</v>
      </c>
      <c r="K19" s="285">
        <v>0</v>
      </c>
      <c r="L19" s="252">
        <v>0</v>
      </c>
      <c r="M19" s="252">
        <v>0</v>
      </c>
      <c r="N19" s="252">
        <v>5</v>
      </c>
      <c r="O19" s="252">
        <v>0</v>
      </c>
      <c r="P19" s="252">
        <v>0</v>
      </c>
    </row>
    <row r="20" spans="1:16" ht="33.75" thickBot="1">
      <c r="A20" s="250">
        <v>8</v>
      </c>
      <c r="B20" s="251" t="s">
        <v>425</v>
      </c>
      <c r="C20" s="275">
        <v>3</v>
      </c>
      <c r="D20" s="275">
        <v>3</v>
      </c>
      <c r="E20" s="274">
        <v>0</v>
      </c>
      <c r="F20" s="274">
        <v>0</v>
      </c>
      <c r="G20" s="285">
        <v>0</v>
      </c>
      <c r="H20" s="276">
        <v>1</v>
      </c>
      <c r="I20" s="274">
        <v>0</v>
      </c>
      <c r="J20" s="274">
        <v>0</v>
      </c>
      <c r="K20" s="285">
        <v>0</v>
      </c>
      <c r="L20" s="285">
        <v>0</v>
      </c>
      <c r="M20" s="252">
        <v>0</v>
      </c>
      <c r="N20" s="252">
        <v>5</v>
      </c>
      <c r="O20" s="285">
        <v>0</v>
      </c>
      <c r="P20" s="252">
        <v>0</v>
      </c>
    </row>
    <row r="21" spans="1:16" ht="29.25" customHeight="1">
      <c r="A21" s="652" t="s">
        <v>913</v>
      </c>
      <c r="B21" s="653"/>
      <c r="C21" s="316">
        <v>8</v>
      </c>
      <c r="D21" s="316">
        <v>3</v>
      </c>
      <c r="E21" s="316">
        <v>7</v>
      </c>
      <c r="F21" s="316">
        <v>371</v>
      </c>
      <c r="G21" s="316">
        <v>0</v>
      </c>
      <c r="H21" s="316">
        <v>125</v>
      </c>
      <c r="I21" s="316">
        <v>352</v>
      </c>
      <c r="J21" s="321">
        <v>53</v>
      </c>
      <c r="K21" s="316">
        <v>238</v>
      </c>
      <c r="L21" s="316">
        <v>774</v>
      </c>
      <c r="M21" s="316">
        <v>297</v>
      </c>
      <c r="N21" s="316">
        <v>3</v>
      </c>
      <c r="O21" s="316">
        <v>9</v>
      </c>
      <c r="P21" s="316">
        <v>3</v>
      </c>
    </row>
    <row r="22" spans="1:16" ht="16.5">
      <c r="A22" s="307">
        <v>1</v>
      </c>
      <c r="B22" s="252" t="s">
        <v>771</v>
      </c>
      <c r="C22" s="307">
        <v>0</v>
      </c>
      <c r="D22" s="307">
        <v>0</v>
      </c>
      <c r="E22" s="320">
        <v>7</v>
      </c>
      <c r="F22" s="314">
        <v>370</v>
      </c>
      <c r="G22" s="307">
        <v>0</v>
      </c>
      <c r="H22" s="307">
        <v>121</v>
      </c>
      <c r="I22" s="315">
        <v>352</v>
      </c>
      <c r="J22" s="315">
        <v>53</v>
      </c>
      <c r="K22" s="317">
        <v>238</v>
      </c>
      <c r="L22" s="313">
        <v>774</v>
      </c>
      <c r="M22" s="313">
        <v>297</v>
      </c>
      <c r="N22" s="307">
        <v>0</v>
      </c>
      <c r="O22" s="307">
        <v>9</v>
      </c>
      <c r="P22" s="307">
        <v>3</v>
      </c>
    </row>
    <row r="23" spans="1:16" ht="16.5">
      <c r="A23" s="307">
        <v>2</v>
      </c>
      <c r="B23" s="252" t="s">
        <v>772</v>
      </c>
      <c r="C23" s="307">
        <v>0</v>
      </c>
      <c r="D23" s="307">
        <v>3</v>
      </c>
      <c r="E23" s="318">
        <v>0</v>
      </c>
      <c r="F23" s="314">
        <v>0</v>
      </c>
      <c r="G23" s="307">
        <v>0</v>
      </c>
      <c r="H23" s="307">
        <v>0</v>
      </c>
      <c r="I23" s="314">
        <v>0</v>
      </c>
      <c r="J23" s="314">
        <v>0</v>
      </c>
      <c r="K23" s="317">
        <v>0</v>
      </c>
      <c r="L23" s="307">
        <v>0</v>
      </c>
      <c r="M23" s="307">
        <v>0</v>
      </c>
      <c r="N23" s="307">
        <v>1</v>
      </c>
      <c r="O23" s="307">
        <v>0</v>
      </c>
      <c r="P23" s="307">
        <v>0</v>
      </c>
    </row>
    <row r="24" spans="1:16" ht="17.25" thickBot="1">
      <c r="A24" s="307">
        <v>3</v>
      </c>
      <c r="B24" s="252" t="s">
        <v>773</v>
      </c>
      <c r="C24" s="307">
        <v>8</v>
      </c>
      <c r="D24" s="288">
        <v>0</v>
      </c>
      <c r="E24" s="319">
        <v>0</v>
      </c>
      <c r="F24" s="288">
        <v>1</v>
      </c>
      <c r="G24" s="288">
        <v>0</v>
      </c>
      <c r="H24" s="288">
        <v>4</v>
      </c>
      <c r="I24" s="314">
        <v>0</v>
      </c>
      <c r="J24" s="314">
        <v>0</v>
      </c>
      <c r="K24" s="317">
        <v>0</v>
      </c>
      <c r="L24" s="317">
        <v>0</v>
      </c>
      <c r="M24" s="307">
        <v>0</v>
      </c>
      <c r="N24" s="307">
        <v>2</v>
      </c>
      <c r="O24" s="307">
        <v>0</v>
      </c>
      <c r="P24" s="307">
        <v>0</v>
      </c>
    </row>
    <row r="25" spans="1:16" ht="24" customHeight="1">
      <c r="A25" s="646" t="s">
        <v>426</v>
      </c>
      <c r="B25" s="647"/>
      <c r="C25" s="289">
        <v>105</v>
      </c>
      <c r="D25" s="289">
        <v>15</v>
      </c>
      <c r="E25" s="292">
        <v>62</v>
      </c>
      <c r="F25" s="292">
        <v>19</v>
      </c>
      <c r="G25" s="289">
        <v>3</v>
      </c>
      <c r="H25" s="289">
        <v>129</v>
      </c>
      <c r="I25" s="289">
        <v>235</v>
      </c>
      <c r="J25" s="289">
        <v>235</v>
      </c>
      <c r="K25" s="289">
        <v>249</v>
      </c>
      <c r="L25" s="289">
        <v>250</v>
      </c>
      <c r="M25" s="289">
        <v>408</v>
      </c>
      <c r="N25" s="289">
        <v>32</v>
      </c>
      <c r="O25" s="289">
        <v>2</v>
      </c>
      <c r="P25" s="290">
        <v>0</v>
      </c>
    </row>
    <row r="26" spans="1:16" ht="16.5">
      <c r="A26" s="264">
        <v>1</v>
      </c>
      <c r="B26" s="252" t="s">
        <v>426</v>
      </c>
      <c r="C26" s="291">
        <v>16</v>
      </c>
      <c r="D26" s="291">
        <v>0</v>
      </c>
      <c r="E26" s="293">
        <v>25</v>
      </c>
      <c r="F26" s="293">
        <v>11</v>
      </c>
      <c r="G26" s="291">
        <v>0</v>
      </c>
      <c r="H26" s="291">
        <v>62</v>
      </c>
      <c r="I26" s="265">
        <v>0</v>
      </c>
      <c r="J26" s="265">
        <v>0</v>
      </c>
      <c r="K26" s="265">
        <v>0</v>
      </c>
      <c r="L26" s="265">
        <v>0</v>
      </c>
      <c r="M26" s="265">
        <v>0</v>
      </c>
      <c r="N26" s="265">
        <v>0</v>
      </c>
      <c r="O26" s="265">
        <v>0</v>
      </c>
      <c r="P26" s="265">
        <v>0</v>
      </c>
    </row>
    <row r="27" spans="1:16" ht="17.25" thickBot="1">
      <c r="A27" s="249">
        <v>2</v>
      </c>
      <c r="B27" s="252" t="s">
        <v>427</v>
      </c>
      <c r="C27" s="307">
        <v>40</v>
      </c>
      <c r="D27" s="307">
        <v>10</v>
      </c>
      <c r="E27" s="307">
        <v>21</v>
      </c>
      <c r="F27" s="307">
        <v>6</v>
      </c>
      <c r="G27" s="307">
        <v>2</v>
      </c>
      <c r="H27" s="307">
        <v>34</v>
      </c>
      <c r="I27" s="265">
        <v>0</v>
      </c>
      <c r="J27" s="265">
        <v>0</v>
      </c>
      <c r="K27" s="265">
        <v>0</v>
      </c>
      <c r="L27" s="265">
        <v>0</v>
      </c>
      <c r="M27" s="265">
        <v>0</v>
      </c>
      <c r="N27" s="265">
        <v>0</v>
      </c>
      <c r="O27" s="265">
        <v>0</v>
      </c>
      <c r="P27" s="265">
        <v>0</v>
      </c>
    </row>
    <row r="28" spans="1:16" ht="16.5">
      <c r="A28" s="249">
        <v>3</v>
      </c>
      <c r="B28" s="252" t="s">
        <v>428</v>
      </c>
      <c r="C28" s="306">
        <v>21</v>
      </c>
      <c r="D28" s="306">
        <v>1</v>
      </c>
      <c r="E28" s="306">
        <v>8</v>
      </c>
      <c r="F28" s="306">
        <v>0</v>
      </c>
      <c r="G28" s="306">
        <v>1</v>
      </c>
      <c r="H28" s="306">
        <v>19</v>
      </c>
      <c r="I28" s="265">
        <v>0</v>
      </c>
      <c r="J28" s="265">
        <v>0</v>
      </c>
      <c r="K28" s="265">
        <v>0</v>
      </c>
      <c r="L28" s="265">
        <v>0</v>
      </c>
      <c r="M28" s="265">
        <v>0</v>
      </c>
      <c r="N28" s="265">
        <v>0</v>
      </c>
      <c r="O28" s="265">
        <v>0</v>
      </c>
      <c r="P28" s="265">
        <v>0</v>
      </c>
    </row>
    <row r="29" spans="1:16" ht="16.5">
      <c r="A29" s="249">
        <v>4</v>
      </c>
      <c r="B29" s="252" t="s">
        <v>429</v>
      </c>
      <c r="C29" s="307">
        <v>6</v>
      </c>
      <c r="D29" s="307">
        <v>3</v>
      </c>
      <c r="E29" s="307">
        <v>3</v>
      </c>
      <c r="F29" s="307">
        <v>0</v>
      </c>
      <c r="G29" s="307">
        <v>0</v>
      </c>
      <c r="H29" s="307">
        <v>4</v>
      </c>
      <c r="I29" s="265">
        <v>0</v>
      </c>
      <c r="J29" s="265">
        <v>0</v>
      </c>
      <c r="K29" s="265">
        <v>0</v>
      </c>
      <c r="L29" s="265">
        <v>0</v>
      </c>
      <c r="M29" s="265">
        <v>0</v>
      </c>
      <c r="N29" s="265">
        <v>0</v>
      </c>
      <c r="O29" s="265">
        <v>0</v>
      </c>
      <c r="P29" s="265">
        <v>0</v>
      </c>
    </row>
    <row r="30" spans="1:16" ht="16.5">
      <c r="A30" s="249">
        <v>5</v>
      </c>
      <c r="B30" s="252" t="s">
        <v>430</v>
      </c>
      <c r="C30" s="307">
        <v>19</v>
      </c>
      <c r="D30" s="307">
        <v>1</v>
      </c>
      <c r="E30" s="307">
        <v>5</v>
      </c>
      <c r="F30" s="288">
        <v>2</v>
      </c>
      <c r="G30" s="307">
        <v>0</v>
      </c>
      <c r="H30" s="307">
        <v>8</v>
      </c>
      <c r="I30" s="265">
        <v>0</v>
      </c>
      <c r="J30" s="265">
        <v>0</v>
      </c>
      <c r="K30" s="265">
        <v>0</v>
      </c>
      <c r="L30" s="265">
        <v>0</v>
      </c>
      <c r="M30" s="265">
        <v>0</v>
      </c>
      <c r="N30" s="265">
        <v>0</v>
      </c>
      <c r="O30" s="265">
        <v>0</v>
      </c>
      <c r="P30" s="265">
        <v>0</v>
      </c>
    </row>
    <row r="31" spans="1:16" ht="17.25" thickBot="1">
      <c r="A31" s="249">
        <v>6</v>
      </c>
      <c r="B31" s="252" t="s">
        <v>431</v>
      </c>
      <c r="C31" s="307">
        <v>2</v>
      </c>
      <c r="D31" s="307">
        <v>0</v>
      </c>
      <c r="E31" s="307">
        <v>0</v>
      </c>
      <c r="F31" s="288">
        <v>0</v>
      </c>
      <c r="G31" s="307">
        <v>0</v>
      </c>
      <c r="H31" s="307">
        <v>2</v>
      </c>
      <c r="I31" s="265">
        <v>0</v>
      </c>
      <c r="J31" s="265">
        <v>0</v>
      </c>
      <c r="K31" s="265">
        <v>0</v>
      </c>
      <c r="L31" s="265">
        <v>0</v>
      </c>
      <c r="M31" s="265">
        <v>0</v>
      </c>
      <c r="N31" s="265">
        <v>0</v>
      </c>
      <c r="O31" s="265">
        <v>0</v>
      </c>
      <c r="P31" s="265">
        <v>0</v>
      </c>
    </row>
    <row r="32" spans="1:16" ht="22.5" customHeight="1">
      <c r="A32" s="648" t="s">
        <v>914</v>
      </c>
      <c r="B32" s="649"/>
      <c r="C32" s="294">
        <v>620</v>
      </c>
      <c r="D32" s="294">
        <v>248</v>
      </c>
      <c r="E32" s="294">
        <v>1129</v>
      </c>
      <c r="F32" s="294">
        <v>1543</v>
      </c>
      <c r="G32" s="294">
        <v>16</v>
      </c>
      <c r="H32" s="294">
        <v>516</v>
      </c>
      <c r="I32" s="294">
        <v>1912</v>
      </c>
      <c r="J32" s="294">
        <v>210</v>
      </c>
      <c r="K32" s="295">
        <v>1792</v>
      </c>
      <c r="L32" s="294">
        <v>1096</v>
      </c>
      <c r="M32" s="294">
        <v>1107</v>
      </c>
      <c r="N32" s="294">
        <v>3171</v>
      </c>
      <c r="O32" s="294">
        <v>0</v>
      </c>
      <c r="P32" s="296">
        <v>2</v>
      </c>
    </row>
    <row r="33" spans="1:16" ht="16.5">
      <c r="A33" s="254">
        <v>1</v>
      </c>
      <c r="B33" s="297" t="s">
        <v>432</v>
      </c>
      <c r="C33" s="298">
        <v>257</v>
      </c>
      <c r="D33" s="299">
        <v>114</v>
      </c>
      <c r="E33" s="298">
        <v>1091</v>
      </c>
      <c r="F33" s="298">
        <v>1474</v>
      </c>
      <c r="G33" s="298">
        <v>5</v>
      </c>
      <c r="H33" s="298">
        <v>166</v>
      </c>
      <c r="I33" s="300">
        <v>1912</v>
      </c>
      <c r="J33" s="300">
        <v>210</v>
      </c>
      <c r="K33" s="300">
        <v>1792</v>
      </c>
      <c r="L33" s="300">
        <v>1096</v>
      </c>
      <c r="M33" s="300">
        <v>1107</v>
      </c>
      <c r="N33" s="298">
        <v>2733</v>
      </c>
      <c r="O33" s="298">
        <v>0</v>
      </c>
      <c r="P33" s="301">
        <v>2</v>
      </c>
    </row>
    <row r="34" spans="1:16" ht="16.5">
      <c r="A34" s="254">
        <v>2</v>
      </c>
      <c r="B34" s="297" t="s">
        <v>433</v>
      </c>
      <c r="C34" s="298">
        <v>111</v>
      </c>
      <c r="D34" s="298">
        <v>59</v>
      </c>
      <c r="E34" s="298">
        <v>38</v>
      </c>
      <c r="F34" s="298">
        <v>69</v>
      </c>
      <c r="G34" s="298">
        <v>9</v>
      </c>
      <c r="H34" s="298">
        <v>53</v>
      </c>
      <c r="I34" s="298">
        <v>0</v>
      </c>
      <c r="J34" s="298">
        <v>0</v>
      </c>
      <c r="K34" s="298">
        <v>0</v>
      </c>
      <c r="L34" s="298">
        <v>0</v>
      </c>
      <c r="M34" s="298">
        <v>0</v>
      </c>
      <c r="N34" s="298">
        <v>124</v>
      </c>
      <c r="O34" s="298">
        <v>0</v>
      </c>
      <c r="P34" s="301">
        <v>0</v>
      </c>
    </row>
    <row r="35" spans="1:16" ht="16.5">
      <c r="A35" s="254">
        <v>3</v>
      </c>
      <c r="B35" s="297" t="s">
        <v>434</v>
      </c>
      <c r="C35" s="298">
        <v>6</v>
      </c>
      <c r="D35" s="298">
        <v>6</v>
      </c>
      <c r="E35" s="298">
        <v>0</v>
      </c>
      <c r="F35" s="298">
        <v>0</v>
      </c>
      <c r="G35" s="298">
        <v>0</v>
      </c>
      <c r="H35" s="298">
        <v>0</v>
      </c>
      <c r="I35" s="298">
        <v>0</v>
      </c>
      <c r="J35" s="298">
        <v>0</v>
      </c>
      <c r="K35" s="298">
        <v>0</v>
      </c>
      <c r="L35" s="298">
        <v>0</v>
      </c>
      <c r="M35" s="298">
        <v>0</v>
      </c>
      <c r="N35" s="298">
        <v>33</v>
      </c>
      <c r="O35" s="298">
        <v>0</v>
      </c>
      <c r="P35" s="301">
        <v>0</v>
      </c>
    </row>
    <row r="36" spans="1:16" ht="16.5">
      <c r="A36" s="254">
        <v>4</v>
      </c>
      <c r="B36" s="297" t="s">
        <v>435</v>
      </c>
      <c r="C36" s="298">
        <v>23</v>
      </c>
      <c r="D36" s="298">
        <v>5</v>
      </c>
      <c r="E36" s="298">
        <v>0</v>
      </c>
      <c r="F36" s="298">
        <v>0</v>
      </c>
      <c r="G36" s="298">
        <v>0</v>
      </c>
      <c r="H36" s="298">
        <v>45</v>
      </c>
      <c r="I36" s="298">
        <v>0</v>
      </c>
      <c r="J36" s="298">
        <v>0</v>
      </c>
      <c r="K36" s="298">
        <v>0</v>
      </c>
      <c r="L36" s="298">
        <v>0</v>
      </c>
      <c r="M36" s="298">
        <v>0</v>
      </c>
      <c r="N36" s="298">
        <v>41</v>
      </c>
      <c r="O36" s="298">
        <v>0</v>
      </c>
      <c r="P36" s="301">
        <v>0</v>
      </c>
    </row>
    <row r="37" spans="1:16" ht="16.5">
      <c r="A37" s="271">
        <v>5</v>
      </c>
      <c r="B37" s="302" t="s">
        <v>436</v>
      </c>
      <c r="C37" s="298">
        <v>19</v>
      </c>
      <c r="D37" s="298">
        <v>10</v>
      </c>
      <c r="E37" s="298">
        <v>0</v>
      </c>
      <c r="F37" s="298">
        <v>0</v>
      </c>
      <c r="G37" s="298">
        <v>0</v>
      </c>
      <c r="H37" s="298">
        <v>52</v>
      </c>
      <c r="I37" s="298">
        <v>0</v>
      </c>
      <c r="J37" s="298">
        <v>0</v>
      </c>
      <c r="K37" s="298">
        <v>0</v>
      </c>
      <c r="L37" s="298">
        <v>0</v>
      </c>
      <c r="M37" s="298">
        <v>0</v>
      </c>
      <c r="N37" s="298">
        <v>17</v>
      </c>
      <c r="O37" s="298">
        <v>0</v>
      </c>
      <c r="P37" s="301">
        <v>0</v>
      </c>
    </row>
    <row r="38" spans="1:16" ht="16.5">
      <c r="A38" s="271">
        <v>6</v>
      </c>
      <c r="B38" s="302" t="s">
        <v>22</v>
      </c>
      <c r="C38" s="298">
        <v>0</v>
      </c>
      <c r="D38" s="298">
        <v>1</v>
      </c>
      <c r="E38" s="298">
        <v>0</v>
      </c>
      <c r="F38" s="298">
        <v>0</v>
      </c>
      <c r="G38" s="298">
        <v>0</v>
      </c>
      <c r="H38" s="298">
        <v>6</v>
      </c>
      <c r="I38" s="298">
        <v>0</v>
      </c>
      <c r="J38" s="298">
        <v>0</v>
      </c>
      <c r="K38" s="298">
        <v>0</v>
      </c>
      <c r="L38" s="298">
        <v>0</v>
      </c>
      <c r="M38" s="298">
        <v>0</v>
      </c>
      <c r="N38" s="298">
        <v>33</v>
      </c>
      <c r="O38" s="298">
        <v>0</v>
      </c>
      <c r="P38" s="301">
        <v>0</v>
      </c>
    </row>
    <row r="39" spans="1:16" ht="16.5">
      <c r="A39" s="265">
        <v>7</v>
      </c>
      <c r="B39" s="302" t="s">
        <v>437</v>
      </c>
      <c r="C39" s="298">
        <v>64</v>
      </c>
      <c r="D39" s="298">
        <v>22</v>
      </c>
      <c r="E39" s="298">
        <v>0</v>
      </c>
      <c r="F39" s="298">
        <v>0</v>
      </c>
      <c r="G39" s="298">
        <v>2</v>
      </c>
      <c r="H39" s="298">
        <v>116</v>
      </c>
      <c r="I39" s="298">
        <v>0</v>
      </c>
      <c r="J39" s="298">
        <v>0</v>
      </c>
      <c r="K39" s="298">
        <v>0</v>
      </c>
      <c r="L39" s="298">
        <v>0</v>
      </c>
      <c r="M39" s="298">
        <v>0</v>
      </c>
      <c r="N39" s="298">
        <v>81</v>
      </c>
      <c r="O39" s="298">
        <v>0</v>
      </c>
      <c r="P39" s="298">
        <v>0</v>
      </c>
    </row>
    <row r="40" spans="1:16" ht="17.25" thickBot="1">
      <c r="A40" s="272">
        <v>8</v>
      </c>
      <c r="B40" s="302" t="s">
        <v>438</v>
      </c>
      <c r="C40" s="303">
        <v>140</v>
      </c>
      <c r="D40" s="303">
        <v>31</v>
      </c>
      <c r="E40" s="303">
        <v>0</v>
      </c>
      <c r="F40" s="303">
        <v>0</v>
      </c>
      <c r="G40" s="303">
        <v>0</v>
      </c>
      <c r="H40" s="303">
        <v>78</v>
      </c>
      <c r="I40" s="303">
        <v>0</v>
      </c>
      <c r="J40" s="303">
        <v>0</v>
      </c>
      <c r="K40" s="303">
        <v>0</v>
      </c>
      <c r="L40" s="303">
        <v>0</v>
      </c>
      <c r="M40" s="303">
        <v>0</v>
      </c>
      <c r="N40" s="303">
        <v>109</v>
      </c>
      <c r="O40" s="303">
        <v>0</v>
      </c>
      <c r="P40" s="303">
        <v>0</v>
      </c>
    </row>
    <row r="41" spans="1:16" ht="21" customHeight="1">
      <c r="A41" s="642" t="s">
        <v>439</v>
      </c>
      <c r="B41" s="643"/>
      <c r="C41" s="322">
        <v>436</v>
      </c>
      <c r="D41" s="322">
        <v>68</v>
      </c>
      <c r="E41" s="322">
        <v>130</v>
      </c>
      <c r="F41" s="322">
        <v>99</v>
      </c>
      <c r="G41" s="322">
        <v>0</v>
      </c>
      <c r="H41" s="322">
        <v>348</v>
      </c>
      <c r="I41" s="322">
        <v>1297</v>
      </c>
      <c r="J41" s="322">
        <v>735</v>
      </c>
      <c r="K41" s="322">
        <v>118</v>
      </c>
      <c r="L41" s="322">
        <v>1296</v>
      </c>
      <c r="M41" s="322">
        <v>734</v>
      </c>
      <c r="N41" s="322">
        <v>24</v>
      </c>
      <c r="O41" s="322">
        <v>2</v>
      </c>
      <c r="P41" s="324">
        <v>2</v>
      </c>
    </row>
    <row r="42" spans="1:16" ht="16.5">
      <c r="A42" s="246">
        <v>1</v>
      </c>
      <c r="B42" s="247" t="s">
        <v>440</v>
      </c>
      <c r="C42" s="252">
        <v>83</v>
      </c>
      <c r="D42" s="247">
        <v>23</v>
      </c>
      <c r="E42" s="252">
        <v>43</v>
      </c>
      <c r="F42" s="252">
        <v>30</v>
      </c>
      <c r="G42" s="252">
        <v>0</v>
      </c>
      <c r="H42" s="252">
        <v>50</v>
      </c>
      <c r="I42" s="248">
        <v>0</v>
      </c>
      <c r="J42" s="248">
        <v>0</v>
      </c>
      <c r="K42" s="248">
        <v>0</v>
      </c>
      <c r="L42" s="248">
        <v>0</v>
      </c>
      <c r="M42" s="248">
        <v>0</v>
      </c>
      <c r="N42" s="252">
        <v>10</v>
      </c>
      <c r="O42" s="248">
        <v>0</v>
      </c>
      <c r="P42" s="282">
        <v>0</v>
      </c>
    </row>
    <row r="43" spans="1:16" ht="16.5">
      <c r="A43" s="246">
        <v>2</v>
      </c>
      <c r="B43" s="247" t="s">
        <v>441</v>
      </c>
      <c r="C43" s="252">
        <v>18</v>
      </c>
      <c r="D43" s="247">
        <v>2</v>
      </c>
      <c r="E43" s="252">
        <v>2</v>
      </c>
      <c r="F43" s="252">
        <v>9</v>
      </c>
      <c r="G43" s="252">
        <v>0</v>
      </c>
      <c r="H43" s="252">
        <v>6</v>
      </c>
      <c r="I43" s="248">
        <v>1</v>
      </c>
      <c r="J43" s="248">
        <v>1</v>
      </c>
      <c r="K43" s="248">
        <v>0</v>
      </c>
      <c r="L43" s="248">
        <v>0</v>
      </c>
      <c r="M43" s="248">
        <v>0</v>
      </c>
      <c r="N43" s="252">
        <v>14</v>
      </c>
      <c r="O43" s="252">
        <v>0</v>
      </c>
      <c r="P43" s="253">
        <v>0</v>
      </c>
    </row>
    <row r="44" spans="1:16" ht="17.25" thickBot="1">
      <c r="A44" s="246">
        <v>3</v>
      </c>
      <c r="B44" s="247" t="s">
        <v>439</v>
      </c>
      <c r="C44" s="247">
        <v>335</v>
      </c>
      <c r="D44" s="247">
        <v>43</v>
      </c>
      <c r="E44" s="247">
        <v>85</v>
      </c>
      <c r="F44" s="247">
        <v>60</v>
      </c>
      <c r="G44" s="247">
        <v>0</v>
      </c>
      <c r="H44" s="247">
        <v>292</v>
      </c>
      <c r="I44" s="283">
        <v>1296</v>
      </c>
      <c r="J44" s="283">
        <v>734</v>
      </c>
      <c r="K44" s="283">
        <v>118</v>
      </c>
      <c r="L44" s="283">
        <v>1296</v>
      </c>
      <c r="M44" s="283">
        <v>734</v>
      </c>
      <c r="N44" s="247">
        <v>24</v>
      </c>
      <c r="O44" s="247">
        <v>2</v>
      </c>
      <c r="P44" s="284">
        <v>2</v>
      </c>
    </row>
    <row r="45" spans="1:16" ht="17.25" thickBot="1">
      <c r="A45" s="642" t="s">
        <v>455</v>
      </c>
      <c r="B45" s="643"/>
      <c r="C45" s="322">
        <v>146</v>
      </c>
      <c r="D45" s="322">
        <v>188</v>
      </c>
      <c r="E45" s="322">
        <v>19385</v>
      </c>
      <c r="F45" s="322">
        <v>1499</v>
      </c>
      <c r="G45" s="322">
        <v>0</v>
      </c>
      <c r="H45" s="322">
        <v>61</v>
      </c>
      <c r="I45" s="322">
        <v>16</v>
      </c>
      <c r="J45" s="322">
        <v>2</v>
      </c>
      <c r="K45" s="322">
        <v>378</v>
      </c>
      <c r="L45" s="325">
        <v>2397</v>
      </c>
      <c r="M45" s="325">
        <v>897</v>
      </c>
      <c r="N45" s="322">
        <v>0</v>
      </c>
      <c r="O45" s="322">
        <v>5</v>
      </c>
      <c r="P45" s="323">
        <v>2</v>
      </c>
    </row>
    <row r="46" spans="1:16" ht="16.5">
      <c r="A46" s="246">
        <v>1</v>
      </c>
      <c r="B46" s="278" t="s">
        <v>455</v>
      </c>
      <c r="C46" s="252">
        <v>0</v>
      </c>
      <c r="D46" s="247">
        <v>139</v>
      </c>
      <c r="E46" s="252">
        <v>10405</v>
      </c>
      <c r="F46" s="252">
        <v>724</v>
      </c>
      <c r="G46" s="252">
        <v>0</v>
      </c>
      <c r="H46" s="252">
        <v>17</v>
      </c>
      <c r="I46" s="270">
        <v>16</v>
      </c>
      <c r="J46" s="270">
        <v>2</v>
      </c>
      <c r="K46" s="270">
        <v>378</v>
      </c>
      <c r="L46" s="277">
        <v>2397</v>
      </c>
      <c r="M46" s="277">
        <v>897</v>
      </c>
      <c r="N46" s="270">
        <v>0</v>
      </c>
      <c r="O46" s="270">
        <v>5</v>
      </c>
      <c r="P46" s="273">
        <v>2</v>
      </c>
    </row>
    <row r="47" spans="1:16" ht="16.5">
      <c r="A47" s="246">
        <v>2</v>
      </c>
      <c r="B47" s="278" t="s">
        <v>456</v>
      </c>
      <c r="C47" s="252">
        <v>0</v>
      </c>
      <c r="D47" s="252">
        <v>0</v>
      </c>
      <c r="E47" s="252">
        <v>2341</v>
      </c>
      <c r="F47" s="252">
        <v>136</v>
      </c>
      <c r="G47" s="252">
        <v>0</v>
      </c>
      <c r="H47" s="252">
        <v>0</v>
      </c>
      <c r="I47" s="252">
        <v>0</v>
      </c>
      <c r="J47" s="252">
        <v>0</v>
      </c>
      <c r="K47" s="252">
        <v>0</v>
      </c>
      <c r="L47" s="252">
        <v>0</v>
      </c>
      <c r="M47" s="252">
        <v>0</v>
      </c>
      <c r="N47" s="252">
        <v>0</v>
      </c>
      <c r="O47" s="252">
        <v>0</v>
      </c>
      <c r="P47" s="252">
        <v>0</v>
      </c>
    </row>
    <row r="48" spans="1:16" ht="16.5">
      <c r="A48" s="246">
        <v>3</v>
      </c>
      <c r="B48" s="278" t="s">
        <v>457</v>
      </c>
      <c r="C48" s="252">
        <v>69</v>
      </c>
      <c r="D48" s="252">
        <v>39</v>
      </c>
      <c r="E48" s="252">
        <v>3811</v>
      </c>
      <c r="F48" s="252">
        <v>324</v>
      </c>
      <c r="G48" s="252">
        <v>0</v>
      </c>
      <c r="H48" s="252">
        <v>24</v>
      </c>
      <c r="I48" s="252">
        <v>0</v>
      </c>
      <c r="J48" s="252">
        <v>0</v>
      </c>
      <c r="K48" s="252">
        <v>0</v>
      </c>
      <c r="L48" s="252">
        <v>0</v>
      </c>
      <c r="M48" s="252">
        <v>0</v>
      </c>
      <c r="N48" s="252">
        <v>0</v>
      </c>
      <c r="O48" s="252">
        <v>0</v>
      </c>
      <c r="P48" s="252">
        <v>0</v>
      </c>
    </row>
    <row r="49" spans="1:16" ht="16.5">
      <c r="A49" s="246">
        <v>4</v>
      </c>
      <c r="B49" s="278" t="s">
        <v>458</v>
      </c>
      <c r="C49" s="252">
        <v>60</v>
      </c>
      <c r="D49" s="252">
        <v>7</v>
      </c>
      <c r="E49" s="252">
        <v>2721</v>
      </c>
      <c r="F49" s="252">
        <v>292</v>
      </c>
      <c r="G49" s="252">
        <v>0</v>
      </c>
      <c r="H49" s="252">
        <v>20</v>
      </c>
      <c r="I49" s="252">
        <v>0</v>
      </c>
      <c r="J49" s="252">
        <v>0</v>
      </c>
      <c r="K49" s="252">
        <v>0</v>
      </c>
      <c r="L49" s="252">
        <v>0</v>
      </c>
      <c r="M49" s="252">
        <v>0</v>
      </c>
      <c r="N49" s="252">
        <v>0</v>
      </c>
      <c r="O49" s="252">
        <v>0</v>
      </c>
      <c r="P49" s="252">
        <v>0</v>
      </c>
    </row>
    <row r="50" spans="1:16" ht="17.25" thickBot="1">
      <c r="A50" s="246">
        <v>5</v>
      </c>
      <c r="B50" s="278" t="s">
        <v>117</v>
      </c>
      <c r="C50" s="252">
        <v>17</v>
      </c>
      <c r="D50" s="252">
        <v>3</v>
      </c>
      <c r="E50" s="252">
        <v>107</v>
      </c>
      <c r="F50" s="252">
        <v>23</v>
      </c>
      <c r="G50" s="252">
        <v>0</v>
      </c>
      <c r="H50" s="252">
        <v>0</v>
      </c>
      <c r="I50" s="252">
        <v>0</v>
      </c>
      <c r="J50" s="252">
        <v>0</v>
      </c>
      <c r="K50" s="252">
        <v>0</v>
      </c>
      <c r="L50" s="252">
        <v>0</v>
      </c>
      <c r="M50" s="252">
        <v>0</v>
      </c>
      <c r="N50" s="252">
        <v>0</v>
      </c>
      <c r="O50" s="252">
        <v>0</v>
      </c>
      <c r="P50" s="252">
        <v>0</v>
      </c>
    </row>
    <row r="51" spans="1:16" ht="16.5">
      <c r="A51" s="644" t="s">
        <v>915</v>
      </c>
      <c r="B51" s="645"/>
      <c r="C51" s="326">
        <v>490</v>
      </c>
      <c r="D51" s="326">
        <v>140</v>
      </c>
      <c r="E51" s="326">
        <v>3054</v>
      </c>
      <c r="F51" s="326">
        <v>730</v>
      </c>
      <c r="G51" s="326">
        <v>202</v>
      </c>
      <c r="H51" s="326">
        <v>396</v>
      </c>
      <c r="I51" s="327">
        <v>2741</v>
      </c>
      <c r="J51" s="326">
        <v>2268</v>
      </c>
      <c r="K51" s="327">
        <v>1711</v>
      </c>
      <c r="L51" s="327">
        <v>3623</v>
      </c>
      <c r="M51" s="327">
        <v>2416</v>
      </c>
      <c r="N51" s="327">
        <v>931</v>
      </c>
      <c r="O51" s="327">
        <v>8</v>
      </c>
      <c r="P51" s="328">
        <v>3</v>
      </c>
    </row>
    <row r="52" spans="1:16" ht="16.5">
      <c r="A52" s="254">
        <v>1</v>
      </c>
      <c r="B52" s="255" t="s">
        <v>774</v>
      </c>
      <c r="C52" s="265">
        <v>105</v>
      </c>
      <c r="D52" s="265">
        <v>25</v>
      </c>
      <c r="E52" s="265">
        <v>2451</v>
      </c>
      <c r="F52" s="265">
        <v>170</v>
      </c>
      <c r="G52" s="265">
        <v>100</v>
      </c>
      <c r="H52" s="265">
        <v>6</v>
      </c>
      <c r="I52" s="302">
        <v>2265</v>
      </c>
      <c r="J52" s="265">
        <v>2140</v>
      </c>
      <c r="K52" s="302">
        <v>1711</v>
      </c>
      <c r="L52" s="302">
        <v>3484</v>
      </c>
      <c r="M52" s="302">
        <v>2140</v>
      </c>
      <c r="N52" s="265">
        <v>0</v>
      </c>
      <c r="O52" s="265">
        <v>8</v>
      </c>
      <c r="P52" s="266">
        <v>3</v>
      </c>
    </row>
    <row r="53" spans="1:16" ht="16.5">
      <c r="A53" s="254">
        <v>2</v>
      </c>
      <c r="B53" s="255" t="s">
        <v>775</v>
      </c>
      <c r="C53" s="265">
        <v>110</v>
      </c>
      <c r="D53" s="265">
        <v>9</v>
      </c>
      <c r="E53" s="265">
        <v>17</v>
      </c>
      <c r="F53" s="265">
        <v>53</v>
      </c>
      <c r="G53" s="265">
        <v>7</v>
      </c>
      <c r="H53" s="265">
        <v>135</v>
      </c>
      <c r="I53" s="302">
        <v>212</v>
      </c>
      <c r="J53" s="265">
        <v>5</v>
      </c>
      <c r="K53" s="265">
        <v>0</v>
      </c>
      <c r="L53" s="265">
        <v>0</v>
      </c>
      <c r="M53" s="265">
        <v>0</v>
      </c>
      <c r="N53" s="265">
        <v>382</v>
      </c>
      <c r="O53" s="265">
        <v>0</v>
      </c>
      <c r="P53" s="266">
        <v>0</v>
      </c>
    </row>
    <row r="54" spans="1:16" ht="16.5">
      <c r="A54" s="254">
        <v>3</v>
      </c>
      <c r="B54" s="255" t="s">
        <v>776</v>
      </c>
      <c r="C54" s="265">
        <v>43</v>
      </c>
      <c r="D54" s="265">
        <v>10</v>
      </c>
      <c r="E54" s="265">
        <v>414</v>
      </c>
      <c r="F54" s="265">
        <v>450</v>
      </c>
      <c r="G54" s="265">
        <v>40</v>
      </c>
      <c r="H54" s="265">
        <v>0</v>
      </c>
      <c r="I54" s="265">
        <v>0</v>
      </c>
      <c r="J54" s="265">
        <v>0</v>
      </c>
      <c r="K54" s="265">
        <v>0</v>
      </c>
      <c r="L54" s="265">
        <v>0</v>
      </c>
      <c r="M54" s="265">
        <v>0</v>
      </c>
      <c r="N54" s="265">
        <v>0</v>
      </c>
      <c r="O54" s="265">
        <v>0</v>
      </c>
      <c r="P54" s="265">
        <v>0</v>
      </c>
    </row>
    <row r="55" spans="1:16" ht="16.5">
      <c r="A55" s="254">
        <v>4</v>
      </c>
      <c r="B55" s="255" t="s">
        <v>777</v>
      </c>
      <c r="C55" s="265">
        <v>42</v>
      </c>
      <c r="D55" s="265">
        <v>10</v>
      </c>
      <c r="E55" s="265">
        <v>0</v>
      </c>
      <c r="F55" s="265">
        <v>0</v>
      </c>
      <c r="G55" s="265">
        <v>0</v>
      </c>
      <c r="H55" s="265">
        <v>75</v>
      </c>
      <c r="I55" s="302">
        <v>0</v>
      </c>
      <c r="J55" s="265">
        <v>0</v>
      </c>
      <c r="K55" s="265">
        <v>0</v>
      </c>
      <c r="L55" s="265">
        <v>22</v>
      </c>
      <c r="M55" s="265">
        <v>133</v>
      </c>
      <c r="N55" s="265">
        <v>122</v>
      </c>
      <c r="O55" s="265">
        <v>0</v>
      </c>
      <c r="P55" s="266">
        <v>0</v>
      </c>
    </row>
    <row r="56" spans="1:16" ht="16.5">
      <c r="A56" s="254">
        <v>5</v>
      </c>
      <c r="B56" s="255" t="s">
        <v>778</v>
      </c>
      <c r="C56" s="265">
        <v>65</v>
      </c>
      <c r="D56" s="265">
        <v>31</v>
      </c>
      <c r="E56" s="265">
        <v>0</v>
      </c>
      <c r="F56" s="265">
        <v>0</v>
      </c>
      <c r="G56" s="265">
        <v>22</v>
      </c>
      <c r="H56" s="265">
        <v>56</v>
      </c>
      <c r="I56" s="302">
        <v>0</v>
      </c>
      <c r="J56" s="265">
        <v>0</v>
      </c>
      <c r="K56" s="265">
        <v>0</v>
      </c>
      <c r="L56" s="265">
        <v>61</v>
      </c>
      <c r="M56" s="265">
        <v>79</v>
      </c>
      <c r="N56" s="265">
        <v>81</v>
      </c>
      <c r="O56" s="265">
        <v>0</v>
      </c>
      <c r="P56" s="266">
        <v>0</v>
      </c>
    </row>
    <row r="57" spans="1:16" ht="16.5">
      <c r="A57" s="254">
        <v>6</v>
      </c>
      <c r="B57" s="255" t="s">
        <v>779</v>
      </c>
      <c r="C57" s="265">
        <v>9</v>
      </c>
      <c r="D57" s="265">
        <v>3</v>
      </c>
      <c r="E57" s="265">
        <v>18</v>
      </c>
      <c r="F57" s="265">
        <v>4</v>
      </c>
      <c r="G57" s="265">
        <v>0</v>
      </c>
      <c r="H57" s="265">
        <v>19</v>
      </c>
      <c r="I57" s="302">
        <v>32</v>
      </c>
      <c r="J57" s="265">
        <v>32</v>
      </c>
      <c r="K57" s="265">
        <v>0</v>
      </c>
      <c r="L57" s="265">
        <v>38</v>
      </c>
      <c r="M57" s="265">
        <v>38</v>
      </c>
      <c r="N57" s="265">
        <v>44</v>
      </c>
      <c r="O57" s="265">
        <v>0</v>
      </c>
      <c r="P57" s="266">
        <v>0</v>
      </c>
    </row>
    <row r="58" spans="1:16" ht="16.5">
      <c r="A58" s="254">
        <v>7</v>
      </c>
      <c r="B58" s="255" t="s">
        <v>780</v>
      </c>
      <c r="C58" s="265">
        <v>12</v>
      </c>
      <c r="D58" s="265">
        <v>3</v>
      </c>
      <c r="E58" s="265">
        <v>5</v>
      </c>
      <c r="F58" s="265">
        <v>0</v>
      </c>
      <c r="G58" s="265">
        <v>0</v>
      </c>
      <c r="H58" s="265">
        <v>13</v>
      </c>
      <c r="I58" s="302">
        <v>30</v>
      </c>
      <c r="J58" s="265">
        <v>30</v>
      </c>
      <c r="K58" s="265">
        <v>0</v>
      </c>
      <c r="L58" s="265">
        <v>0</v>
      </c>
      <c r="M58" s="265">
        <v>0</v>
      </c>
      <c r="N58" s="265">
        <v>0</v>
      </c>
      <c r="O58" s="265">
        <v>0</v>
      </c>
      <c r="P58" s="266">
        <v>0</v>
      </c>
    </row>
    <row r="59" spans="1:16" ht="16.5">
      <c r="A59" s="254">
        <v>8</v>
      </c>
      <c r="B59" s="255" t="s">
        <v>781</v>
      </c>
      <c r="C59" s="265">
        <v>15</v>
      </c>
      <c r="D59" s="265">
        <v>9</v>
      </c>
      <c r="E59" s="265">
        <v>20</v>
      </c>
      <c r="F59" s="265">
        <v>15</v>
      </c>
      <c r="G59" s="265">
        <v>14</v>
      </c>
      <c r="H59" s="265">
        <v>23</v>
      </c>
      <c r="I59" s="302">
        <v>61</v>
      </c>
      <c r="J59" s="265">
        <v>61</v>
      </c>
      <c r="K59" s="265">
        <v>0</v>
      </c>
      <c r="L59" s="265">
        <v>0</v>
      </c>
      <c r="M59" s="265">
        <v>0</v>
      </c>
      <c r="N59" s="265">
        <v>52</v>
      </c>
      <c r="O59" s="265">
        <v>0</v>
      </c>
      <c r="P59" s="265">
        <v>0</v>
      </c>
    </row>
    <row r="60" spans="1:16" ht="16.5">
      <c r="A60" s="254">
        <v>9</v>
      </c>
      <c r="B60" s="255" t="s">
        <v>782</v>
      </c>
      <c r="C60" s="265">
        <v>14</v>
      </c>
      <c r="D60" s="265">
        <v>7</v>
      </c>
      <c r="E60" s="265">
        <v>30</v>
      </c>
      <c r="F60" s="265">
        <v>38</v>
      </c>
      <c r="G60" s="265">
        <v>19</v>
      </c>
      <c r="H60" s="265">
        <v>23</v>
      </c>
      <c r="I60" s="302">
        <v>67</v>
      </c>
      <c r="J60" s="265">
        <v>0</v>
      </c>
      <c r="K60" s="265">
        <v>0</v>
      </c>
      <c r="L60" s="265">
        <v>18</v>
      </c>
      <c r="M60" s="265">
        <v>26</v>
      </c>
      <c r="N60" s="265">
        <v>18</v>
      </c>
      <c r="O60" s="265">
        <v>0</v>
      </c>
      <c r="P60" s="266">
        <v>0</v>
      </c>
    </row>
    <row r="61" spans="1:16" ht="16.5">
      <c r="A61" s="254">
        <v>10</v>
      </c>
      <c r="B61" s="255" t="s">
        <v>783</v>
      </c>
      <c r="C61" s="265">
        <v>41</v>
      </c>
      <c r="D61" s="265">
        <v>7</v>
      </c>
      <c r="E61" s="265">
        <v>0</v>
      </c>
      <c r="F61" s="265">
        <v>0</v>
      </c>
      <c r="G61" s="265">
        <v>0</v>
      </c>
      <c r="H61" s="265">
        <v>35</v>
      </c>
      <c r="I61" s="265">
        <v>0</v>
      </c>
      <c r="J61" s="265">
        <v>0</v>
      </c>
      <c r="K61" s="265">
        <v>0</v>
      </c>
      <c r="L61" s="265">
        <v>0</v>
      </c>
      <c r="M61" s="265">
        <v>0</v>
      </c>
      <c r="N61" s="265">
        <v>156</v>
      </c>
      <c r="O61" s="265">
        <v>0</v>
      </c>
      <c r="P61" s="265">
        <v>0</v>
      </c>
    </row>
    <row r="62" spans="1:16" ht="17.25" thickBot="1">
      <c r="A62" s="256">
        <v>11</v>
      </c>
      <c r="B62" s="257" t="s">
        <v>784</v>
      </c>
      <c r="C62" s="267">
        <v>34</v>
      </c>
      <c r="D62" s="267">
        <v>23</v>
      </c>
      <c r="E62" s="267">
        <v>99</v>
      </c>
      <c r="F62" s="265">
        <v>0</v>
      </c>
      <c r="G62" s="265">
        <v>0</v>
      </c>
      <c r="H62" s="267">
        <v>11</v>
      </c>
      <c r="I62" s="268">
        <v>74</v>
      </c>
      <c r="J62" s="265">
        <v>0</v>
      </c>
      <c r="K62" s="265">
        <v>0</v>
      </c>
      <c r="L62" s="265">
        <v>0</v>
      </c>
      <c r="M62" s="265">
        <v>0</v>
      </c>
      <c r="N62" s="267">
        <v>76</v>
      </c>
      <c r="O62" s="265">
        <v>0</v>
      </c>
      <c r="P62" s="265">
        <v>0</v>
      </c>
    </row>
    <row r="63" spans="1:16" ht="198">
      <c r="A63" s="646" t="s">
        <v>785</v>
      </c>
      <c r="B63" s="647"/>
      <c r="C63" s="322">
        <v>218</v>
      </c>
      <c r="D63" s="322">
        <v>62</v>
      </c>
      <c r="E63" s="322" t="s">
        <v>570</v>
      </c>
      <c r="F63" s="322" t="s">
        <v>570</v>
      </c>
      <c r="G63" s="322"/>
      <c r="H63" s="322">
        <v>209</v>
      </c>
      <c r="I63" s="322">
        <v>801</v>
      </c>
      <c r="J63" s="329">
        <v>197</v>
      </c>
      <c r="K63" s="322" t="s">
        <v>916</v>
      </c>
      <c r="L63" s="322">
        <v>294</v>
      </c>
      <c r="M63" s="322">
        <v>427</v>
      </c>
      <c r="N63" s="322">
        <v>15</v>
      </c>
      <c r="O63" s="322">
        <v>0</v>
      </c>
      <c r="P63" s="330">
        <v>3</v>
      </c>
    </row>
    <row r="64" spans="1:16" ht="16.5">
      <c r="A64" s="249">
        <v>1</v>
      </c>
      <c r="B64" s="252" t="s">
        <v>452</v>
      </c>
      <c r="C64" s="252">
        <v>135</v>
      </c>
      <c r="D64" s="252">
        <v>36</v>
      </c>
      <c r="E64" s="266">
        <v>0</v>
      </c>
      <c r="F64" s="265">
        <v>0</v>
      </c>
      <c r="G64" s="266">
        <v>0</v>
      </c>
      <c r="H64" s="252">
        <v>161</v>
      </c>
      <c r="I64" s="248">
        <v>801</v>
      </c>
      <c r="J64" s="265">
        <v>0</v>
      </c>
      <c r="K64" s="266">
        <v>0</v>
      </c>
      <c r="L64" s="265">
        <v>0</v>
      </c>
      <c r="M64" s="266">
        <v>0</v>
      </c>
      <c r="N64" s="266">
        <v>0</v>
      </c>
      <c r="O64" s="265">
        <v>0</v>
      </c>
      <c r="P64" s="266">
        <v>0</v>
      </c>
    </row>
    <row r="65" spans="1:16" ht="16.5">
      <c r="A65" s="249">
        <v>2</v>
      </c>
      <c r="B65" s="252" t="s">
        <v>454</v>
      </c>
      <c r="C65" s="252">
        <v>33</v>
      </c>
      <c r="D65" s="252">
        <v>20</v>
      </c>
      <c r="E65" s="266">
        <v>0</v>
      </c>
      <c r="F65" s="265">
        <v>0</v>
      </c>
      <c r="G65" s="266">
        <v>0</v>
      </c>
      <c r="H65" s="252">
        <v>24</v>
      </c>
      <c r="I65" s="266">
        <v>0</v>
      </c>
      <c r="J65" s="265">
        <v>0</v>
      </c>
      <c r="K65" s="266">
        <v>0</v>
      </c>
      <c r="L65" s="265">
        <v>0</v>
      </c>
      <c r="M65" s="266">
        <v>0</v>
      </c>
      <c r="N65" s="266">
        <v>0</v>
      </c>
      <c r="O65" s="265">
        <v>0</v>
      </c>
      <c r="P65" s="266">
        <v>0</v>
      </c>
    </row>
    <row r="66" spans="1:16" ht="16.5">
      <c r="A66" s="249">
        <v>3</v>
      </c>
      <c r="B66" s="252" t="s">
        <v>453</v>
      </c>
      <c r="C66" s="252">
        <v>9</v>
      </c>
      <c r="D66" s="252">
        <v>1</v>
      </c>
      <c r="E66" s="265">
        <v>0</v>
      </c>
      <c r="F66" s="265">
        <v>0</v>
      </c>
      <c r="G66" s="265">
        <v>0</v>
      </c>
      <c r="H66" s="252">
        <v>5</v>
      </c>
      <c r="I66" s="265">
        <v>0</v>
      </c>
      <c r="J66" s="265">
        <v>0</v>
      </c>
      <c r="K66" s="265">
        <v>0</v>
      </c>
      <c r="L66" s="265">
        <v>0</v>
      </c>
      <c r="M66" s="265">
        <v>0</v>
      </c>
      <c r="N66" s="265">
        <v>0</v>
      </c>
      <c r="O66" s="265">
        <v>0</v>
      </c>
      <c r="P66" s="265">
        <v>0</v>
      </c>
    </row>
    <row r="67" spans="1:16" ht="16.5">
      <c r="A67" s="249">
        <v>4</v>
      </c>
      <c r="B67" s="252" t="s">
        <v>38</v>
      </c>
      <c r="C67" s="252">
        <v>15</v>
      </c>
      <c r="D67" s="252">
        <v>3</v>
      </c>
      <c r="E67" s="266">
        <v>0</v>
      </c>
      <c r="F67" s="265">
        <v>0</v>
      </c>
      <c r="G67" s="266">
        <v>0</v>
      </c>
      <c r="H67" s="252">
        <v>5</v>
      </c>
      <c r="I67" s="266">
        <v>0</v>
      </c>
      <c r="J67" s="265">
        <v>0</v>
      </c>
      <c r="K67" s="266">
        <v>0</v>
      </c>
      <c r="L67" s="265">
        <v>0</v>
      </c>
      <c r="M67" s="266">
        <v>0</v>
      </c>
      <c r="N67" s="266">
        <v>0</v>
      </c>
      <c r="O67" s="265">
        <v>0</v>
      </c>
      <c r="P67" s="266">
        <v>0</v>
      </c>
    </row>
    <row r="68" spans="1:16" ht="16.5">
      <c r="A68" s="249">
        <v>5</v>
      </c>
      <c r="B68" s="252" t="s">
        <v>607</v>
      </c>
      <c r="C68" s="252">
        <v>14</v>
      </c>
      <c r="D68" s="252">
        <v>2</v>
      </c>
      <c r="E68" s="265">
        <v>0</v>
      </c>
      <c r="F68" s="265">
        <v>0</v>
      </c>
      <c r="G68" s="265">
        <v>0</v>
      </c>
      <c r="H68" s="252">
        <v>17</v>
      </c>
      <c r="I68" s="265">
        <v>0</v>
      </c>
      <c r="J68" s="265">
        <v>0</v>
      </c>
      <c r="K68" s="265">
        <v>0</v>
      </c>
      <c r="L68" s="265">
        <v>0</v>
      </c>
      <c r="M68" s="265">
        <v>0</v>
      </c>
      <c r="N68" s="265">
        <v>0</v>
      </c>
      <c r="O68" s="265">
        <v>0</v>
      </c>
      <c r="P68" s="265">
        <v>0</v>
      </c>
    </row>
    <row r="69" spans="1:16" ht="16.5">
      <c r="A69" s="249">
        <v>6</v>
      </c>
      <c r="B69" s="252" t="s">
        <v>214</v>
      </c>
      <c r="C69" s="252">
        <v>12</v>
      </c>
      <c r="D69" s="252">
        <v>0</v>
      </c>
      <c r="E69" s="265">
        <v>0</v>
      </c>
      <c r="F69" s="265">
        <v>0</v>
      </c>
      <c r="G69" s="265">
        <v>0</v>
      </c>
      <c r="H69" s="252">
        <v>1</v>
      </c>
      <c r="I69" s="265">
        <v>0</v>
      </c>
      <c r="J69" s="265">
        <v>0</v>
      </c>
      <c r="K69" s="265">
        <v>0</v>
      </c>
      <c r="L69" s="265">
        <v>0</v>
      </c>
      <c r="M69" s="265">
        <v>0</v>
      </c>
      <c r="N69" s="265">
        <v>0</v>
      </c>
      <c r="O69" s="265">
        <v>0</v>
      </c>
      <c r="P69" s="265">
        <v>0</v>
      </c>
    </row>
    <row r="70" spans="1:16" ht="165">
      <c r="A70" s="258">
        <v>1</v>
      </c>
      <c r="B70" s="263" t="s">
        <v>443</v>
      </c>
      <c r="C70" s="333">
        <v>633</v>
      </c>
      <c r="D70" s="333">
        <v>102</v>
      </c>
      <c r="E70" s="333">
        <v>948</v>
      </c>
      <c r="F70" s="333">
        <v>333</v>
      </c>
      <c r="G70" s="333">
        <v>45</v>
      </c>
      <c r="H70" s="333">
        <v>433</v>
      </c>
      <c r="I70" s="333">
        <v>74</v>
      </c>
      <c r="J70" s="333">
        <v>74</v>
      </c>
      <c r="K70" s="331" t="s">
        <v>917</v>
      </c>
      <c r="L70" s="331">
        <v>719</v>
      </c>
      <c r="M70" s="331">
        <v>614</v>
      </c>
      <c r="N70" s="331">
        <v>0</v>
      </c>
      <c r="O70" s="331">
        <v>0</v>
      </c>
      <c r="P70" s="332">
        <v>0</v>
      </c>
    </row>
    <row r="71" spans="1:16" ht="16.5">
      <c r="A71" s="246">
        <v>2</v>
      </c>
      <c r="B71" s="247" t="s">
        <v>443</v>
      </c>
      <c r="C71" s="308">
        <v>103</v>
      </c>
      <c r="D71" s="308">
        <v>12</v>
      </c>
      <c r="E71" s="308">
        <v>440</v>
      </c>
      <c r="F71" s="308">
        <v>32</v>
      </c>
      <c r="G71" s="308">
        <v>0</v>
      </c>
      <c r="H71" s="308">
        <v>92</v>
      </c>
      <c r="I71" s="308">
        <v>42</v>
      </c>
      <c r="J71" s="308">
        <v>42</v>
      </c>
      <c r="K71" s="308">
        <v>0</v>
      </c>
      <c r="L71" s="308">
        <v>719</v>
      </c>
      <c r="M71" s="308">
        <v>614</v>
      </c>
      <c r="N71" s="308">
        <v>0</v>
      </c>
      <c r="O71" s="308">
        <v>0</v>
      </c>
      <c r="P71" s="309">
        <v>0</v>
      </c>
    </row>
    <row r="72" spans="1:16" ht="17.25" thickBot="1">
      <c r="A72" s="246">
        <v>3</v>
      </c>
      <c r="B72" s="247" t="s">
        <v>449</v>
      </c>
      <c r="C72" s="285">
        <v>93</v>
      </c>
      <c r="D72" s="310">
        <v>21</v>
      </c>
      <c r="E72" s="285">
        <v>260</v>
      </c>
      <c r="F72" s="285">
        <v>46</v>
      </c>
      <c r="G72" s="285">
        <v>4</v>
      </c>
      <c r="H72" s="285">
        <v>46</v>
      </c>
      <c r="I72" s="311">
        <v>6</v>
      </c>
      <c r="J72" s="311">
        <v>6</v>
      </c>
      <c r="K72" s="285">
        <v>0</v>
      </c>
      <c r="L72" s="285">
        <v>0</v>
      </c>
      <c r="M72" s="285">
        <v>0</v>
      </c>
      <c r="N72" s="285">
        <v>0</v>
      </c>
      <c r="O72" s="285">
        <v>0</v>
      </c>
      <c r="P72" s="285">
        <v>0</v>
      </c>
    </row>
    <row r="73" spans="1:16" ht="16.5">
      <c r="A73" s="246">
        <v>4</v>
      </c>
      <c r="B73" s="247" t="s">
        <v>447</v>
      </c>
      <c r="C73" s="285">
        <v>200</v>
      </c>
      <c r="D73" s="285">
        <v>30</v>
      </c>
      <c r="E73" s="285">
        <v>50</v>
      </c>
      <c r="F73" s="285">
        <v>50</v>
      </c>
      <c r="G73" s="285">
        <v>40</v>
      </c>
      <c r="H73" s="285">
        <v>80</v>
      </c>
      <c r="I73" s="285">
        <v>12</v>
      </c>
      <c r="J73" s="285">
        <v>12</v>
      </c>
      <c r="K73" s="312">
        <v>0</v>
      </c>
      <c r="L73" s="312">
        <v>0</v>
      </c>
      <c r="M73" s="312">
        <v>0</v>
      </c>
      <c r="N73" s="312">
        <v>0</v>
      </c>
      <c r="O73" s="312">
        <v>0</v>
      </c>
      <c r="P73" s="312">
        <v>0</v>
      </c>
    </row>
    <row r="74" spans="1:16" ht="16.5">
      <c r="A74" s="259">
        <v>5</v>
      </c>
      <c r="B74" s="247" t="s">
        <v>444</v>
      </c>
      <c r="C74" s="285">
        <v>92</v>
      </c>
      <c r="D74" s="285">
        <v>26</v>
      </c>
      <c r="E74" s="285">
        <v>48</v>
      </c>
      <c r="F74" s="285">
        <v>72</v>
      </c>
      <c r="G74" s="285">
        <v>1</v>
      </c>
      <c r="H74" s="285">
        <v>108</v>
      </c>
      <c r="I74" s="285">
        <v>8</v>
      </c>
      <c r="J74" s="285">
        <v>8</v>
      </c>
      <c r="K74" s="285">
        <v>0</v>
      </c>
      <c r="L74" s="285">
        <v>0</v>
      </c>
      <c r="M74" s="285">
        <v>0</v>
      </c>
      <c r="N74" s="285">
        <v>0</v>
      </c>
      <c r="O74" s="285">
        <v>0</v>
      </c>
      <c r="P74" s="285">
        <v>0</v>
      </c>
    </row>
    <row r="75" spans="1:16" ht="17.25" thickBot="1">
      <c r="A75" s="260">
        <v>6</v>
      </c>
      <c r="B75" s="261" t="s">
        <v>446</v>
      </c>
      <c r="C75" s="285">
        <v>69</v>
      </c>
      <c r="D75" s="285">
        <v>3</v>
      </c>
      <c r="E75" s="285">
        <v>3</v>
      </c>
      <c r="F75" s="285">
        <v>2</v>
      </c>
      <c r="G75" s="285">
        <v>0</v>
      </c>
      <c r="H75" s="285">
        <v>13</v>
      </c>
      <c r="I75" s="285">
        <v>1</v>
      </c>
      <c r="J75" s="285">
        <v>1</v>
      </c>
      <c r="K75" s="285">
        <v>0</v>
      </c>
      <c r="L75" s="285">
        <v>0</v>
      </c>
      <c r="M75" s="285">
        <v>0</v>
      </c>
      <c r="N75" s="285">
        <v>0</v>
      </c>
      <c r="O75" s="285">
        <v>0</v>
      </c>
      <c r="P75" s="285">
        <v>0</v>
      </c>
    </row>
    <row r="76" spans="1:16" ht="16.5">
      <c r="A76" s="249">
        <v>7</v>
      </c>
      <c r="B76" s="262" t="s">
        <v>445</v>
      </c>
      <c r="C76" s="312">
        <v>46</v>
      </c>
      <c r="D76" s="312">
        <v>5</v>
      </c>
      <c r="E76" s="312">
        <v>80</v>
      </c>
      <c r="F76" s="312">
        <v>26</v>
      </c>
      <c r="G76" s="312">
        <v>0</v>
      </c>
      <c r="H76" s="279">
        <v>24</v>
      </c>
      <c r="I76" s="279">
        <v>2</v>
      </c>
      <c r="J76" s="279">
        <v>2</v>
      </c>
      <c r="K76" s="312">
        <v>0</v>
      </c>
      <c r="L76" s="312">
        <v>0</v>
      </c>
      <c r="M76" s="312">
        <v>0</v>
      </c>
      <c r="N76" s="312">
        <v>0</v>
      </c>
      <c r="O76" s="312">
        <v>0</v>
      </c>
      <c r="P76" s="312">
        <v>0</v>
      </c>
    </row>
    <row r="77" spans="1:16" ht="16.5">
      <c r="A77" s="249">
        <v>8</v>
      </c>
      <c r="B77" s="248" t="s">
        <v>448</v>
      </c>
      <c r="C77" s="285">
        <v>16</v>
      </c>
      <c r="D77" s="285">
        <v>2</v>
      </c>
      <c r="E77" s="285">
        <v>38</v>
      </c>
      <c r="F77" s="285">
        <v>42</v>
      </c>
      <c r="G77" s="285">
        <v>0</v>
      </c>
      <c r="H77" s="285">
        <v>7</v>
      </c>
      <c r="I77" s="285">
        <v>1</v>
      </c>
      <c r="J77" s="285">
        <v>1</v>
      </c>
      <c r="K77" s="285">
        <v>0</v>
      </c>
      <c r="L77" s="285">
        <v>0</v>
      </c>
      <c r="M77" s="285">
        <v>0</v>
      </c>
      <c r="N77" s="285">
        <v>0</v>
      </c>
      <c r="O77" s="285">
        <v>0</v>
      </c>
      <c r="P77" s="285">
        <v>0</v>
      </c>
    </row>
    <row r="78" spans="1:16" ht="16.5">
      <c r="A78" s="249">
        <v>9</v>
      </c>
      <c r="B78" s="248" t="s">
        <v>450</v>
      </c>
      <c r="C78" s="285">
        <v>10</v>
      </c>
      <c r="D78" s="285">
        <v>0</v>
      </c>
      <c r="E78" s="285">
        <v>14</v>
      </c>
      <c r="F78" s="285">
        <v>55</v>
      </c>
      <c r="G78" s="285">
        <v>0</v>
      </c>
      <c r="H78" s="285">
        <v>55</v>
      </c>
      <c r="I78" s="285">
        <v>2</v>
      </c>
      <c r="J78" s="285">
        <v>2</v>
      </c>
      <c r="K78" s="285">
        <v>0</v>
      </c>
      <c r="L78" s="285">
        <v>0</v>
      </c>
      <c r="M78" s="285">
        <v>0</v>
      </c>
      <c r="N78" s="285">
        <v>0</v>
      </c>
      <c r="O78" s="285">
        <v>0</v>
      </c>
      <c r="P78" s="285">
        <v>0</v>
      </c>
    </row>
    <row r="79" spans="1:16" ht="16.5">
      <c r="A79" s="593">
        <v>10</v>
      </c>
      <c r="B79" s="594" t="s">
        <v>451</v>
      </c>
      <c r="C79" s="595">
        <v>4</v>
      </c>
      <c r="D79" s="595">
        <v>3</v>
      </c>
      <c r="E79" s="595">
        <v>15</v>
      </c>
      <c r="F79" s="595">
        <v>8</v>
      </c>
      <c r="G79" s="595">
        <v>0</v>
      </c>
      <c r="H79" s="595">
        <v>8</v>
      </c>
      <c r="I79" s="595">
        <v>0</v>
      </c>
      <c r="J79" s="595">
        <v>0</v>
      </c>
      <c r="K79" s="595">
        <v>0</v>
      </c>
      <c r="L79" s="595">
        <v>0</v>
      </c>
      <c r="M79" s="595">
        <v>0</v>
      </c>
      <c r="N79" s="595">
        <v>0</v>
      </c>
      <c r="O79" s="595">
        <v>0</v>
      </c>
      <c r="P79" s="595">
        <v>0</v>
      </c>
    </row>
    <row r="80" spans="1:16" ht="14.25">
      <c r="A80" s="118"/>
      <c r="B80" s="118"/>
      <c r="C80" s="590">
        <f>C5+C12+C21+C25+C32+C41+C45+C51+C63+C70</f>
        <v>3354</v>
      </c>
      <c r="D80" s="590">
        <f>D5+D12+D21+D25+D32+D41+D45+D51+D63+D70</f>
        <v>1013</v>
      </c>
      <c r="E80" s="590">
        <f>E5+E12+E21+E25+E32+E41+E45+E51+E70</f>
        <v>26044</v>
      </c>
      <c r="F80" s="590">
        <f>F5+F12+F21+F25+F32+F41+F45+F51+F70</f>
        <v>4833</v>
      </c>
      <c r="G80" s="590">
        <f>G5+G12+G21+G25+G32+G41+G45+G51+G70</f>
        <v>268</v>
      </c>
      <c r="H80" s="590">
        <f>H5+H12+H21+H25+H32+H41+H45+H51+H63+H70</f>
        <v>2814</v>
      </c>
      <c r="I80" s="590">
        <f>I5+I12+I21+I25+I32+I41+I45+I51+I63+I70</f>
        <v>8636</v>
      </c>
      <c r="J80" s="590">
        <f>J5+J12+J21+J25+J32+J41+J45+J51+J63+J70</f>
        <v>4167</v>
      </c>
      <c r="K80" s="590">
        <f>463+K12+K21+K25+K32+K41+K45+K51+31+18+335+689+13</f>
        <v>6057</v>
      </c>
      <c r="L80" s="590">
        <f>L5+L12+L25+L32+L41+L45+L51+L63+L70+L21</f>
        <v>12373</v>
      </c>
      <c r="M80" s="590">
        <f>M5+M12+M21+M25+M31+M32+M41+M45+M51+M63+M70</f>
        <v>7697</v>
      </c>
      <c r="N80" s="590">
        <f>N5+N12+N21+N25+N32+N41+N45+N51+N63+N70</f>
        <v>4256</v>
      </c>
      <c r="O80" s="590">
        <f>O5+O12+O21+O25+O32+O41+O45+O51+O63+O70</f>
        <v>27</v>
      </c>
      <c r="P80" s="590">
        <f>P5+P12+P21+P25+P32+P41+P45+P51+P63+P70</f>
        <v>21</v>
      </c>
    </row>
    <row r="81" spans="1:16">
      <c r="A81" s="245"/>
      <c r="B81" s="245"/>
      <c r="C81" s="245"/>
      <c r="D81" s="245"/>
      <c r="E81" s="245"/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</row>
  </sheetData>
  <mergeCells count="11">
    <mergeCell ref="A1:P1"/>
    <mergeCell ref="A21:B21"/>
    <mergeCell ref="A2:P2"/>
    <mergeCell ref="A25:B25"/>
    <mergeCell ref="A5:B5"/>
    <mergeCell ref="A12:B12"/>
    <mergeCell ref="A41:B41"/>
    <mergeCell ref="A51:B51"/>
    <mergeCell ref="A45:B45"/>
    <mergeCell ref="A63:B63"/>
    <mergeCell ref="A32:B32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7"/>
  <sheetViews>
    <sheetView topLeftCell="A52" zoomScaleNormal="100" workbookViewId="0">
      <selection activeCell="P3" sqref="P3"/>
    </sheetView>
  </sheetViews>
  <sheetFormatPr defaultRowHeight="15"/>
  <cols>
    <col min="1" max="1" width="5.140625" customWidth="1"/>
    <col min="2" max="2" width="13.85546875" customWidth="1"/>
    <col min="18" max="18" width="12.85546875" customWidth="1"/>
  </cols>
  <sheetData>
    <row r="1" spans="1:17" ht="48" customHeight="1">
      <c r="A1" s="657" t="s">
        <v>786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519"/>
    </row>
    <row r="2" spans="1:17" ht="25.5" customHeight="1">
      <c r="A2" s="658" t="s">
        <v>962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658"/>
      <c r="Q2" s="519"/>
    </row>
    <row r="3" spans="1:17" ht="216.75">
      <c r="A3" s="7" t="s">
        <v>0</v>
      </c>
      <c r="B3" s="7" t="s">
        <v>1</v>
      </c>
      <c r="C3" s="12" t="s">
        <v>3</v>
      </c>
      <c r="D3" s="12" t="s">
        <v>4</v>
      </c>
      <c r="E3" s="12" t="s">
        <v>8</v>
      </c>
      <c r="F3" s="12" t="s">
        <v>6</v>
      </c>
      <c r="G3" s="12" t="s">
        <v>9</v>
      </c>
      <c r="H3" s="12" t="s">
        <v>5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7</v>
      </c>
      <c r="O3" s="12" t="s">
        <v>15</v>
      </c>
      <c r="P3" s="12" t="s">
        <v>2</v>
      </c>
      <c r="Q3" s="519"/>
    </row>
    <row r="4" spans="1:17">
      <c r="A4" s="543">
        <v>1</v>
      </c>
      <c r="B4" s="543">
        <v>2</v>
      </c>
      <c r="C4" s="543">
        <v>3</v>
      </c>
      <c r="D4" s="543">
        <v>4</v>
      </c>
      <c r="E4" s="543">
        <v>5</v>
      </c>
      <c r="F4" s="543">
        <v>6</v>
      </c>
      <c r="G4" s="543">
        <v>7</v>
      </c>
      <c r="H4" s="543">
        <v>8</v>
      </c>
      <c r="I4" s="543">
        <v>9</v>
      </c>
      <c r="J4" s="543">
        <v>10</v>
      </c>
      <c r="K4" s="543">
        <v>11</v>
      </c>
      <c r="L4" s="543">
        <v>12</v>
      </c>
      <c r="M4" s="543">
        <v>13</v>
      </c>
      <c r="N4" s="543">
        <v>14</v>
      </c>
      <c r="O4" s="543">
        <v>15</v>
      </c>
      <c r="P4" s="543">
        <v>16</v>
      </c>
      <c r="Q4" s="519"/>
    </row>
    <row r="5" spans="1:17" ht="29.25" customHeight="1">
      <c r="A5" s="657" t="s">
        <v>963</v>
      </c>
      <c r="B5" s="657"/>
      <c r="C5" s="291">
        <f>SUM(C6:C10)</f>
        <v>384</v>
      </c>
      <c r="D5" s="291">
        <f t="shared" ref="D5:P5" si="0">SUM(D6:D10)</f>
        <v>207</v>
      </c>
      <c r="E5" s="291">
        <f t="shared" si="0"/>
        <v>976</v>
      </c>
      <c r="F5" s="291">
        <f t="shared" si="0"/>
        <v>2396</v>
      </c>
      <c r="G5" s="291">
        <f t="shared" si="0"/>
        <v>164</v>
      </c>
      <c r="H5" s="291">
        <f t="shared" si="0"/>
        <v>208</v>
      </c>
      <c r="I5" s="291">
        <f t="shared" si="0"/>
        <v>301</v>
      </c>
      <c r="J5" s="291">
        <f t="shared" si="0"/>
        <v>252</v>
      </c>
      <c r="K5" s="291">
        <f t="shared" si="0"/>
        <v>228</v>
      </c>
      <c r="L5" s="291">
        <f t="shared" si="0"/>
        <v>842</v>
      </c>
      <c r="M5" s="291">
        <f t="shared" si="0"/>
        <v>413</v>
      </c>
      <c r="N5" s="291">
        <f t="shared" si="0"/>
        <v>26</v>
      </c>
      <c r="O5" s="291">
        <f t="shared" si="0"/>
        <v>0</v>
      </c>
      <c r="P5" s="291">
        <f t="shared" si="0"/>
        <v>3</v>
      </c>
      <c r="Q5" s="519"/>
    </row>
    <row r="6" spans="1:17" ht="27">
      <c r="A6" s="499">
        <v>1</v>
      </c>
      <c r="B6" s="499" t="s">
        <v>406</v>
      </c>
      <c r="C6" s="354">
        <v>233</v>
      </c>
      <c r="D6" s="354">
        <v>98</v>
      </c>
      <c r="E6" s="354">
        <v>468</v>
      </c>
      <c r="F6" s="354">
        <v>827</v>
      </c>
      <c r="G6" s="354">
        <v>53</v>
      </c>
      <c r="H6" s="354">
        <v>120</v>
      </c>
      <c r="I6" s="406">
        <v>153</v>
      </c>
      <c r="J6" s="406">
        <v>137</v>
      </c>
      <c r="K6" s="406">
        <v>228</v>
      </c>
      <c r="L6" s="406">
        <v>842</v>
      </c>
      <c r="M6" s="406">
        <v>413</v>
      </c>
      <c r="N6" s="406">
        <v>0</v>
      </c>
      <c r="O6" s="406">
        <v>0</v>
      </c>
      <c r="P6" s="406">
        <v>2</v>
      </c>
      <c r="Q6" s="519"/>
    </row>
    <row r="7" spans="1:17" ht="27">
      <c r="A7" s="543">
        <v>2</v>
      </c>
      <c r="B7" s="499" t="s">
        <v>407</v>
      </c>
      <c r="C7" s="357">
        <v>18</v>
      </c>
      <c r="D7" s="357">
        <v>22</v>
      </c>
      <c r="E7" s="357">
        <v>105</v>
      </c>
      <c r="F7" s="357">
        <v>171</v>
      </c>
      <c r="G7" s="357">
        <v>31</v>
      </c>
      <c r="H7" s="357">
        <v>32</v>
      </c>
      <c r="I7" s="475">
        <v>31</v>
      </c>
      <c r="J7" s="475">
        <v>25</v>
      </c>
      <c r="K7" s="475">
        <v>0</v>
      </c>
      <c r="L7" s="475">
        <v>0</v>
      </c>
      <c r="M7" s="475">
        <v>0</v>
      </c>
      <c r="N7" s="475">
        <v>8</v>
      </c>
      <c r="O7" s="475">
        <v>0</v>
      </c>
      <c r="P7" s="475">
        <v>0</v>
      </c>
      <c r="Q7" s="519"/>
    </row>
    <row r="8" spans="1:17" ht="27">
      <c r="A8" s="543">
        <v>3</v>
      </c>
      <c r="B8" s="499" t="s">
        <v>408</v>
      </c>
      <c r="C8" s="357">
        <v>34</v>
      </c>
      <c r="D8" s="357">
        <v>12</v>
      </c>
      <c r="E8" s="357">
        <v>104</v>
      </c>
      <c r="F8" s="357">
        <v>391</v>
      </c>
      <c r="G8" s="357">
        <v>27</v>
      </c>
      <c r="H8" s="357">
        <v>12</v>
      </c>
      <c r="I8" s="415">
        <v>38</v>
      </c>
      <c r="J8" s="415">
        <v>25</v>
      </c>
      <c r="K8" s="415">
        <v>0</v>
      </c>
      <c r="L8" s="475">
        <v>0</v>
      </c>
      <c r="M8" s="475">
        <v>0</v>
      </c>
      <c r="N8" s="415">
        <v>7</v>
      </c>
      <c r="O8" s="475">
        <v>0</v>
      </c>
      <c r="P8" s="475">
        <v>1</v>
      </c>
      <c r="Q8" s="519"/>
    </row>
    <row r="9" spans="1:17" ht="27">
      <c r="A9" s="543">
        <v>4</v>
      </c>
      <c r="B9" s="499" t="s">
        <v>409</v>
      </c>
      <c r="C9" s="357">
        <v>79</v>
      </c>
      <c r="D9" s="357">
        <v>65</v>
      </c>
      <c r="E9" s="357">
        <v>219</v>
      </c>
      <c r="F9" s="357">
        <v>481</v>
      </c>
      <c r="G9" s="357">
        <v>42</v>
      </c>
      <c r="H9" s="357">
        <v>35</v>
      </c>
      <c r="I9" s="415">
        <v>58</v>
      </c>
      <c r="J9" s="415">
        <v>40</v>
      </c>
      <c r="K9" s="415">
        <v>0</v>
      </c>
      <c r="L9" s="475">
        <v>0</v>
      </c>
      <c r="M9" s="475">
        <v>0</v>
      </c>
      <c r="N9" s="415">
        <v>7</v>
      </c>
      <c r="O9" s="475">
        <v>0</v>
      </c>
      <c r="P9" s="475">
        <v>0</v>
      </c>
      <c r="Q9" s="519"/>
    </row>
    <row r="10" spans="1:17" ht="27">
      <c r="A10" s="543">
        <v>5</v>
      </c>
      <c r="B10" s="499" t="s">
        <v>349</v>
      </c>
      <c r="C10" s="357">
        <v>20</v>
      </c>
      <c r="D10" s="357">
        <v>10</v>
      </c>
      <c r="E10" s="357">
        <v>80</v>
      </c>
      <c r="F10" s="357">
        <v>526</v>
      </c>
      <c r="G10" s="357">
        <v>11</v>
      </c>
      <c r="H10" s="357">
        <v>9</v>
      </c>
      <c r="I10" s="415">
        <v>21</v>
      </c>
      <c r="J10" s="415">
        <v>25</v>
      </c>
      <c r="K10" s="415">
        <v>0</v>
      </c>
      <c r="L10" s="475">
        <v>0</v>
      </c>
      <c r="M10" s="475">
        <v>0</v>
      </c>
      <c r="N10" s="415">
        <v>4</v>
      </c>
      <c r="O10" s="475">
        <v>0</v>
      </c>
      <c r="P10" s="475">
        <v>0</v>
      </c>
      <c r="Q10" s="519"/>
    </row>
    <row r="11" spans="1:17" ht="27" customHeight="1">
      <c r="A11" s="657" t="s">
        <v>964</v>
      </c>
      <c r="B11" s="657"/>
      <c r="C11" s="291">
        <f>SUM(C12:C27)</f>
        <v>181</v>
      </c>
      <c r="D11" s="291">
        <f t="shared" ref="D11:P11" si="1">SUM(D12:D27)</f>
        <v>120</v>
      </c>
      <c r="E11" s="291">
        <f t="shared" si="1"/>
        <v>964</v>
      </c>
      <c r="F11" s="291">
        <f t="shared" si="1"/>
        <v>160</v>
      </c>
      <c r="G11" s="291">
        <f t="shared" si="1"/>
        <v>1</v>
      </c>
      <c r="H11" s="291">
        <f t="shared" si="1"/>
        <v>165</v>
      </c>
      <c r="I11" s="291">
        <f t="shared" si="1"/>
        <v>75</v>
      </c>
      <c r="J11" s="291">
        <f t="shared" si="1"/>
        <v>33</v>
      </c>
      <c r="K11" s="291">
        <f t="shared" si="1"/>
        <v>86</v>
      </c>
      <c r="L11" s="291">
        <f t="shared" si="1"/>
        <v>573</v>
      </c>
      <c r="M11" s="291">
        <f t="shared" si="1"/>
        <v>81</v>
      </c>
      <c r="N11" s="291">
        <f t="shared" si="1"/>
        <v>7</v>
      </c>
      <c r="O11" s="291">
        <f t="shared" si="1"/>
        <v>0</v>
      </c>
      <c r="P11" s="291">
        <f t="shared" si="1"/>
        <v>0</v>
      </c>
      <c r="Q11" s="519"/>
    </row>
    <row r="12" spans="1:17" ht="27">
      <c r="A12" s="543">
        <v>1</v>
      </c>
      <c r="B12" s="499" t="s">
        <v>264</v>
      </c>
      <c r="C12" s="32">
        <v>104</v>
      </c>
      <c r="D12" s="32">
        <v>63</v>
      </c>
      <c r="E12" s="32">
        <v>864</v>
      </c>
      <c r="F12" s="32">
        <v>81</v>
      </c>
      <c r="G12" s="32">
        <v>0</v>
      </c>
      <c r="H12" s="32">
        <v>90</v>
      </c>
      <c r="I12" s="32">
        <v>48</v>
      </c>
      <c r="J12" s="32">
        <v>33</v>
      </c>
      <c r="K12" s="32">
        <v>80</v>
      </c>
      <c r="L12" s="32">
        <v>550</v>
      </c>
      <c r="M12" s="32">
        <v>77</v>
      </c>
      <c r="N12" s="32">
        <v>0</v>
      </c>
      <c r="O12" s="32">
        <v>0</v>
      </c>
      <c r="P12" s="32">
        <v>0</v>
      </c>
      <c r="Q12" s="519"/>
    </row>
    <row r="13" spans="1:17" ht="27">
      <c r="A13" s="543">
        <v>2</v>
      </c>
      <c r="B13" s="499" t="s">
        <v>338</v>
      </c>
      <c r="C13" s="32">
        <v>7</v>
      </c>
      <c r="D13" s="32">
        <v>12</v>
      </c>
      <c r="E13" s="32">
        <v>0</v>
      </c>
      <c r="F13" s="32">
        <v>0</v>
      </c>
      <c r="G13" s="32">
        <v>1</v>
      </c>
      <c r="H13" s="32">
        <v>4</v>
      </c>
      <c r="I13" s="32">
        <v>2</v>
      </c>
      <c r="J13" s="32">
        <v>0</v>
      </c>
      <c r="K13" s="32">
        <v>0</v>
      </c>
      <c r="L13" s="32">
        <v>4</v>
      </c>
      <c r="M13" s="32">
        <v>0</v>
      </c>
      <c r="N13" s="32">
        <v>0</v>
      </c>
      <c r="O13" s="32">
        <v>0</v>
      </c>
      <c r="P13" s="32">
        <v>0</v>
      </c>
      <c r="Q13" s="519"/>
    </row>
    <row r="14" spans="1:17" ht="27">
      <c r="A14" s="543">
        <v>3</v>
      </c>
      <c r="B14" s="499" t="s">
        <v>339</v>
      </c>
      <c r="C14" s="32">
        <v>0</v>
      </c>
      <c r="D14" s="32">
        <v>2</v>
      </c>
      <c r="E14" s="32">
        <v>7</v>
      </c>
      <c r="F14" s="32">
        <v>0</v>
      </c>
      <c r="G14" s="32">
        <v>0</v>
      </c>
      <c r="H14" s="32">
        <v>1</v>
      </c>
      <c r="I14" s="32">
        <v>2</v>
      </c>
      <c r="J14" s="32">
        <v>0</v>
      </c>
      <c r="K14" s="32">
        <v>0</v>
      </c>
      <c r="L14" s="32">
        <v>4</v>
      </c>
      <c r="M14" s="32">
        <v>0</v>
      </c>
      <c r="N14" s="32">
        <v>0</v>
      </c>
      <c r="O14" s="32">
        <v>0</v>
      </c>
      <c r="P14" s="32">
        <v>0</v>
      </c>
      <c r="Q14" s="519"/>
    </row>
    <row r="15" spans="1:17" ht="27">
      <c r="A15" s="543">
        <v>4</v>
      </c>
      <c r="B15" s="499" t="s">
        <v>332</v>
      </c>
      <c r="C15" s="32">
        <v>5</v>
      </c>
      <c r="D15" s="32">
        <v>2</v>
      </c>
      <c r="E15" s="32">
        <v>1</v>
      </c>
      <c r="F15" s="32">
        <v>6</v>
      </c>
      <c r="G15" s="32">
        <v>0</v>
      </c>
      <c r="H15" s="32">
        <v>6</v>
      </c>
      <c r="I15" s="32">
        <v>0</v>
      </c>
      <c r="J15" s="32">
        <v>0</v>
      </c>
      <c r="K15" s="32">
        <v>0</v>
      </c>
      <c r="L15" s="32">
        <v>2</v>
      </c>
      <c r="M15" s="32">
        <v>0</v>
      </c>
      <c r="N15" s="32">
        <v>0</v>
      </c>
      <c r="O15" s="32">
        <v>0</v>
      </c>
      <c r="P15" s="32">
        <v>0</v>
      </c>
      <c r="Q15" s="519"/>
    </row>
    <row r="16" spans="1:17" ht="27">
      <c r="A16" s="543">
        <v>5</v>
      </c>
      <c r="B16" s="499" t="s">
        <v>335</v>
      </c>
      <c r="C16" s="32">
        <v>7</v>
      </c>
      <c r="D16" s="32">
        <v>3</v>
      </c>
      <c r="E16" s="32">
        <v>0</v>
      </c>
      <c r="F16" s="32">
        <v>0</v>
      </c>
      <c r="G16" s="32">
        <v>0</v>
      </c>
      <c r="H16" s="32">
        <v>2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519"/>
    </row>
    <row r="17" spans="1:17" ht="27">
      <c r="A17" s="543">
        <v>6</v>
      </c>
      <c r="B17" s="499" t="s">
        <v>337</v>
      </c>
      <c r="C17" s="32">
        <v>8</v>
      </c>
      <c r="D17" s="32">
        <v>5</v>
      </c>
      <c r="E17" s="32">
        <v>9</v>
      </c>
      <c r="F17" s="32">
        <v>21</v>
      </c>
      <c r="G17" s="32">
        <v>0</v>
      </c>
      <c r="H17" s="32">
        <v>0</v>
      </c>
      <c r="I17" s="32">
        <v>1</v>
      </c>
      <c r="J17" s="32">
        <v>0</v>
      </c>
      <c r="K17" s="32">
        <v>0</v>
      </c>
      <c r="L17" s="32">
        <v>2</v>
      </c>
      <c r="M17" s="32">
        <v>0</v>
      </c>
      <c r="N17" s="32">
        <v>0</v>
      </c>
      <c r="O17" s="32">
        <v>0</v>
      </c>
      <c r="P17" s="32">
        <v>0</v>
      </c>
      <c r="Q17" s="519"/>
    </row>
    <row r="18" spans="1:17" ht="27">
      <c r="A18" s="543">
        <v>7</v>
      </c>
      <c r="B18" s="499" t="s">
        <v>263</v>
      </c>
      <c r="C18" s="32">
        <v>12</v>
      </c>
      <c r="D18" s="32">
        <v>9</v>
      </c>
      <c r="E18" s="32">
        <v>41</v>
      </c>
      <c r="F18" s="32">
        <v>35</v>
      </c>
      <c r="G18" s="32">
        <v>0</v>
      </c>
      <c r="H18" s="32">
        <v>10</v>
      </c>
      <c r="I18" s="32">
        <v>1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519"/>
    </row>
    <row r="19" spans="1:17" ht="27">
      <c r="A19" s="543">
        <v>8</v>
      </c>
      <c r="B19" s="499" t="s">
        <v>340</v>
      </c>
      <c r="C19" s="32">
        <v>2</v>
      </c>
      <c r="D19" s="32">
        <v>1</v>
      </c>
      <c r="E19" s="32">
        <v>2</v>
      </c>
      <c r="F19" s="32">
        <v>7</v>
      </c>
      <c r="G19" s="32">
        <v>0</v>
      </c>
      <c r="H19" s="32">
        <v>2</v>
      </c>
      <c r="I19" s="32">
        <v>14</v>
      </c>
      <c r="J19" s="32">
        <v>0</v>
      </c>
      <c r="K19" s="32">
        <v>0</v>
      </c>
      <c r="L19" s="32">
        <v>0</v>
      </c>
      <c r="M19" s="32">
        <v>0</v>
      </c>
      <c r="N19" s="32">
        <v>6</v>
      </c>
      <c r="O19" s="32">
        <v>0</v>
      </c>
      <c r="P19" s="32">
        <v>0</v>
      </c>
      <c r="Q19" s="519"/>
    </row>
    <row r="20" spans="1:17" ht="27">
      <c r="A20" s="543">
        <v>9</v>
      </c>
      <c r="B20" s="499" t="s">
        <v>334</v>
      </c>
      <c r="C20" s="32">
        <v>6</v>
      </c>
      <c r="D20" s="32">
        <v>6</v>
      </c>
      <c r="E20" s="32">
        <v>7</v>
      </c>
      <c r="F20" s="32">
        <v>0</v>
      </c>
      <c r="G20" s="32">
        <v>0</v>
      </c>
      <c r="H20" s="32">
        <v>4</v>
      </c>
      <c r="I20" s="32">
        <v>3</v>
      </c>
      <c r="J20" s="32">
        <v>0</v>
      </c>
      <c r="K20" s="32">
        <v>6</v>
      </c>
      <c r="L20" s="32">
        <v>4</v>
      </c>
      <c r="M20" s="32">
        <v>4</v>
      </c>
      <c r="N20" s="32">
        <v>0</v>
      </c>
      <c r="O20" s="32">
        <v>0</v>
      </c>
      <c r="P20" s="32">
        <v>0</v>
      </c>
      <c r="Q20" s="519"/>
    </row>
    <row r="21" spans="1:17" ht="27">
      <c r="A21" s="543">
        <v>10</v>
      </c>
      <c r="B21" s="499" t="s">
        <v>330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10</v>
      </c>
      <c r="I21" s="32">
        <v>1</v>
      </c>
      <c r="J21" s="32">
        <v>0</v>
      </c>
      <c r="K21" s="32">
        <v>0</v>
      </c>
      <c r="L21" s="32">
        <v>1</v>
      </c>
      <c r="M21" s="32">
        <v>0</v>
      </c>
      <c r="N21" s="32">
        <v>0</v>
      </c>
      <c r="O21" s="32">
        <v>0</v>
      </c>
      <c r="P21" s="32">
        <v>0</v>
      </c>
      <c r="Q21" s="519"/>
    </row>
    <row r="22" spans="1:17" ht="27">
      <c r="A22" s="543">
        <v>11</v>
      </c>
      <c r="B22" s="499" t="s">
        <v>329</v>
      </c>
      <c r="C22" s="32">
        <v>9</v>
      </c>
      <c r="D22" s="32">
        <v>10</v>
      </c>
      <c r="E22" s="32">
        <v>4</v>
      </c>
      <c r="F22" s="32">
        <v>0</v>
      </c>
      <c r="G22" s="32">
        <v>0</v>
      </c>
      <c r="H22" s="32">
        <v>11</v>
      </c>
      <c r="I22" s="32">
        <v>0</v>
      </c>
      <c r="J22" s="32">
        <v>0</v>
      </c>
      <c r="K22" s="32">
        <v>0</v>
      </c>
      <c r="L22" s="32">
        <v>6</v>
      </c>
      <c r="M22" s="32">
        <v>0</v>
      </c>
      <c r="N22" s="32">
        <v>1</v>
      </c>
      <c r="O22" s="32">
        <v>0</v>
      </c>
      <c r="P22" s="32">
        <v>0</v>
      </c>
      <c r="Q22" s="519"/>
    </row>
    <row r="23" spans="1:17" ht="40.5">
      <c r="A23" s="543">
        <v>12</v>
      </c>
      <c r="B23" s="499" t="s">
        <v>965</v>
      </c>
      <c r="C23" s="191">
        <v>14</v>
      </c>
      <c r="D23" s="191">
        <v>6</v>
      </c>
      <c r="E23" s="191">
        <v>20</v>
      </c>
      <c r="F23" s="191">
        <v>0</v>
      </c>
      <c r="G23" s="191">
        <v>0</v>
      </c>
      <c r="H23" s="191">
        <v>14</v>
      </c>
      <c r="I23" s="191">
        <v>0</v>
      </c>
      <c r="J23" s="191">
        <v>0</v>
      </c>
      <c r="K23" s="191">
        <v>0</v>
      </c>
      <c r="L23" s="191">
        <v>0</v>
      </c>
      <c r="M23" s="191">
        <v>0</v>
      </c>
      <c r="N23" s="191">
        <v>0</v>
      </c>
      <c r="O23" s="191">
        <v>0</v>
      </c>
      <c r="P23" s="191">
        <v>0</v>
      </c>
      <c r="Q23" s="519"/>
    </row>
    <row r="24" spans="1:17" ht="40.5">
      <c r="A24" s="543">
        <v>13</v>
      </c>
      <c r="B24" s="499" t="s">
        <v>336</v>
      </c>
      <c r="C24" s="32">
        <v>2</v>
      </c>
      <c r="D24" s="32">
        <v>1</v>
      </c>
      <c r="E24" s="32">
        <v>1</v>
      </c>
      <c r="F24" s="32">
        <v>0</v>
      </c>
      <c r="G24" s="32">
        <v>0</v>
      </c>
      <c r="H24" s="32">
        <v>11</v>
      </c>
      <c r="I24" s="32">
        <v>2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519"/>
    </row>
    <row r="25" spans="1:17" ht="27">
      <c r="A25" s="543">
        <v>14</v>
      </c>
      <c r="B25" s="499" t="s">
        <v>331</v>
      </c>
      <c r="C25" s="32">
        <v>5</v>
      </c>
      <c r="D25" s="32">
        <v>0</v>
      </c>
      <c r="E25" s="32">
        <v>4</v>
      </c>
      <c r="F25" s="32">
        <v>10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519"/>
    </row>
    <row r="26" spans="1:17" ht="27">
      <c r="A26" s="543">
        <v>15</v>
      </c>
      <c r="B26" s="499" t="s">
        <v>333</v>
      </c>
      <c r="C26" s="32">
        <v>0</v>
      </c>
      <c r="D26" s="32">
        <v>0</v>
      </c>
      <c r="E26" s="32">
        <v>4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519"/>
    </row>
    <row r="27" spans="1:17" ht="27">
      <c r="A27" s="543">
        <v>16</v>
      </c>
      <c r="B27" s="499" t="s">
        <v>341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1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519"/>
    </row>
    <row r="28" spans="1:17" ht="25.5" customHeight="1">
      <c r="A28" s="657" t="s">
        <v>966</v>
      </c>
      <c r="B28" s="657"/>
      <c r="C28" s="42">
        <f>SUM(C29+C30+C31)</f>
        <v>136</v>
      </c>
      <c r="D28" s="42">
        <f t="shared" ref="D28:P28" si="2">SUM(D29+D30+D31)</f>
        <v>25</v>
      </c>
      <c r="E28" s="42">
        <f t="shared" si="2"/>
        <v>394</v>
      </c>
      <c r="F28" s="42">
        <f t="shared" si="2"/>
        <v>401</v>
      </c>
      <c r="G28" s="42">
        <f t="shared" si="2"/>
        <v>5</v>
      </c>
      <c r="H28" s="42">
        <f t="shared" si="2"/>
        <v>95</v>
      </c>
      <c r="I28" s="42">
        <f t="shared" si="2"/>
        <v>105</v>
      </c>
      <c r="J28" s="42">
        <f t="shared" si="2"/>
        <v>15</v>
      </c>
      <c r="K28" s="42">
        <f t="shared" si="2"/>
        <v>140</v>
      </c>
      <c r="L28" s="42">
        <f t="shared" si="2"/>
        <v>324</v>
      </c>
      <c r="M28" s="42">
        <f t="shared" si="2"/>
        <v>403</v>
      </c>
      <c r="N28" s="42">
        <f t="shared" si="2"/>
        <v>6</v>
      </c>
      <c r="O28" s="42">
        <f t="shared" si="2"/>
        <v>2</v>
      </c>
      <c r="P28" s="42">
        <f t="shared" si="2"/>
        <v>3</v>
      </c>
      <c r="Q28" s="519"/>
    </row>
    <row r="29" spans="1:17" ht="27">
      <c r="A29" s="543">
        <v>1</v>
      </c>
      <c r="B29" s="499" t="s">
        <v>275</v>
      </c>
      <c r="C29" s="378">
        <v>99</v>
      </c>
      <c r="D29" s="378">
        <v>9</v>
      </c>
      <c r="E29" s="378">
        <v>373</v>
      </c>
      <c r="F29" s="378">
        <v>323</v>
      </c>
      <c r="G29" s="378">
        <v>0</v>
      </c>
      <c r="H29" s="378">
        <v>67</v>
      </c>
      <c r="I29" s="362">
        <v>72</v>
      </c>
      <c r="J29" s="362">
        <v>15</v>
      </c>
      <c r="K29" s="362">
        <v>140</v>
      </c>
      <c r="L29" s="362">
        <v>324</v>
      </c>
      <c r="M29" s="362">
        <v>403</v>
      </c>
      <c r="N29" s="362">
        <v>0</v>
      </c>
      <c r="O29" s="362">
        <v>2</v>
      </c>
      <c r="P29" s="362">
        <v>3</v>
      </c>
      <c r="Q29" s="519"/>
    </row>
    <row r="30" spans="1:17" ht="27">
      <c r="A30" s="543">
        <v>2</v>
      </c>
      <c r="B30" s="499" t="s">
        <v>327</v>
      </c>
      <c r="C30" s="541">
        <v>31</v>
      </c>
      <c r="D30" s="541">
        <v>11</v>
      </c>
      <c r="E30" s="541">
        <v>4</v>
      </c>
      <c r="F30" s="541">
        <v>50</v>
      </c>
      <c r="G30" s="541">
        <v>2</v>
      </c>
      <c r="H30" s="541">
        <v>6</v>
      </c>
      <c r="I30" s="499">
        <v>15</v>
      </c>
      <c r="J30" s="499">
        <v>0</v>
      </c>
      <c r="K30" s="499">
        <v>0</v>
      </c>
      <c r="L30" s="499">
        <v>0</v>
      </c>
      <c r="M30" s="499">
        <v>0</v>
      </c>
      <c r="N30" s="499">
        <v>3</v>
      </c>
      <c r="O30" s="499">
        <v>0</v>
      </c>
      <c r="P30" s="499">
        <v>0</v>
      </c>
      <c r="Q30" s="519"/>
    </row>
    <row r="31" spans="1:17" ht="27">
      <c r="A31" s="543">
        <v>3</v>
      </c>
      <c r="B31" s="499" t="s">
        <v>328</v>
      </c>
      <c r="C31" s="541">
        <v>6</v>
      </c>
      <c r="D31" s="541">
        <v>5</v>
      </c>
      <c r="E31" s="541">
        <v>17</v>
      </c>
      <c r="F31" s="541">
        <v>28</v>
      </c>
      <c r="G31" s="541">
        <v>3</v>
      </c>
      <c r="H31" s="541">
        <v>22</v>
      </c>
      <c r="I31" s="543">
        <v>18</v>
      </c>
      <c r="J31" s="543">
        <v>0</v>
      </c>
      <c r="K31" s="543">
        <v>0</v>
      </c>
      <c r="L31" s="499">
        <v>0</v>
      </c>
      <c r="M31" s="499">
        <v>0</v>
      </c>
      <c r="N31" s="543">
        <v>3</v>
      </c>
      <c r="O31" s="499">
        <v>0</v>
      </c>
      <c r="P31" s="499">
        <v>0</v>
      </c>
      <c r="Q31" s="519"/>
    </row>
    <row r="32" spans="1:17" ht="27" customHeight="1">
      <c r="A32" s="657" t="s">
        <v>967</v>
      </c>
      <c r="B32" s="657"/>
      <c r="C32" s="316">
        <f>SUM(C33:C41)</f>
        <v>287</v>
      </c>
      <c r="D32" s="316">
        <f t="shared" ref="D32:P32" si="3">SUM(D33:D41)</f>
        <v>158</v>
      </c>
      <c r="E32" s="316">
        <f t="shared" si="3"/>
        <v>101</v>
      </c>
      <c r="F32" s="316">
        <f t="shared" si="3"/>
        <v>99</v>
      </c>
      <c r="G32" s="316">
        <f t="shared" si="3"/>
        <v>1</v>
      </c>
      <c r="H32" s="316">
        <f t="shared" si="3"/>
        <v>321</v>
      </c>
      <c r="I32" s="316">
        <f t="shared" si="3"/>
        <v>9</v>
      </c>
      <c r="J32" s="316">
        <f t="shared" si="3"/>
        <v>9</v>
      </c>
      <c r="K32" s="316">
        <f t="shared" si="3"/>
        <v>58</v>
      </c>
      <c r="L32" s="316">
        <f t="shared" si="3"/>
        <v>826</v>
      </c>
      <c r="M32" s="316">
        <f t="shared" si="3"/>
        <v>532</v>
      </c>
      <c r="N32" s="316">
        <f t="shared" si="3"/>
        <v>256</v>
      </c>
      <c r="O32" s="316">
        <f t="shared" si="3"/>
        <v>14</v>
      </c>
      <c r="P32" s="316">
        <f t="shared" si="3"/>
        <v>5</v>
      </c>
      <c r="Q32" s="519"/>
    </row>
    <row r="33" spans="1:17" ht="27">
      <c r="A33" s="543">
        <v>1</v>
      </c>
      <c r="B33" s="499" t="s">
        <v>265</v>
      </c>
      <c r="C33" s="543">
        <v>49</v>
      </c>
      <c r="D33" s="543">
        <v>30</v>
      </c>
      <c r="E33" s="543">
        <v>25</v>
      </c>
      <c r="F33" s="543">
        <v>49</v>
      </c>
      <c r="G33" s="543">
        <v>0</v>
      </c>
      <c r="H33" s="543">
        <v>142</v>
      </c>
      <c r="I33" s="499">
        <v>9</v>
      </c>
      <c r="J33" s="499">
        <v>9</v>
      </c>
      <c r="K33" s="499">
        <v>58</v>
      </c>
      <c r="L33" s="499">
        <v>826</v>
      </c>
      <c r="M33" s="499">
        <v>532</v>
      </c>
      <c r="N33" s="475">
        <v>19</v>
      </c>
      <c r="O33" s="475">
        <v>14</v>
      </c>
      <c r="P33" s="499">
        <v>5</v>
      </c>
      <c r="Q33" s="519"/>
    </row>
    <row r="34" spans="1:17" ht="27">
      <c r="A34" s="543">
        <v>2</v>
      </c>
      <c r="B34" s="499" t="s">
        <v>342</v>
      </c>
      <c r="C34" s="543">
        <v>24</v>
      </c>
      <c r="D34" s="543">
        <v>11</v>
      </c>
      <c r="E34" s="543">
        <v>16</v>
      </c>
      <c r="F34" s="543">
        <v>4</v>
      </c>
      <c r="G34" s="543">
        <v>1</v>
      </c>
      <c r="H34" s="543">
        <v>22</v>
      </c>
      <c r="I34" s="499">
        <v>0</v>
      </c>
      <c r="J34" s="499">
        <v>0</v>
      </c>
      <c r="K34" s="499">
        <v>0</v>
      </c>
      <c r="L34" s="499">
        <v>0</v>
      </c>
      <c r="M34" s="499">
        <v>0</v>
      </c>
      <c r="N34" s="475">
        <v>25</v>
      </c>
      <c r="O34" s="499">
        <v>0</v>
      </c>
      <c r="P34" s="499">
        <v>0</v>
      </c>
      <c r="Q34" s="519"/>
    </row>
    <row r="35" spans="1:17" ht="27">
      <c r="A35" s="543">
        <v>3</v>
      </c>
      <c r="B35" s="499" t="s">
        <v>343</v>
      </c>
      <c r="C35" s="543">
        <v>31</v>
      </c>
      <c r="D35" s="543">
        <v>22</v>
      </c>
      <c r="E35" s="543">
        <v>21</v>
      </c>
      <c r="F35" s="543">
        <v>15</v>
      </c>
      <c r="G35" s="543">
        <v>0</v>
      </c>
      <c r="H35" s="543">
        <v>78</v>
      </c>
      <c r="I35" s="499">
        <v>0</v>
      </c>
      <c r="J35" s="499">
        <v>0</v>
      </c>
      <c r="K35" s="499">
        <v>0</v>
      </c>
      <c r="L35" s="499">
        <v>0</v>
      </c>
      <c r="M35" s="499">
        <v>0</v>
      </c>
      <c r="N35" s="475">
        <v>37</v>
      </c>
      <c r="O35" s="499">
        <v>0</v>
      </c>
      <c r="P35" s="499">
        <v>0</v>
      </c>
      <c r="Q35" s="519"/>
    </row>
    <row r="36" spans="1:17" ht="40.5">
      <c r="A36" s="543">
        <v>4</v>
      </c>
      <c r="B36" s="499" t="s">
        <v>968</v>
      </c>
      <c r="C36" s="543">
        <v>44</v>
      </c>
      <c r="D36" s="543">
        <v>18</v>
      </c>
      <c r="E36" s="543">
        <v>12</v>
      </c>
      <c r="F36" s="543">
        <v>6</v>
      </c>
      <c r="G36" s="543">
        <v>0</v>
      </c>
      <c r="H36" s="543">
        <v>4</v>
      </c>
      <c r="I36" s="499">
        <v>0</v>
      </c>
      <c r="J36" s="499">
        <v>0</v>
      </c>
      <c r="K36" s="499">
        <v>0</v>
      </c>
      <c r="L36" s="499">
        <v>0</v>
      </c>
      <c r="M36" s="499">
        <v>0</v>
      </c>
      <c r="N36" s="475">
        <v>35</v>
      </c>
      <c r="O36" s="499">
        <v>0</v>
      </c>
      <c r="P36" s="499">
        <v>0</v>
      </c>
      <c r="Q36" s="519"/>
    </row>
    <row r="37" spans="1:17" ht="27">
      <c r="A37" s="543">
        <v>5</v>
      </c>
      <c r="B37" s="499" t="s">
        <v>344</v>
      </c>
      <c r="C37" s="543">
        <v>3</v>
      </c>
      <c r="D37" s="543">
        <v>0</v>
      </c>
      <c r="E37" s="543">
        <v>2</v>
      </c>
      <c r="F37" s="543">
        <v>0</v>
      </c>
      <c r="G37" s="543">
        <v>0</v>
      </c>
      <c r="H37" s="543">
        <v>0</v>
      </c>
      <c r="I37" s="499">
        <v>0</v>
      </c>
      <c r="J37" s="499">
        <v>0</v>
      </c>
      <c r="K37" s="499">
        <v>0</v>
      </c>
      <c r="L37" s="499">
        <v>0</v>
      </c>
      <c r="M37" s="499">
        <v>0</v>
      </c>
      <c r="N37" s="475">
        <v>25</v>
      </c>
      <c r="O37" s="499">
        <v>0</v>
      </c>
      <c r="P37" s="499">
        <v>0</v>
      </c>
      <c r="Q37" s="519"/>
    </row>
    <row r="38" spans="1:17" ht="27">
      <c r="A38" s="543">
        <v>6</v>
      </c>
      <c r="B38" s="499" t="s">
        <v>345</v>
      </c>
      <c r="C38" s="543">
        <v>44</v>
      </c>
      <c r="D38" s="543">
        <v>23</v>
      </c>
      <c r="E38" s="543">
        <v>10</v>
      </c>
      <c r="F38" s="543">
        <v>3</v>
      </c>
      <c r="G38" s="543">
        <v>0</v>
      </c>
      <c r="H38" s="543">
        <v>14</v>
      </c>
      <c r="I38" s="499">
        <v>0</v>
      </c>
      <c r="J38" s="499">
        <v>0</v>
      </c>
      <c r="K38" s="499">
        <v>0</v>
      </c>
      <c r="L38" s="499">
        <v>0</v>
      </c>
      <c r="M38" s="499">
        <v>0</v>
      </c>
      <c r="N38" s="475">
        <v>29</v>
      </c>
      <c r="O38" s="499">
        <v>0</v>
      </c>
      <c r="P38" s="499">
        <v>0</v>
      </c>
      <c r="Q38" s="519"/>
    </row>
    <row r="39" spans="1:17" ht="27">
      <c r="A39" s="543">
        <v>7</v>
      </c>
      <c r="B39" s="499" t="s">
        <v>346</v>
      </c>
      <c r="C39" s="543">
        <v>36</v>
      </c>
      <c r="D39" s="543">
        <v>24</v>
      </c>
      <c r="E39" s="543">
        <v>0</v>
      </c>
      <c r="F39" s="543">
        <v>3</v>
      </c>
      <c r="G39" s="543">
        <v>0</v>
      </c>
      <c r="H39" s="543">
        <v>21</v>
      </c>
      <c r="I39" s="499">
        <v>0</v>
      </c>
      <c r="J39" s="499">
        <v>0</v>
      </c>
      <c r="K39" s="499">
        <v>0</v>
      </c>
      <c r="L39" s="499">
        <v>0</v>
      </c>
      <c r="M39" s="499">
        <v>0</v>
      </c>
      <c r="N39" s="475">
        <v>33</v>
      </c>
      <c r="O39" s="499">
        <v>0</v>
      </c>
      <c r="P39" s="499">
        <v>0</v>
      </c>
      <c r="Q39" s="519"/>
    </row>
    <row r="40" spans="1:17" ht="27">
      <c r="A40" s="543">
        <v>8</v>
      </c>
      <c r="B40" s="499" t="s">
        <v>347</v>
      </c>
      <c r="C40" s="543">
        <v>20</v>
      </c>
      <c r="D40" s="543">
        <v>12</v>
      </c>
      <c r="E40" s="543">
        <v>5</v>
      </c>
      <c r="F40" s="543">
        <v>5</v>
      </c>
      <c r="G40" s="543">
        <v>0</v>
      </c>
      <c r="H40" s="543">
        <v>20</v>
      </c>
      <c r="I40" s="499">
        <v>0</v>
      </c>
      <c r="J40" s="499">
        <v>0</v>
      </c>
      <c r="K40" s="499">
        <v>0</v>
      </c>
      <c r="L40" s="499">
        <v>0</v>
      </c>
      <c r="M40" s="499">
        <v>0</v>
      </c>
      <c r="N40" s="475">
        <v>28</v>
      </c>
      <c r="O40" s="499">
        <v>0</v>
      </c>
      <c r="P40" s="499">
        <v>0</v>
      </c>
      <c r="Q40" s="519"/>
    </row>
    <row r="41" spans="1:17" ht="27">
      <c r="A41" s="543">
        <v>9</v>
      </c>
      <c r="B41" s="499" t="s">
        <v>348</v>
      </c>
      <c r="C41" s="543">
        <v>36</v>
      </c>
      <c r="D41" s="543">
        <v>18</v>
      </c>
      <c r="E41" s="543">
        <v>10</v>
      </c>
      <c r="F41" s="543">
        <v>14</v>
      </c>
      <c r="G41" s="543">
        <v>0</v>
      </c>
      <c r="H41" s="543">
        <v>20</v>
      </c>
      <c r="I41" s="499">
        <v>0</v>
      </c>
      <c r="J41" s="499">
        <v>0</v>
      </c>
      <c r="K41" s="499">
        <v>0</v>
      </c>
      <c r="L41" s="499">
        <v>0</v>
      </c>
      <c r="M41" s="499">
        <v>0</v>
      </c>
      <c r="N41" s="475">
        <v>25</v>
      </c>
      <c r="O41" s="499">
        <v>0</v>
      </c>
      <c r="P41" s="499">
        <v>0</v>
      </c>
      <c r="Q41" s="519"/>
    </row>
    <row r="42" spans="1:17" ht="27.75" customHeight="1">
      <c r="A42" s="657" t="s">
        <v>969</v>
      </c>
      <c r="B42" s="657"/>
      <c r="C42" s="291">
        <f>SUM(C43+C44+C45+C46+C47+C48+C49+C50+C51+C52+C53+C54)</f>
        <v>233</v>
      </c>
      <c r="D42" s="291">
        <f t="shared" ref="D42:P42" si="4">SUM(D43+D44+D45+D46+D47+D48+D49+D50+D51+D52+D53+D54)</f>
        <v>145</v>
      </c>
      <c r="E42" s="291">
        <f t="shared" si="4"/>
        <v>25</v>
      </c>
      <c r="F42" s="291">
        <f t="shared" si="4"/>
        <v>36</v>
      </c>
      <c r="G42" s="291">
        <f t="shared" si="4"/>
        <v>17</v>
      </c>
      <c r="H42" s="291">
        <f t="shared" si="4"/>
        <v>172</v>
      </c>
      <c r="I42" s="291">
        <f t="shared" si="4"/>
        <v>113</v>
      </c>
      <c r="J42" s="291">
        <f t="shared" si="4"/>
        <v>108</v>
      </c>
      <c r="K42" s="291">
        <f t="shared" si="4"/>
        <v>83</v>
      </c>
      <c r="L42" s="291">
        <f t="shared" si="4"/>
        <v>496</v>
      </c>
      <c r="M42" s="291">
        <f t="shared" si="4"/>
        <v>356</v>
      </c>
      <c r="N42" s="291">
        <f t="shared" si="4"/>
        <v>0</v>
      </c>
      <c r="O42" s="291">
        <f t="shared" si="4"/>
        <v>0</v>
      </c>
      <c r="P42" s="291">
        <f t="shared" si="4"/>
        <v>1</v>
      </c>
      <c r="Q42" s="519"/>
    </row>
    <row r="43" spans="1:17" ht="27">
      <c r="A43" s="543">
        <v>1</v>
      </c>
      <c r="B43" s="499" t="s">
        <v>350</v>
      </c>
      <c r="C43" s="406">
        <v>96</v>
      </c>
      <c r="D43" s="406">
        <v>89</v>
      </c>
      <c r="E43" s="406">
        <v>25</v>
      </c>
      <c r="F43" s="406">
        <v>34</v>
      </c>
      <c r="G43" s="406">
        <v>6</v>
      </c>
      <c r="H43" s="406">
        <v>65</v>
      </c>
      <c r="I43" s="406">
        <v>33</v>
      </c>
      <c r="J43" s="406">
        <v>33</v>
      </c>
      <c r="K43" s="475">
        <v>83</v>
      </c>
      <c r="L43" s="475">
        <v>496</v>
      </c>
      <c r="M43" s="475">
        <v>356</v>
      </c>
      <c r="N43" s="475">
        <v>0</v>
      </c>
      <c r="O43" s="475">
        <v>0</v>
      </c>
      <c r="P43" s="475">
        <v>1</v>
      </c>
      <c r="Q43" s="519"/>
    </row>
    <row r="44" spans="1:17" ht="27">
      <c r="A44" s="543">
        <v>2</v>
      </c>
      <c r="B44" s="499" t="s">
        <v>351</v>
      </c>
      <c r="C44" s="475">
        <v>13</v>
      </c>
      <c r="D44" s="475">
        <v>1</v>
      </c>
      <c r="E44" s="475">
        <v>0</v>
      </c>
      <c r="F44" s="475">
        <v>0</v>
      </c>
      <c r="G44" s="475">
        <v>0</v>
      </c>
      <c r="H44" s="475">
        <v>6</v>
      </c>
      <c r="I44" s="475">
        <v>12</v>
      </c>
      <c r="J44" s="475">
        <v>12</v>
      </c>
      <c r="K44" s="475">
        <v>0</v>
      </c>
      <c r="L44" s="475">
        <v>0</v>
      </c>
      <c r="M44" s="475">
        <v>0</v>
      </c>
      <c r="N44" s="475">
        <v>0</v>
      </c>
      <c r="O44" s="475">
        <v>0</v>
      </c>
      <c r="P44" s="475">
        <v>0</v>
      </c>
      <c r="Q44" s="519"/>
    </row>
    <row r="45" spans="1:17" ht="27">
      <c r="A45" s="543">
        <v>3</v>
      </c>
      <c r="B45" s="499" t="s">
        <v>352</v>
      </c>
      <c r="C45" s="475">
        <v>20</v>
      </c>
      <c r="D45" s="475">
        <v>20</v>
      </c>
      <c r="E45" s="475">
        <v>0</v>
      </c>
      <c r="F45" s="475">
        <v>0</v>
      </c>
      <c r="G45" s="475">
        <v>6</v>
      </c>
      <c r="H45" s="475">
        <v>29</v>
      </c>
      <c r="I45" s="475">
        <v>20</v>
      </c>
      <c r="J45" s="475">
        <v>20</v>
      </c>
      <c r="K45" s="475">
        <v>0</v>
      </c>
      <c r="L45" s="475">
        <v>0</v>
      </c>
      <c r="M45" s="475">
        <v>0</v>
      </c>
      <c r="N45" s="475">
        <v>0</v>
      </c>
      <c r="O45" s="475">
        <v>0</v>
      </c>
      <c r="P45" s="475">
        <v>0</v>
      </c>
      <c r="Q45" s="519"/>
    </row>
    <row r="46" spans="1:17" ht="40.5">
      <c r="A46" s="543">
        <v>4</v>
      </c>
      <c r="B46" s="499" t="s">
        <v>970</v>
      </c>
      <c r="C46" s="475">
        <v>11</v>
      </c>
      <c r="D46" s="475">
        <v>1</v>
      </c>
      <c r="E46" s="475">
        <v>0</v>
      </c>
      <c r="F46" s="475">
        <v>0</v>
      </c>
      <c r="G46" s="475">
        <v>0</v>
      </c>
      <c r="H46" s="475">
        <v>7</v>
      </c>
      <c r="I46" s="475">
        <v>1</v>
      </c>
      <c r="J46" s="475">
        <v>1</v>
      </c>
      <c r="K46" s="475">
        <v>0</v>
      </c>
      <c r="L46" s="475">
        <v>0</v>
      </c>
      <c r="M46" s="475">
        <v>0</v>
      </c>
      <c r="N46" s="475">
        <v>0</v>
      </c>
      <c r="O46" s="475">
        <v>0</v>
      </c>
      <c r="P46" s="475">
        <v>0</v>
      </c>
      <c r="Q46" s="519"/>
    </row>
    <row r="47" spans="1:17" ht="27">
      <c r="A47" s="543">
        <v>5</v>
      </c>
      <c r="B47" s="499" t="s">
        <v>353</v>
      </c>
      <c r="C47" s="475">
        <v>19</v>
      </c>
      <c r="D47" s="475">
        <v>3</v>
      </c>
      <c r="E47" s="475">
        <v>0</v>
      </c>
      <c r="F47" s="475">
        <v>0</v>
      </c>
      <c r="G47" s="475">
        <v>0</v>
      </c>
      <c r="H47" s="475">
        <v>4</v>
      </c>
      <c r="I47" s="475">
        <v>4</v>
      </c>
      <c r="J47" s="475">
        <v>4</v>
      </c>
      <c r="K47" s="475">
        <v>0</v>
      </c>
      <c r="L47" s="475">
        <v>0</v>
      </c>
      <c r="M47" s="475">
        <v>0</v>
      </c>
      <c r="N47" s="475">
        <v>0</v>
      </c>
      <c r="O47" s="475">
        <v>0</v>
      </c>
      <c r="P47" s="475">
        <v>0</v>
      </c>
      <c r="Q47" s="519"/>
    </row>
    <row r="48" spans="1:17" ht="27">
      <c r="A48" s="543">
        <v>6</v>
      </c>
      <c r="B48" s="499" t="s">
        <v>354</v>
      </c>
      <c r="C48" s="475">
        <v>24</v>
      </c>
      <c r="D48" s="475">
        <v>6</v>
      </c>
      <c r="E48" s="475">
        <v>0</v>
      </c>
      <c r="F48" s="475">
        <v>0</v>
      </c>
      <c r="G48" s="475">
        <v>0</v>
      </c>
      <c r="H48" s="475">
        <v>13</v>
      </c>
      <c r="I48" s="475">
        <v>16</v>
      </c>
      <c r="J48" s="475">
        <v>14</v>
      </c>
      <c r="K48" s="475">
        <v>0</v>
      </c>
      <c r="L48" s="475">
        <v>0</v>
      </c>
      <c r="M48" s="475">
        <v>0</v>
      </c>
      <c r="N48" s="475">
        <v>0</v>
      </c>
      <c r="O48" s="475">
        <v>0</v>
      </c>
      <c r="P48" s="475">
        <v>0</v>
      </c>
      <c r="Q48" s="519"/>
    </row>
    <row r="49" spans="1:17" ht="27">
      <c r="A49" s="543">
        <v>7</v>
      </c>
      <c r="B49" s="499" t="s">
        <v>355</v>
      </c>
      <c r="C49" s="475">
        <v>4</v>
      </c>
      <c r="D49" s="475">
        <v>4</v>
      </c>
      <c r="E49" s="475">
        <v>0</v>
      </c>
      <c r="F49" s="475">
        <v>0</v>
      </c>
      <c r="G49" s="475">
        <v>0</v>
      </c>
      <c r="H49" s="475">
        <v>2</v>
      </c>
      <c r="I49" s="475">
        <v>9</v>
      </c>
      <c r="J49" s="475">
        <v>8</v>
      </c>
      <c r="K49" s="475">
        <v>0</v>
      </c>
      <c r="L49" s="475">
        <v>0</v>
      </c>
      <c r="M49" s="475">
        <v>0</v>
      </c>
      <c r="N49" s="475">
        <v>0</v>
      </c>
      <c r="O49" s="475">
        <v>0</v>
      </c>
      <c r="P49" s="475">
        <v>0</v>
      </c>
      <c r="Q49" s="519"/>
    </row>
    <row r="50" spans="1:17" ht="27">
      <c r="A50" s="543">
        <v>8</v>
      </c>
      <c r="B50" s="499" t="s">
        <v>356</v>
      </c>
      <c r="C50" s="475">
        <v>2</v>
      </c>
      <c r="D50" s="475">
        <v>1</v>
      </c>
      <c r="E50" s="475">
        <v>0</v>
      </c>
      <c r="F50" s="475">
        <v>0</v>
      </c>
      <c r="G50" s="475">
        <v>2</v>
      </c>
      <c r="H50" s="475">
        <v>2</v>
      </c>
      <c r="I50" s="475">
        <v>2</v>
      </c>
      <c r="J50" s="475">
        <v>2</v>
      </c>
      <c r="K50" s="475">
        <v>0</v>
      </c>
      <c r="L50" s="475">
        <v>0</v>
      </c>
      <c r="M50" s="475">
        <v>0</v>
      </c>
      <c r="N50" s="475">
        <v>0</v>
      </c>
      <c r="O50" s="475">
        <v>0</v>
      </c>
      <c r="P50" s="475">
        <v>0</v>
      </c>
      <c r="Q50" s="519"/>
    </row>
    <row r="51" spans="1:17" ht="27">
      <c r="A51" s="543">
        <v>9</v>
      </c>
      <c r="B51" s="499" t="s">
        <v>357</v>
      </c>
      <c r="C51" s="475">
        <v>3</v>
      </c>
      <c r="D51" s="475">
        <v>4</v>
      </c>
      <c r="E51" s="475">
        <v>0</v>
      </c>
      <c r="F51" s="475">
        <v>0</v>
      </c>
      <c r="G51" s="475">
        <v>0</v>
      </c>
      <c r="H51" s="475">
        <v>6</v>
      </c>
      <c r="I51" s="475">
        <v>3</v>
      </c>
      <c r="J51" s="475">
        <v>3</v>
      </c>
      <c r="K51" s="475">
        <v>0</v>
      </c>
      <c r="L51" s="475">
        <v>0</v>
      </c>
      <c r="M51" s="475">
        <v>0</v>
      </c>
      <c r="N51" s="475">
        <v>0</v>
      </c>
      <c r="O51" s="475">
        <v>0</v>
      </c>
      <c r="P51" s="475">
        <v>0</v>
      </c>
      <c r="Q51" s="519"/>
    </row>
    <row r="52" spans="1:17" ht="27">
      <c r="A52" s="543">
        <v>10</v>
      </c>
      <c r="B52" s="499" t="s">
        <v>358</v>
      </c>
      <c r="C52" s="475">
        <v>11</v>
      </c>
      <c r="D52" s="475">
        <v>5</v>
      </c>
      <c r="E52" s="475">
        <v>0</v>
      </c>
      <c r="F52" s="475">
        <v>0</v>
      </c>
      <c r="G52" s="475">
        <v>2</v>
      </c>
      <c r="H52" s="475">
        <v>16</v>
      </c>
      <c r="I52" s="475">
        <v>4</v>
      </c>
      <c r="J52" s="475">
        <v>2</v>
      </c>
      <c r="K52" s="475">
        <v>0</v>
      </c>
      <c r="L52" s="475">
        <v>0</v>
      </c>
      <c r="M52" s="475">
        <v>0</v>
      </c>
      <c r="N52" s="475">
        <v>0</v>
      </c>
      <c r="O52" s="475">
        <v>0</v>
      </c>
      <c r="P52" s="475">
        <v>0</v>
      </c>
      <c r="Q52" s="519"/>
    </row>
    <row r="53" spans="1:17" ht="27">
      <c r="A53" s="543">
        <v>11</v>
      </c>
      <c r="B53" s="499" t="s">
        <v>359</v>
      </c>
      <c r="C53" s="475">
        <v>1</v>
      </c>
      <c r="D53" s="475">
        <v>2</v>
      </c>
      <c r="E53" s="475">
        <v>0</v>
      </c>
      <c r="F53" s="475">
        <v>0</v>
      </c>
      <c r="G53" s="475">
        <v>0</v>
      </c>
      <c r="H53" s="475">
        <v>10</v>
      </c>
      <c r="I53" s="475">
        <v>2</v>
      </c>
      <c r="J53" s="475">
        <v>2</v>
      </c>
      <c r="K53" s="475">
        <v>0</v>
      </c>
      <c r="L53" s="475">
        <v>0</v>
      </c>
      <c r="M53" s="475">
        <v>0</v>
      </c>
      <c r="N53" s="475">
        <v>0</v>
      </c>
      <c r="O53" s="475">
        <v>0</v>
      </c>
      <c r="P53" s="475">
        <v>0</v>
      </c>
      <c r="Q53" s="519"/>
    </row>
    <row r="54" spans="1:17" ht="27">
      <c r="A54" s="543">
        <v>12</v>
      </c>
      <c r="B54" s="499" t="s">
        <v>360</v>
      </c>
      <c r="C54" s="475">
        <v>29</v>
      </c>
      <c r="D54" s="475">
        <v>9</v>
      </c>
      <c r="E54" s="475">
        <v>0</v>
      </c>
      <c r="F54" s="475">
        <v>2</v>
      </c>
      <c r="G54" s="475">
        <v>1</v>
      </c>
      <c r="H54" s="475">
        <v>12</v>
      </c>
      <c r="I54" s="475">
        <v>7</v>
      </c>
      <c r="J54" s="475">
        <v>7</v>
      </c>
      <c r="K54" s="475">
        <v>0</v>
      </c>
      <c r="L54" s="475">
        <v>0</v>
      </c>
      <c r="M54" s="475">
        <v>0</v>
      </c>
      <c r="N54" s="475">
        <v>0</v>
      </c>
      <c r="O54" s="475">
        <v>0</v>
      </c>
      <c r="P54" s="475">
        <v>0</v>
      </c>
      <c r="Q54" s="519"/>
    </row>
    <row r="55" spans="1:17" ht="27" customHeight="1">
      <c r="A55" s="658" t="s">
        <v>274</v>
      </c>
      <c r="B55" s="658"/>
      <c r="C55" s="42">
        <f>SUM(C5+C11+C28+C32+C42)</f>
        <v>1221</v>
      </c>
      <c r="D55" s="42">
        <f t="shared" ref="D55:P55" si="5">SUM(D5+D11+D28+D32+D42)</f>
        <v>655</v>
      </c>
      <c r="E55" s="42">
        <f t="shared" si="5"/>
        <v>2460</v>
      </c>
      <c r="F55" s="42">
        <f t="shared" si="5"/>
        <v>3092</v>
      </c>
      <c r="G55" s="42">
        <f t="shared" si="5"/>
        <v>188</v>
      </c>
      <c r="H55" s="42">
        <f t="shared" si="5"/>
        <v>961</v>
      </c>
      <c r="I55" s="42">
        <f t="shared" si="5"/>
        <v>603</v>
      </c>
      <c r="J55" s="42">
        <f t="shared" si="5"/>
        <v>417</v>
      </c>
      <c r="K55" s="42">
        <f t="shared" si="5"/>
        <v>595</v>
      </c>
      <c r="L55" s="42">
        <f t="shared" si="5"/>
        <v>3061</v>
      </c>
      <c r="M55" s="42">
        <f t="shared" si="5"/>
        <v>1785</v>
      </c>
      <c r="N55" s="42">
        <f t="shared" si="5"/>
        <v>295</v>
      </c>
      <c r="O55" s="42">
        <f t="shared" si="5"/>
        <v>16</v>
      </c>
      <c r="P55" s="42">
        <f t="shared" si="5"/>
        <v>12</v>
      </c>
      <c r="Q55" s="519"/>
    </row>
    <row r="56" spans="1:17">
      <c r="A56" s="519"/>
      <c r="B56" s="519"/>
      <c r="C56" s="519"/>
      <c r="D56" s="519"/>
      <c r="E56" s="519"/>
      <c r="F56" s="519"/>
      <c r="G56" s="519"/>
      <c r="H56" s="519"/>
      <c r="I56" s="519"/>
      <c r="J56" s="519"/>
      <c r="K56" s="519"/>
      <c r="L56" s="519"/>
      <c r="M56" s="519"/>
      <c r="N56" s="519"/>
      <c r="O56" s="519"/>
      <c r="P56" s="519"/>
      <c r="Q56" s="519"/>
    </row>
    <row r="57" spans="1:17">
      <c r="A57" s="519"/>
      <c r="B57" s="519"/>
      <c r="C57" s="519"/>
      <c r="D57" s="519"/>
      <c r="E57" s="519"/>
      <c r="F57" s="519"/>
      <c r="G57" s="519"/>
      <c r="H57" s="519"/>
      <c r="I57" s="519"/>
      <c r="J57" s="519"/>
      <c r="K57" s="519"/>
      <c r="L57" s="519"/>
      <c r="M57" s="519"/>
      <c r="N57" s="519"/>
      <c r="O57" s="519"/>
      <c r="P57" s="519"/>
      <c r="Q57" s="519"/>
    </row>
  </sheetData>
  <mergeCells count="8">
    <mergeCell ref="A42:B42"/>
    <mergeCell ref="A55:B55"/>
    <mergeCell ref="A1:P1"/>
    <mergeCell ref="A2:P2"/>
    <mergeCell ref="A5:B5"/>
    <mergeCell ref="A11:B11"/>
    <mergeCell ref="A28:B28"/>
    <mergeCell ref="A32:B3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3"/>
  <sheetViews>
    <sheetView topLeftCell="A58" zoomScaleNormal="100" workbookViewId="0">
      <selection activeCell="P73" sqref="P73"/>
    </sheetView>
  </sheetViews>
  <sheetFormatPr defaultRowHeight="15"/>
  <cols>
    <col min="1" max="1" width="6.140625" style="3" customWidth="1"/>
    <col min="2" max="2" width="14.7109375" style="3" customWidth="1"/>
    <col min="3" max="10" width="9.140625" style="3"/>
    <col min="11" max="11" width="12" style="3" customWidth="1"/>
    <col min="12" max="16384" width="9.140625" style="3"/>
  </cols>
  <sheetData>
    <row r="1" spans="1:16" ht="48" customHeight="1">
      <c r="A1" s="659" t="s">
        <v>787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660"/>
    </row>
    <row r="2" spans="1:16" ht="21.75" customHeight="1">
      <c r="A2" s="661" t="s">
        <v>843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O2" s="661"/>
      <c r="P2" s="661"/>
    </row>
    <row r="3" spans="1:16" ht="216.75">
      <c r="A3" s="7" t="s">
        <v>0</v>
      </c>
      <c r="B3" s="7" t="s">
        <v>1</v>
      </c>
      <c r="C3" s="26" t="s">
        <v>3</v>
      </c>
      <c r="D3" s="26" t="s">
        <v>4</v>
      </c>
      <c r="E3" s="26" t="s">
        <v>8</v>
      </c>
      <c r="F3" s="26" t="s">
        <v>6</v>
      </c>
      <c r="G3" s="26" t="s">
        <v>9</v>
      </c>
      <c r="H3" s="26" t="s">
        <v>5</v>
      </c>
      <c r="I3" s="26" t="s">
        <v>10</v>
      </c>
      <c r="J3" s="26" t="s">
        <v>11</v>
      </c>
      <c r="K3" s="26" t="s">
        <v>12</v>
      </c>
      <c r="L3" s="26" t="s">
        <v>13</v>
      </c>
      <c r="M3" s="26" t="s">
        <v>14</v>
      </c>
      <c r="N3" s="26" t="s">
        <v>7</v>
      </c>
      <c r="O3" s="26" t="s">
        <v>15</v>
      </c>
      <c r="P3" s="26" t="s">
        <v>2</v>
      </c>
    </row>
    <row r="4" spans="1:16">
      <c r="A4" s="33">
        <v>1</v>
      </c>
      <c r="B4" s="33">
        <v>2</v>
      </c>
      <c r="C4" s="33">
        <v>3</v>
      </c>
      <c r="D4" s="33">
        <v>4</v>
      </c>
      <c r="E4" s="33">
        <v>5</v>
      </c>
      <c r="F4" s="33">
        <v>6</v>
      </c>
      <c r="G4" s="33">
        <v>7</v>
      </c>
      <c r="H4" s="33">
        <v>8</v>
      </c>
      <c r="I4" s="33">
        <v>9</v>
      </c>
      <c r="J4" s="33">
        <v>10</v>
      </c>
      <c r="K4" s="33">
        <v>11</v>
      </c>
      <c r="L4" s="33">
        <v>12</v>
      </c>
      <c r="M4" s="33">
        <v>13</v>
      </c>
      <c r="N4" s="33">
        <v>14</v>
      </c>
      <c r="O4" s="33">
        <v>15</v>
      </c>
      <c r="P4" s="33">
        <v>16</v>
      </c>
    </row>
    <row r="5" spans="1:16">
      <c r="A5" s="33"/>
      <c r="B5" s="597" t="s">
        <v>844</v>
      </c>
      <c r="C5" s="33">
        <f>SUM(C6:C12)</f>
        <v>142</v>
      </c>
      <c r="D5" s="33">
        <f>SUM(D6:D12)</f>
        <v>245</v>
      </c>
      <c r="E5" s="33">
        <f t="shared" ref="E5:O5" si="0">SUM(E6:E12)</f>
        <v>474</v>
      </c>
      <c r="F5" s="33">
        <f>SUM(F6:F12)</f>
        <v>135</v>
      </c>
      <c r="G5" s="33">
        <f t="shared" si="0"/>
        <v>17</v>
      </c>
      <c r="H5" s="33">
        <f t="shared" si="0"/>
        <v>121</v>
      </c>
      <c r="I5" s="33">
        <f t="shared" si="0"/>
        <v>642</v>
      </c>
      <c r="J5" s="33">
        <f t="shared" si="0"/>
        <v>421</v>
      </c>
      <c r="K5" s="33">
        <f>19+0</f>
        <v>19</v>
      </c>
      <c r="L5" s="33">
        <f>SUM(L6:L12)</f>
        <v>750</v>
      </c>
      <c r="M5" s="33">
        <v>474</v>
      </c>
      <c r="N5" s="33">
        <v>223</v>
      </c>
      <c r="O5" s="33">
        <f t="shared" si="0"/>
        <v>0</v>
      </c>
      <c r="P5" s="33">
        <v>3</v>
      </c>
    </row>
    <row r="6" spans="1:16">
      <c r="A6" s="33">
        <v>1</v>
      </c>
      <c r="B6" s="46" t="s">
        <v>844</v>
      </c>
      <c r="C6" s="33">
        <v>67</v>
      </c>
      <c r="D6" s="33">
        <v>196</v>
      </c>
      <c r="E6" s="33">
        <v>211</v>
      </c>
      <c r="F6" s="33">
        <v>96</v>
      </c>
      <c r="G6" s="33">
        <v>2</v>
      </c>
      <c r="H6" s="33">
        <v>66</v>
      </c>
      <c r="I6" s="33">
        <v>551</v>
      </c>
      <c r="J6" s="33">
        <v>407</v>
      </c>
      <c r="K6" s="33">
        <v>10</v>
      </c>
      <c r="L6" s="33">
        <v>750</v>
      </c>
      <c r="M6" s="33">
        <v>474</v>
      </c>
      <c r="N6" s="33">
        <v>223</v>
      </c>
      <c r="O6" s="33">
        <v>0</v>
      </c>
      <c r="P6" s="33">
        <v>3</v>
      </c>
    </row>
    <row r="7" spans="1:16">
      <c r="A7" s="33">
        <v>2</v>
      </c>
      <c r="B7" s="46" t="s">
        <v>292</v>
      </c>
      <c r="C7" s="47">
        <v>51</v>
      </c>
      <c r="D7" s="47">
        <v>30</v>
      </c>
      <c r="E7" s="47">
        <v>64</v>
      </c>
      <c r="F7" s="47">
        <v>13</v>
      </c>
      <c r="G7" s="47">
        <v>10</v>
      </c>
      <c r="H7" s="47">
        <v>26</v>
      </c>
      <c r="I7" s="47">
        <v>43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</row>
    <row r="8" spans="1:16">
      <c r="A8" s="33">
        <v>3</v>
      </c>
      <c r="B8" s="46" t="s">
        <v>88</v>
      </c>
      <c r="C8" s="33">
        <v>12</v>
      </c>
      <c r="D8" s="33">
        <v>4</v>
      </c>
      <c r="E8" s="33">
        <v>26</v>
      </c>
      <c r="F8" s="33">
        <v>7</v>
      </c>
      <c r="G8" s="33">
        <v>1</v>
      </c>
      <c r="H8" s="33">
        <v>10</v>
      </c>
      <c r="I8" s="33">
        <v>32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</row>
    <row r="9" spans="1:16">
      <c r="A9" s="33">
        <v>4</v>
      </c>
      <c r="B9" s="46" t="s">
        <v>293</v>
      </c>
      <c r="C9" s="33">
        <v>7</v>
      </c>
      <c r="D9" s="33">
        <v>0</v>
      </c>
      <c r="E9" s="33">
        <v>6</v>
      </c>
      <c r="F9" s="33">
        <v>3</v>
      </c>
      <c r="G9" s="33">
        <v>0</v>
      </c>
      <c r="H9" s="33">
        <v>6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</row>
    <row r="10" spans="1:16">
      <c r="A10" s="33">
        <v>5</v>
      </c>
      <c r="B10" s="46" t="s">
        <v>294</v>
      </c>
      <c r="C10" s="32">
        <v>0</v>
      </c>
      <c r="D10" s="32">
        <v>3</v>
      </c>
      <c r="E10" s="32">
        <v>156</v>
      </c>
      <c r="F10" s="32">
        <v>11</v>
      </c>
      <c r="G10" s="32">
        <v>0</v>
      </c>
      <c r="H10" s="32">
        <v>7</v>
      </c>
      <c r="I10" s="32">
        <v>14</v>
      </c>
      <c r="J10" s="32">
        <v>14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</row>
    <row r="11" spans="1:16">
      <c r="A11" s="33">
        <v>6</v>
      </c>
      <c r="B11" s="46" t="s">
        <v>295</v>
      </c>
      <c r="C11" s="33">
        <v>4</v>
      </c>
      <c r="D11" s="33">
        <v>9</v>
      </c>
      <c r="E11" s="33">
        <v>3</v>
      </c>
      <c r="F11" s="33">
        <v>3</v>
      </c>
      <c r="G11" s="33">
        <v>4</v>
      </c>
      <c r="H11" s="33">
        <v>0</v>
      </c>
      <c r="I11" s="33">
        <v>2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</row>
    <row r="12" spans="1:16">
      <c r="A12" s="33">
        <v>7</v>
      </c>
      <c r="B12" s="46" t="s">
        <v>296</v>
      </c>
      <c r="C12" s="33">
        <v>1</v>
      </c>
      <c r="D12" s="33">
        <v>3</v>
      </c>
      <c r="E12" s="33">
        <v>8</v>
      </c>
      <c r="F12" s="33">
        <v>2</v>
      </c>
      <c r="G12" s="33">
        <v>0</v>
      </c>
      <c r="H12" s="33">
        <v>6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</row>
    <row r="13" spans="1:16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</row>
    <row r="14" spans="1:16" ht="17.25">
      <c r="A14" s="42">
        <v>1</v>
      </c>
      <c r="B14" s="598" t="s">
        <v>588</v>
      </c>
      <c r="C14" s="45">
        <v>72</v>
      </c>
      <c r="D14" s="45">
        <v>195</v>
      </c>
      <c r="E14" s="45">
        <v>83</v>
      </c>
      <c r="F14" s="45">
        <v>29</v>
      </c>
      <c r="G14" s="45">
        <v>11</v>
      </c>
      <c r="H14" s="45">
        <v>241</v>
      </c>
      <c r="I14" s="45">
        <v>311</v>
      </c>
      <c r="J14" s="45">
        <v>20</v>
      </c>
      <c r="K14" s="45" t="s">
        <v>845</v>
      </c>
      <c r="L14" s="45">
        <v>1043</v>
      </c>
      <c r="M14" s="45">
        <v>356</v>
      </c>
      <c r="N14" s="45">
        <v>90</v>
      </c>
      <c r="O14" s="45">
        <v>0</v>
      </c>
      <c r="P14" s="45">
        <v>5</v>
      </c>
    </row>
    <row r="15" spans="1:16" ht="17.25">
      <c r="A15" s="42">
        <v>2</v>
      </c>
      <c r="B15" s="48" t="s">
        <v>589</v>
      </c>
      <c r="C15" s="49">
        <f>C9+C5+C1</f>
        <v>149</v>
      </c>
      <c r="D15" s="49">
        <f>D9+D5+D1</f>
        <v>245</v>
      </c>
      <c r="E15" s="49">
        <f t="shared" ref="E15:O15" si="1">E9+E5+E1</f>
        <v>480</v>
      </c>
      <c r="F15" s="49">
        <f t="shared" si="1"/>
        <v>138</v>
      </c>
      <c r="G15" s="49">
        <f t="shared" si="1"/>
        <v>17</v>
      </c>
      <c r="H15" s="49">
        <f t="shared" si="1"/>
        <v>127</v>
      </c>
      <c r="I15" s="49">
        <f t="shared" si="1"/>
        <v>642</v>
      </c>
      <c r="J15" s="49">
        <f t="shared" si="1"/>
        <v>421</v>
      </c>
      <c r="K15" s="49">
        <f t="shared" si="1"/>
        <v>19</v>
      </c>
      <c r="L15" s="49">
        <f t="shared" si="1"/>
        <v>750</v>
      </c>
      <c r="M15" s="49">
        <v>0</v>
      </c>
      <c r="N15" s="49">
        <f t="shared" si="1"/>
        <v>223</v>
      </c>
      <c r="O15" s="49">
        <f t="shared" si="1"/>
        <v>0</v>
      </c>
      <c r="P15" s="49">
        <v>3</v>
      </c>
    </row>
    <row r="16" spans="1:16" ht="17.25">
      <c r="A16" s="42">
        <v>3</v>
      </c>
      <c r="B16" s="48" t="s">
        <v>590</v>
      </c>
      <c r="C16" s="49">
        <v>15</v>
      </c>
      <c r="D16" s="49">
        <v>13</v>
      </c>
      <c r="E16" s="49">
        <v>12</v>
      </c>
      <c r="F16" s="49">
        <v>9</v>
      </c>
      <c r="G16" s="49">
        <v>0</v>
      </c>
      <c r="H16" s="49">
        <v>43</v>
      </c>
      <c r="I16" s="49">
        <v>0</v>
      </c>
      <c r="J16" s="49">
        <v>0</v>
      </c>
      <c r="K16" s="49">
        <v>0</v>
      </c>
      <c r="L16" s="49">
        <v>5</v>
      </c>
      <c r="M16" s="49">
        <v>6</v>
      </c>
      <c r="N16" s="49">
        <v>12</v>
      </c>
      <c r="O16" s="49">
        <v>0</v>
      </c>
      <c r="P16" s="49">
        <v>0</v>
      </c>
    </row>
    <row r="17" spans="1:16" ht="17.25">
      <c r="A17" s="42">
        <v>4</v>
      </c>
      <c r="B17" s="48" t="s">
        <v>591</v>
      </c>
      <c r="C17" s="49">
        <v>4</v>
      </c>
      <c r="D17" s="49">
        <v>4</v>
      </c>
      <c r="E17" s="49">
        <v>15</v>
      </c>
      <c r="F17" s="49">
        <v>32</v>
      </c>
      <c r="G17" s="49">
        <v>2</v>
      </c>
      <c r="H17" s="49">
        <v>9</v>
      </c>
      <c r="I17" s="49">
        <v>6</v>
      </c>
      <c r="J17" s="49">
        <v>1</v>
      </c>
      <c r="K17" s="49">
        <v>0</v>
      </c>
      <c r="L17" s="49">
        <v>0</v>
      </c>
      <c r="M17" s="49">
        <v>0</v>
      </c>
      <c r="N17" s="49">
        <v>15</v>
      </c>
      <c r="O17" s="49">
        <v>0</v>
      </c>
      <c r="P17" s="49">
        <v>0</v>
      </c>
    </row>
    <row r="18" spans="1:16" ht="17.25">
      <c r="A18" s="42">
        <v>5</v>
      </c>
      <c r="B18" s="48" t="s">
        <v>592</v>
      </c>
      <c r="C18" s="49">
        <v>28</v>
      </c>
      <c r="D18" s="49">
        <v>13</v>
      </c>
      <c r="E18" s="49">
        <v>37</v>
      </c>
      <c r="F18" s="49">
        <v>0</v>
      </c>
      <c r="G18" s="49">
        <v>0</v>
      </c>
      <c r="H18" s="49">
        <v>8</v>
      </c>
      <c r="I18" s="49">
        <v>2</v>
      </c>
      <c r="J18" s="49">
        <v>0</v>
      </c>
      <c r="K18" s="49">
        <v>0</v>
      </c>
      <c r="L18" s="49">
        <v>0</v>
      </c>
      <c r="M18" s="49">
        <v>11</v>
      </c>
      <c r="N18" s="49">
        <v>22</v>
      </c>
      <c r="O18" s="49">
        <v>49</v>
      </c>
      <c r="P18" s="49">
        <v>0</v>
      </c>
    </row>
    <row r="19" spans="1:16" ht="17.25">
      <c r="A19" s="42">
        <v>6</v>
      </c>
      <c r="B19" s="48" t="s">
        <v>593</v>
      </c>
      <c r="C19" s="50">
        <v>22</v>
      </c>
      <c r="D19" s="50">
        <v>11</v>
      </c>
      <c r="E19" s="50">
        <v>0</v>
      </c>
      <c r="F19" s="50">
        <v>40</v>
      </c>
      <c r="G19" s="50">
        <v>0</v>
      </c>
      <c r="H19" s="50">
        <v>38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</row>
    <row r="20" spans="1:16" ht="17.25">
      <c r="A20" s="42">
        <v>7</v>
      </c>
      <c r="B20" s="48" t="s">
        <v>594</v>
      </c>
      <c r="C20" s="49">
        <v>54</v>
      </c>
      <c r="D20" s="49">
        <v>36</v>
      </c>
      <c r="E20" s="49">
        <v>0</v>
      </c>
      <c r="F20" s="49">
        <v>0</v>
      </c>
      <c r="G20" s="49">
        <v>13</v>
      </c>
      <c r="H20" s="49">
        <v>54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16</v>
      </c>
      <c r="O20" s="49">
        <v>0</v>
      </c>
      <c r="P20" s="49">
        <v>0</v>
      </c>
    </row>
    <row r="21" spans="1:16" ht="17.25">
      <c r="A21" s="42">
        <v>8</v>
      </c>
      <c r="B21" s="48" t="s">
        <v>595</v>
      </c>
      <c r="C21" s="51">
        <v>4</v>
      </c>
      <c r="D21" s="51">
        <v>1</v>
      </c>
      <c r="E21" s="51">
        <v>0</v>
      </c>
      <c r="F21" s="51">
        <v>6</v>
      </c>
      <c r="G21" s="51">
        <v>6</v>
      </c>
      <c r="H21" s="51">
        <v>6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</row>
    <row r="22" spans="1:16" ht="17.25">
      <c r="A22" s="42">
        <v>9</v>
      </c>
      <c r="B22" s="48" t="s">
        <v>596</v>
      </c>
      <c r="C22" s="51">
        <v>4</v>
      </c>
      <c r="D22" s="51">
        <v>15</v>
      </c>
      <c r="E22" s="51">
        <v>0</v>
      </c>
      <c r="F22" s="51">
        <v>0</v>
      </c>
      <c r="G22" s="51">
        <v>0</v>
      </c>
      <c r="H22" s="51">
        <v>36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</row>
    <row r="23" spans="1:16" ht="16.5">
      <c r="A23" s="42">
        <v>10</v>
      </c>
      <c r="B23" s="99" t="s">
        <v>597</v>
      </c>
      <c r="C23" s="51">
        <v>104</v>
      </c>
      <c r="D23" s="51">
        <v>107</v>
      </c>
      <c r="E23" s="51">
        <v>274</v>
      </c>
      <c r="F23" s="51">
        <v>20</v>
      </c>
      <c r="G23" s="51">
        <v>7</v>
      </c>
      <c r="H23" s="51">
        <v>211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</row>
    <row r="24" spans="1:16" ht="16.5">
      <c r="A24" s="42">
        <v>11</v>
      </c>
      <c r="B24" s="99" t="s">
        <v>598</v>
      </c>
      <c r="C24" s="51">
        <v>20</v>
      </c>
      <c r="D24" s="51">
        <v>7</v>
      </c>
      <c r="E24" s="51">
        <v>31</v>
      </c>
      <c r="F24" s="51">
        <v>20</v>
      </c>
      <c r="G24" s="51">
        <v>0</v>
      </c>
      <c r="H24" s="51">
        <v>15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</row>
    <row r="25" spans="1:16" ht="16.5">
      <c r="A25" s="42">
        <v>12</v>
      </c>
      <c r="B25" s="99" t="s">
        <v>599</v>
      </c>
      <c r="C25" s="100">
        <v>14</v>
      </c>
      <c r="D25" s="100">
        <v>10</v>
      </c>
      <c r="E25" s="100">
        <v>24</v>
      </c>
      <c r="F25" s="100">
        <v>17</v>
      </c>
      <c r="G25" s="100">
        <v>0</v>
      </c>
      <c r="H25" s="100">
        <v>25</v>
      </c>
      <c r="I25" s="100">
        <v>15</v>
      </c>
      <c r="J25" s="100">
        <v>2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</row>
    <row r="26" spans="1:16" ht="16.5">
      <c r="A26" s="42">
        <v>13</v>
      </c>
      <c r="B26" s="99" t="s">
        <v>600</v>
      </c>
      <c r="C26" s="51">
        <v>26</v>
      </c>
      <c r="D26" s="51">
        <v>8</v>
      </c>
      <c r="E26" s="51">
        <v>0</v>
      </c>
      <c r="F26" s="51">
        <v>0</v>
      </c>
      <c r="G26" s="51">
        <v>0</v>
      </c>
      <c r="H26" s="51">
        <v>24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</row>
    <row r="27" spans="1:16" ht="16.5">
      <c r="A27" s="42">
        <v>14</v>
      </c>
      <c r="B27" s="99" t="s">
        <v>601</v>
      </c>
      <c r="C27" s="101">
        <v>23</v>
      </c>
      <c r="D27" s="101">
        <v>5</v>
      </c>
      <c r="E27" s="51">
        <v>0</v>
      </c>
      <c r="F27" s="51">
        <v>0</v>
      </c>
      <c r="G27" s="101">
        <v>1</v>
      </c>
      <c r="H27" s="101">
        <v>47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101">
        <v>11</v>
      </c>
      <c r="O27" s="51">
        <v>0</v>
      </c>
      <c r="P27" s="51">
        <v>0</v>
      </c>
    </row>
    <row r="28" spans="1:16" ht="16.5">
      <c r="A28" s="42">
        <v>15</v>
      </c>
      <c r="B28" s="99" t="s">
        <v>602</v>
      </c>
      <c r="C28" s="51">
        <v>61</v>
      </c>
      <c r="D28" s="51">
        <v>46</v>
      </c>
      <c r="E28" s="51">
        <v>13</v>
      </c>
      <c r="F28" s="51">
        <v>7</v>
      </c>
      <c r="G28" s="51">
        <v>9</v>
      </c>
      <c r="H28" s="51">
        <v>18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</row>
    <row r="29" spans="1:16" ht="16.5">
      <c r="A29" s="42">
        <v>16</v>
      </c>
      <c r="B29" s="99" t="s">
        <v>603</v>
      </c>
      <c r="C29" s="51">
        <v>2</v>
      </c>
      <c r="D29" s="51">
        <v>2</v>
      </c>
      <c r="E29" s="51">
        <v>13</v>
      </c>
      <c r="F29" s="51">
        <v>18</v>
      </c>
      <c r="G29" s="51">
        <v>0</v>
      </c>
      <c r="H29" s="51">
        <v>21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14</v>
      </c>
      <c r="O29" s="51">
        <v>0</v>
      </c>
      <c r="P29" s="51">
        <v>0</v>
      </c>
    </row>
    <row r="30" spans="1:16" ht="16.5">
      <c r="A30" s="42">
        <v>17</v>
      </c>
      <c r="B30" s="99" t="s">
        <v>604</v>
      </c>
      <c r="C30" s="51">
        <v>5</v>
      </c>
      <c r="D30" s="51">
        <v>5</v>
      </c>
      <c r="E30" s="51">
        <v>6</v>
      </c>
      <c r="F30" s="51">
        <v>10</v>
      </c>
      <c r="G30" s="51">
        <v>1</v>
      </c>
      <c r="H30" s="51">
        <v>15</v>
      </c>
      <c r="I30" s="51">
        <v>3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</row>
    <row r="31" spans="1:16" ht="16.5">
      <c r="A31" s="42">
        <v>18</v>
      </c>
      <c r="B31" s="99" t="s">
        <v>605</v>
      </c>
      <c r="C31" s="51">
        <v>39</v>
      </c>
      <c r="D31" s="51">
        <v>27</v>
      </c>
      <c r="E31" s="51">
        <v>91</v>
      </c>
      <c r="F31" s="51">
        <v>33</v>
      </c>
      <c r="G31" s="51">
        <v>0</v>
      </c>
      <c r="H31" s="51">
        <v>72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</row>
    <row r="32" spans="1:16" ht="32.25" customHeight="1">
      <c r="A32" s="42">
        <v>19</v>
      </c>
      <c r="B32" s="99" t="s">
        <v>606</v>
      </c>
      <c r="C32" s="51">
        <v>11</v>
      </c>
      <c r="D32" s="51">
        <v>2</v>
      </c>
      <c r="E32" s="51">
        <v>0</v>
      </c>
      <c r="F32" s="51">
        <v>0</v>
      </c>
      <c r="G32" s="51">
        <v>3</v>
      </c>
      <c r="H32" s="51">
        <v>38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</row>
    <row r="33" spans="1:16" ht="15.75" thickBo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</row>
    <row r="34" spans="1:16" ht="15.75" thickBot="1">
      <c r="A34" s="9">
        <v>1</v>
      </c>
      <c r="B34" s="596" t="s">
        <v>569</v>
      </c>
      <c r="C34" s="27">
        <v>867</v>
      </c>
      <c r="D34" s="27">
        <v>290</v>
      </c>
      <c r="E34" s="27">
        <v>0</v>
      </c>
      <c r="F34" s="27">
        <v>0</v>
      </c>
      <c r="G34" s="27">
        <v>0</v>
      </c>
      <c r="H34" s="27">
        <v>817</v>
      </c>
      <c r="I34" s="27">
        <v>390</v>
      </c>
      <c r="J34" s="27">
        <v>57</v>
      </c>
      <c r="K34" s="29">
        <v>264</v>
      </c>
      <c r="L34" s="27">
        <v>590</v>
      </c>
      <c r="M34" s="27">
        <v>997</v>
      </c>
      <c r="N34" s="29">
        <v>12</v>
      </c>
      <c r="O34" s="27">
        <v>0</v>
      </c>
      <c r="P34" s="102">
        <v>1</v>
      </c>
    </row>
    <row r="35" spans="1:16" ht="15.75" thickBot="1">
      <c r="A35" s="10">
        <v>2</v>
      </c>
      <c r="B35" s="9" t="s">
        <v>571</v>
      </c>
      <c r="C35" s="9"/>
      <c r="D35" s="9"/>
      <c r="E35" s="27">
        <v>0</v>
      </c>
      <c r="F35" s="9">
        <v>0</v>
      </c>
      <c r="G35" s="27">
        <v>2</v>
      </c>
      <c r="H35" s="9"/>
      <c r="I35" s="11" t="s">
        <v>570</v>
      </c>
      <c r="J35" s="11" t="s">
        <v>570</v>
      </c>
      <c r="K35" s="11" t="s">
        <v>570</v>
      </c>
      <c r="L35" s="11" t="s">
        <v>570</v>
      </c>
      <c r="M35" s="11" t="s">
        <v>570</v>
      </c>
      <c r="N35" s="9">
        <v>3</v>
      </c>
      <c r="O35" s="9" t="s">
        <v>570</v>
      </c>
      <c r="P35" s="28" t="s">
        <v>570</v>
      </c>
    </row>
    <row r="36" spans="1:16" ht="15.75" thickBot="1">
      <c r="A36" s="10">
        <v>3</v>
      </c>
      <c r="B36" s="9" t="s">
        <v>572</v>
      </c>
      <c r="C36" s="9"/>
      <c r="D36" s="9"/>
      <c r="E36" s="27">
        <v>0</v>
      </c>
      <c r="F36" s="9">
        <v>0</v>
      </c>
      <c r="G36" s="27">
        <v>0</v>
      </c>
      <c r="H36" s="9"/>
      <c r="I36" s="11" t="s">
        <v>570</v>
      </c>
      <c r="J36" s="11" t="s">
        <v>570</v>
      </c>
      <c r="K36" s="11" t="s">
        <v>570</v>
      </c>
      <c r="L36" s="11" t="s">
        <v>570</v>
      </c>
      <c r="M36" s="11" t="s">
        <v>570</v>
      </c>
      <c r="N36" s="9">
        <v>3</v>
      </c>
      <c r="O36" s="9" t="s">
        <v>570</v>
      </c>
      <c r="P36" s="28" t="s">
        <v>570</v>
      </c>
    </row>
    <row r="37" spans="1:16" ht="15.75" thickBot="1">
      <c r="A37" s="9">
        <v>4</v>
      </c>
      <c r="B37" s="9" t="s">
        <v>573</v>
      </c>
      <c r="C37" s="9"/>
      <c r="D37" s="9"/>
      <c r="E37" s="27">
        <v>0</v>
      </c>
      <c r="F37" s="27">
        <v>0</v>
      </c>
      <c r="G37" s="27">
        <v>0</v>
      </c>
      <c r="H37" s="9"/>
      <c r="I37" s="11" t="s">
        <v>570</v>
      </c>
      <c r="J37" s="11" t="s">
        <v>570</v>
      </c>
      <c r="K37" s="11" t="s">
        <v>570</v>
      </c>
      <c r="L37" s="11" t="s">
        <v>570</v>
      </c>
      <c r="M37" s="11" t="s">
        <v>570</v>
      </c>
      <c r="N37" s="9">
        <v>3</v>
      </c>
      <c r="O37" s="9" t="s">
        <v>570</v>
      </c>
      <c r="P37" s="28" t="s">
        <v>570</v>
      </c>
    </row>
    <row r="38" spans="1:16" ht="15.75" thickBot="1">
      <c r="A38" s="10">
        <v>5</v>
      </c>
      <c r="B38" s="9" t="s">
        <v>574</v>
      </c>
      <c r="C38" s="9"/>
      <c r="D38" s="9"/>
      <c r="E38" s="27">
        <v>0</v>
      </c>
      <c r="F38" s="9">
        <v>0</v>
      </c>
      <c r="G38" s="27">
        <v>0</v>
      </c>
      <c r="H38" s="9"/>
      <c r="I38" s="11" t="s">
        <v>570</v>
      </c>
      <c r="J38" s="11" t="s">
        <v>570</v>
      </c>
      <c r="K38" s="11" t="s">
        <v>570</v>
      </c>
      <c r="L38" s="11" t="s">
        <v>570</v>
      </c>
      <c r="M38" s="11" t="s">
        <v>570</v>
      </c>
      <c r="N38" s="9">
        <v>3</v>
      </c>
      <c r="O38" s="9" t="s">
        <v>570</v>
      </c>
      <c r="P38" s="28" t="s">
        <v>570</v>
      </c>
    </row>
    <row r="39" spans="1:16" ht="15.75" thickBot="1">
      <c r="A39" s="10">
        <v>6</v>
      </c>
      <c r="B39" s="11" t="s">
        <v>575</v>
      </c>
      <c r="C39" s="9"/>
      <c r="D39" s="9"/>
      <c r="E39" s="27">
        <v>0</v>
      </c>
      <c r="F39" s="9">
        <v>0</v>
      </c>
      <c r="G39" s="27">
        <v>0</v>
      </c>
      <c r="H39" s="9"/>
      <c r="I39" s="11" t="s">
        <v>570</v>
      </c>
      <c r="J39" s="11" t="s">
        <v>570</v>
      </c>
      <c r="K39" s="11" t="s">
        <v>570</v>
      </c>
      <c r="L39" s="11" t="s">
        <v>570</v>
      </c>
      <c r="M39" s="11" t="s">
        <v>570</v>
      </c>
      <c r="N39" s="9">
        <v>3</v>
      </c>
      <c r="O39" s="9" t="s">
        <v>570</v>
      </c>
      <c r="P39" s="28" t="s">
        <v>570</v>
      </c>
    </row>
    <row r="40" spans="1:16" ht="15.75" thickBot="1">
      <c r="A40" s="9">
        <v>7</v>
      </c>
      <c r="B40" s="11" t="s">
        <v>576</v>
      </c>
      <c r="C40" s="9"/>
      <c r="D40" s="9"/>
      <c r="E40" s="27">
        <v>0</v>
      </c>
      <c r="F40" s="27">
        <v>0</v>
      </c>
      <c r="G40" s="27">
        <v>3</v>
      </c>
      <c r="H40" s="9"/>
      <c r="I40" s="11" t="s">
        <v>570</v>
      </c>
      <c r="J40" s="11" t="s">
        <v>570</v>
      </c>
      <c r="K40" s="11" t="s">
        <v>570</v>
      </c>
      <c r="L40" s="11" t="s">
        <v>570</v>
      </c>
      <c r="M40" s="11" t="s">
        <v>570</v>
      </c>
      <c r="N40" s="9">
        <v>3</v>
      </c>
      <c r="O40" s="9" t="s">
        <v>570</v>
      </c>
      <c r="P40" s="28" t="s">
        <v>570</v>
      </c>
    </row>
    <row r="41" spans="1:16" ht="15.75" thickBot="1">
      <c r="A41" s="10">
        <v>8</v>
      </c>
      <c r="B41" s="11" t="s">
        <v>577</v>
      </c>
      <c r="C41" s="9"/>
      <c r="D41" s="9"/>
      <c r="E41" s="27">
        <v>0</v>
      </c>
      <c r="F41" s="9">
        <v>0</v>
      </c>
      <c r="G41" s="27">
        <v>0</v>
      </c>
      <c r="H41" s="9"/>
      <c r="I41" s="11" t="s">
        <v>570</v>
      </c>
      <c r="J41" s="11" t="s">
        <v>570</v>
      </c>
      <c r="K41" s="11" t="s">
        <v>570</v>
      </c>
      <c r="L41" s="11" t="s">
        <v>570</v>
      </c>
      <c r="M41" s="11" t="s">
        <v>570</v>
      </c>
      <c r="N41" s="9">
        <v>3</v>
      </c>
      <c r="O41" s="9" t="s">
        <v>570</v>
      </c>
      <c r="P41" s="28" t="s">
        <v>570</v>
      </c>
    </row>
    <row r="42" spans="1:16" ht="15.75" thickBot="1">
      <c r="A42" s="10">
        <v>9</v>
      </c>
      <c r="B42" s="11" t="s">
        <v>578</v>
      </c>
      <c r="C42" s="9"/>
      <c r="D42" s="9"/>
      <c r="E42" s="27">
        <v>0</v>
      </c>
      <c r="F42" s="9">
        <v>0</v>
      </c>
      <c r="G42" s="27">
        <v>0</v>
      </c>
      <c r="H42" s="9"/>
      <c r="I42" s="11" t="s">
        <v>570</v>
      </c>
      <c r="J42" s="11" t="s">
        <v>570</v>
      </c>
      <c r="K42" s="11" t="s">
        <v>570</v>
      </c>
      <c r="L42" s="11" t="s">
        <v>570</v>
      </c>
      <c r="M42" s="11" t="s">
        <v>570</v>
      </c>
      <c r="N42" s="9">
        <v>3</v>
      </c>
      <c r="O42" s="9" t="s">
        <v>570</v>
      </c>
      <c r="P42" s="28" t="s">
        <v>570</v>
      </c>
    </row>
    <row r="43" spans="1:16" ht="15.75" thickBot="1">
      <c r="A43" s="9">
        <v>10</v>
      </c>
      <c r="B43" s="11" t="s">
        <v>579</v>
      </c>
      <c r="C43" s="9"/>
      <c r="D43" s="9"/>
      <c r="E43" s="27">
        <v>0</v>
      </c>
      <c r="F43" s="27">
        <v>0</v>
      </c>
      <c r="G43" s="27">
        <v>0</v>
      </c>
      <c r="H43" s="9"/>
      <c r="I43" s="11" t="s">
        <v>570</v>
      </c>
      <c r="J43" s="11" t="s">
        <v>570</v>
      </c>
      <c r="K43" s="11" t="s">
        <v>570</v>
      </c>
      <c r="L43" s="11" t="s">
        <v>570</v>
      </c>
      <c r="M43" s="11" t="s">
        <v>570</v>
      </c>
      <c r="N43" s="9">
        <v>3</v>
      </c>
      <c r="O43" s="9" t="s">
        <v>570</v>
      </c>
      <c r="P43" s="28" t="s">
        <v>570</v>
      </c>
    </row>
    <row r="44" spans="1:16">
      <c r="A44" s="10">
        <v>11</v>
      </c>
      <c r="B44" s="34" t="s">
        <v>580</v>
      </c>
      <c r="C44" s="8"/>
      <c r="D44" s="8"/>
      <c r="E44" s="103">
        <v>0</v>
      </c>
      <c r="F44" s="8">
        <v>0</v>
      </c>
      <c r="G44" s="103">
        <v>0</v>
      </c>
      <c r="H44" s="8"/>
      <c r="I44" s="34" t="s">
        <v>570</v>
      </c>
      <c r="J44" s="34" t="s">
        <v>570</v>
      </c>
      <c r="K44" s="34" t="s">
        <v>570</v>
      </c>
      <c r="L44" s="34" t="s">
        <v>570</v>
      </c>
      <c r="M44" s="34" t="s">
        <v>570</v>
      </c>
      <c r="N44" s="9">
        <v>3</v>
      </c>
      <c r="O44" s="8" t="s">
        <v>570</v>
      </c>
      <c r="P44" s="104" t="s">
        <v>570</v>
      </c>
    </row>
    <row r="45" spans="1:16">
      <c r="A45" s="10">
        <v>12</v>
      </c>
      <c r="B45" s="11" t="s">
        <v>581</v>
      </c>
      <c r="C45" s="9"/>
      <c r="D45" s="9"/>
      <c r="E45" s="11">
        <v>0</v>
      </c>
      <c r="F45" s="9">
        <v>0</v>
      </c>
      <c r="G45" s="11">
        <v>0</v>
      </c>
      <c r="H45" s="9"/>
      <c r="I45" s="11" t="s">
        <v>570</v>
      </c>
      <c r="J45" s="11" t="s">
        <v>570</v>
      </c>
      <c r="K45" s="11" t="s">
        <v>570</v>
      </c>
      <c r="L45" s="11" t="s">
        <v>570</v>
      </c>
      <c r="M45" s="11" t="s">
        <v>570</v>
      </c>
      <c r="N45" s="9">
        <v>3</v>
      </c>
      <c r="O45" s="9" t="s">
        <v>570</v>
      </c>
      <c r="P45" s="9" t="s">
        <v>570</v>
      </c>
    </row>
    <row r="46" spans="1:16" ht="15.75" thickBot="1">
      <c r="A46" s="9">
        <v>13</v>
      </c>
      <c r="B46" s="37" t="s">
        <v>582</v>
      </c>
      <c r="C46" s="35"/>
      <c r="D46" s="35"/>
      <c r="E46" s="30">
        <v>0</v>
      </c>
      <c r="F46" s="30">
        <v>0</v>
      </c>
      <c r="G46" s="30">
        <v>0</v>
      </c>
      <c r="H46" s="35"/>
      <c r="I46" s="30" t="s">
        <v>570</v>
      </c>
      <c r="J46" s="30" t="s">
        <v>570</v>
      </c>
      <c r="K46" s="30" t="s">
        <v>570</v>
      </c>
      <c r="L46" s="30" t="s">
        <v>570</v>
      </c>
      <c r="M46" s="30" t="s">
        <v>570</v>
      </c>
      <c r="N46" s="9">
        <v>3</v>
      </c>
      <c r="O46" s="36" t="s">
        <v>570</v>
      </c>
      <c r="P46" s="31" t="s">
        <v>570</v>
      </c>
    </row>
    <row r="47" spans="1:16" ht="15.75" thickBot="1">
      <c r="A47" s="10">
        <v>14</v>
      </c>
      <c r="B47" s="34" t="s">
        <v>583</v>
      </c>
      <c r="C47" s="8"/>
      <c r="D47" s="8"/>
      <c r="E47" s="27">
        <v>0</v>
      </c>
      <c r="F47" s="9">
        <v>0</v>
      </c>
      <c r="G47" s="27">
        <v>0</v>
      </c>
      <c r="H47" s="8"/>
      <c r="I47" s="11" t="s">
        <v>570</v>
      </c>
      <c r="J47" s="11" t="s">
        <v>570</v>
      </c>
      <c r="K47" s="11" t="s">
        <v>570</v>
      </c>
      <c r="L47" s="11" t="s">
        <v>570</v>
      </c>
      <c r="M47" s="11" t="s">
        <v>570</v>
      </c>
      <c r="N47" s="9">
        <v>3</v>
      </c>
      <c r="O47" s="9" t="s">
        <v>570</v>
      </c>
      <c r="P47" s="28" t="s">
        <v>570</v>
      </c>
    </row>
    <row r="48" spans="1:16" ht="15.75" thickBot="1">
      <c r="A48" s="10">
        <v>15</v>
      </c>
      <c r="B48" s="34" t="s">
        <v>584</v>
      </c>
      <c r="C48" s="8"/>
      <c r="D48" s="8"/>
      <c r="E48" s="27">
        <v>0</v>
      </c>
      <c r="F48" s="9">
        <v>0</v>
      </c>
      <c r="G48" s="27">
        <v>0</v>
      </c>
      <c r="H48" s="8"/>
      <c r="I48" s="11" t="s">
        <v>570</v>
      </c>
      <c r="J48" s="11" t="s">
        <v>570</v>
      </c>
      <c r="K48" s="11" t="s">
        <v>570</v>
      </c>
      <c r="L48" s="11" t="s">
        <v>570</v>
      </c>
      <c r="M48" s="11" t="s">
        <v>570</v>
      </c>
      <c r="N48" s="9">
        <v>3</v>
      </c>
      <c r="O48" s="9" t="s">
        <v>570</v>
      </c>
      <c r="P48" s="28" t="s">
        <v>570</v>
      </c>
    </row>
    <row r="49" spans="1:16" ht="17.25" thickBot="1">
      <c r="A49" s="9">
        <v>16</v>
      </c>
      <c r="B49" s="105" t="s">
        <v>585</v>
      </c>
      <c r="C49" s="8"/>
      <c r="D49" s="8"/>
      <c r="E49" s="27">
        <v>0</v>
      </c>
      <c r="F49" s="27">
        <v>0</v>
      </c>
      <c r="G49" s="27">
        <v>0</v>
      </c>
      <c r="H49" s="8"/>
      <c r="I49" s="11" t="s">
        <v>570</v>
      </c>
      <c r="J49" s="11" t="s">
        <v>570</v>
      </c>
      <c r="K49" s="11" t="s">
        <v>570</v>
      </c>
      <c r="L49" s="11" t="s">
        <v>570</v>
      </c>
      <c r="M49" s="11" t="s">
        <v>570</v>
      </c>
      <c r="N49" s="9">
        <v>3</v>
      </c>
      <c r="O49" s="9" t="s">
        <v>570</v>
      </c>
      <c r="P49" s="28" t="s">
        <v>570</v>
      </c>
    </row>
    <row r="50" spans="1:16" ht="15.75" thickBot="1">
      <c r="A50" s="10">
        <v>17</v>
      </c>
      <c r="B50" s="34" t="s">
        <v>586</v>
      </c>
      <c r="C50" s="8"/>
      <c r="D50" s="8"/>
      <c r="E50" s="27">
        <v>0</v>
      </c>
      <c r="F50" s="9">
        <v>0</v>
      </c>
      <c r="G50" s="27">
        <v>0</v>
      </c>
      <c r="H50" s="8"/>
      <c r="I50" s="11" t="s">
        <v>570</v>
      </c>
      <c r="J50" s="11" t="s">
        <v>570</v>
      </c>
      <c r="K50" s="11" t="s">
        <v>570</v>
      </c>
      <c r="L50" s="11" t="s">
        <v>570</v>
      </c>
      <c r="M50" s="11" t="s">
        <v>570</v>
      </c>
      <c r="N50" s="9">
        <v>3</v>
      </c>
      <c r="O50" s="9" t="s">
        <v>570</v>
      </c>
      <c r="P50" s="28" t="s">
        <v>570</v>
      </c>
    </row>
    <row r="51" spans="1:16" ht="15.75" thickBot="1">
      <c r="A51" s="10">
        <v>18</v>
      </c>
      <c r="B51" s="34" t="s">
        <v>578</v>
      </c>
      <c r="C51" s="8"/>
      <c r="D51" s="8"/>
      <c r="E51" s="27">
        <v>0</v>
      </c>
      <c r="F51" s="9">
        <v>0</v>
      </c>
      <c r="G51" s="27">
        <v>0</v>
      </c>
      <c r="H51" s="8"/>
      <c r="I51" s="11" t="s">
        <v>570</v>
      </c>
      <c r="J51" s="11" t="s">
        <v>570</v>
      </c>
      <c r="K51" s="11" t="s">
        <v>570</v>
      </c>
      <c r="L51" s="11" t="s">
        <v>570</v>
      </c>
      <c r="M51" s="11" t="s">
        <v>570</v>
      </c>
      <c r="N51" s="9">
        <v>3</v>
      </c>
      <c r="O51" s="9" t="s">
        <v>570</v>
      </c>
      <c r="P51" s="28" t="s">
        <v>570</v>
      </c>
    </row>
    <row r="52" spans="1:16">
      <c r="A52" s="9">
        <v>19</v>
      </c>
      <c r="B52" s="11" t="s">
        <v>587</v>
      </c>
      <c r="C52" s="9"/>
      <c r="D52" s="9"/>
      <c r="E52" s="27">
        <v>0</v>
      </c>
      <c r="F52" s="27">
        <v>0</v>
      </c>
      <c r="G52" s="27">
        <v>0</v>
      </c>
      <c r="H52" s="9"/>
      <c r="I52" s="11" t="s">
        <v>570</v>
      </c>
      <c r="J52" s="11" t="s">
        <v>570</v>
      </c>
      <c r="K52" s="11" t="s">
        <v>570</v>
      </c>
      <c r="L52" s="11" t="s">
        <v>570</v>
      </c>
      <c r="M52" s="11" t="s">
        <v>570</v>
      </c>
      <c r="N52" s="9">
        <v>3</v>
      </c>
      <c r="O52" s="9" t="s">
        <v>570</v>
      </c>
      <c r="P52" s="28" t="s">
        <v>570</v>
      </c>
    </row>
    <row r="53" spans="1:16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</row>
    <row r="54" spans="1:16" ht="28.5">
      <c r="A54" s="106"/>
      <c r="B54" s="108" t="s">
        <v>276</v>
      </c>
      <c r="C54" s="108">
        <f>C55+C56+C57+C58+C59+C60+C61+C62+C63+C64+C65+C66+C67+C68+C69+C70+C71</f>
        <v>1347</v>
      </c>
      <c r="D54" s="108">
        <f t="shared" ref="D54:H54" si="2">D55+D56+D57+D58+D59+D60+D61+D62+D63+D64+D65+D66+D67+D68+D69+D70+D71</f>
        <v>351</v>
      </c>
      <c r="E54" s="108">
        <f t="shared" si="2"/>
        <v>985</v>
      </c>
      <c r="F54" s="108">
        <f t="shared" si="2"/>
        <v>636</v>
      </c>
      <c r="G54" s="108">
        <f t="shared" si="2"/>
        <v>58</v>
      </c>
      <c r="H54" s="108">
        <f t="shared" si="2"/>
        <v>632</v>
      </c>
      <c r="I54" s="662">
        <v>566</v>
      </c>
      <c r="J54" s="662">
        <v>88</v>
      </c>
      <c r="K54" s="662">
        <v>33</v>
      </c>
      <c r="L54" s="662">
        <v>580</v>
      </c>
      <c r="M54" s="662">
        <v>121</v>
      </c>
      <c r="N54" s="662">
        <v>113</v>
      </c>
      <c r="O54" s="662">
        <v>1</v>
      </c>
      <c r="P54" s="109" t="s">
        <v>846</v>
      </c>
    </row>
    <row r="55" spans="1:16">
      <c r="A55" s="106">
        <v>1</v>
      </c>
      <c r="B55" s="107" t="s">
        <v>276</v>
      </c>
      <c r="C55" s="108">
        <v>310</v>
      </c>
      <c r="D55" s="108">
        <v>110</v>
      </c>
      <c r="E55" s="108">
        <v>179</v>
      </c>
      <c r="F55" s="108">
        <v>116</v>
      </c>
      <c r="G55" s="108">
        <v>17</v>
      </c>
      <c r="H55" s="108">
        <v>332</v>
      </c>
      <c r="I55" s="663"/>
      <c r="J55" s="663"/>
      <c r="K55" s="663"/>
      <c r="L55" s="663"/>
      <c r="M55" s="663"/>
      <c r="N55" s="663"/>
      <c r="O55" s="663"/>
      <c r="P55" s="108"/>
    </row>
    <row r="56" spans="1:16">
      <c r="A56" s="106">
        <v>2</v>
      </c>
      <c r="B56" s="107" t="s">
        <v>277</v>
      </c>
      <c r="C56" s="108">
        <v>178</v>
      </c>
      <c r="D56" s="108">
        <v>60</v>
      </c>
      <c r="E56" s="108">
        <v>127</v>
      </c>
      <c r="F56" s="108">
        <v>83</v>
      </c>
      <c r="G56" s="108">
        <v>3</v>
      </c>
      <c r="H56" s="108">
        <v>70</v>
      </c>
      <c r="I56" s="663"/>
      <c r="J56" s="663"/>
      <c r="K56" s="663"/>
      <c r="L56" s="663"/>
      <c r="M56" s="663"/>
      <c r="N56" s="663"/>
      <c r="O56" s="663"/>
      <c r="P56" s="107"/>
    </row>
    <row r="57" spans="1:16">
      <c r="A57" s="106">
        <v>3</v>
      </c>
      <c r="B57" s="107" t="s">
        <v>278</v>
      </c>
      <c r="C57" s="108">
        <v>160</v>
      </c>
      <c r="D57" s="108">
        <v>27</v>
      </c>
      <c r="E57" s="108">
        <v>32</v>
      </c>
      <c r="F57" s="108">
        <v>23</v>
      </c>
      <c r="G57" s="108">
        <v>1</v>
      </c>
      <c r="H57" s="108">
        <v>52</v>
      </c>
      <c r="I57" s="663"/>
      <c r="J57" s="663"/>
      <c r="K57" s="663"/>
      <c r="L57" s="663"/>
      <c r="M57" s="663"/>
      <c r="N57" s="663"/>
      <c r="O57" s="663"/>
      <c r="P57" s="110"/>
    </row>
    <row r="58" spans="1:16">
      <c r="A58" s="106">
        <v>4</v>
      </c>
      <c r="B58" s="107" t="s">
        <v>279</v>
      </c>
      <c r="C58" s="108">
        <v>52</v>
      </c>
      <c r="D58" s="108">
        <v>15</v>
      </c>
      <c r="E58" s="108">
        <v>30</v>
      </c>
      <c r="F58" s="108">
        <v>15</v>
      </c>
      <c r="G58" s="108">
        <v>0</v>
      </c>
      <c r="H58" s="108">
        <v>18</v>
      </c>
      <c r="I58" s="663"/>
      <c r="J58" s="663"/>
      <c r="K58" s="663"/>
      <c r="L58" s="663"/>
      <c r="M58" s="663"/>
      <c r="N58" s="663"/>
      <c r="O58" s="663"/>
      <c r="P58" s="107"/>
    </row>
    <row r="59" spans="1:16">
      <c r="A59" s="106">
        <v>5</v>
      </c>
      <c r="B59" s="107" t="s">
        <v>280</v>
      </c>
      <c r="C59" s="108">
        <v>72</v>
      </c>
      <c r="D59" s="108">
        <v>6</v>
      </c>
      <c r="E59" s="108">
        <v>33</v>
      </c>
      <c r="F59" s="108">
        <v>12</v>
      </c>
      <c r="G59" s="108">
        <v>0</v>
      </c>
      <c r="H59" s="108">
        <v>2</v>
      </c>
      <c r="I59" s="663"/>
      <c r="J59" s="663"/>
      <c r="K59" s="663"/>
      <c r="L59" s="663"/>
      <c r="M59" s="663"/>
      <c r="N59" s="663"/>
      <c r="O59" s="663"/>
      <c r="P59" s="110"/>
    </row>
    <row r="60" spans="1:16">
      <c r="A60" s="106">
        <v>6</v>
      </c>
      <c r="B60" s="107" t="s">
        <v>281</v>
      </c>
      <c r="C60" s="108">
        <v>67</v>
      </c>
      <c r="D60" s="108">
        <v>18</v>
      </c>
      <c r="E60" s="108">
        <v>55</v>
      </c>
      <c r="F60" s="108">
        <v>16</v>
      </c>
      <c r="G60" s="108">
        <v>1</v>
      </c>
      <c r="H60" s="108">
        <v>14</v>
      </c>
      <c r="I60" s="663"/>
      <c r="J60" s="663"/>
      <c r="K60" s="663"/>
      <c r="L60" s="663"/>
      <c r="M60" s="663"/>
      <c r="N60" s="663"/>
      <c r="O60" s="663"/>
      <c r="P60" s="107"/>
    </row>
    <row r="61" spans="1:16">
      <c r="A61" s="106">
        <v>7</v>
      </c>
      <c r="B61" s="107" t="s">
        <v>282</v>
      </c>
      <c r="C61" s="108">
        <v>47</v>
      </c>
      <c r="D61" s="108">
        <v>13</v>
      </c>
      <c r="E61" s="108">
        <v>40</v>
      </c>
      <c r="F61" s="108">
        <v>52</v>
      </c>
      <c r="G61" s="108">
        <v>5</v>
      </c>
      <c r="H61" s="108">
        <v>18</v>
      </c>
      <c r="I61" s="663"/>
      <c r="J61" s="663"/>
      <c r="K61" s="663"/>
      <c r="L61" s="663"/>
      <c r="M61" s="663"/>
      <c r="N61" s="663"/>
      <c r="O61" s="663"/>
      <c r="P61" s="107"/>
    </row>
    <row r="62" spans="1:16">
      <c r="A62" s="106">
        <v>8</v>
      </c>
      <c r="B62" s="107" t="s">
        <v>73</v>
      </c>
      <c r="C62" s="108">
        <v>57</v>
      </c>
      <c r="D62" s="108">
        <v>6</v>
      </c>
      <c r="E62" s="108">
        <v>71</v>
      </c>
      <c r="F62" s="108">
        <v>36</v>
      </c>
      <c r="G62" s="108">
        <v>3</v>
      </c>
      <c r="H62" s="108">
        <v>13</v>
      </c>
      <c r="I62" s="663"/>
      <c r="J62" s="663"/>
      <c r="K62" s="663"/>
      <c r="L62" s="663"/>
      <c r="M62" s="663"/>
      <c r="N62" s="663"/>
      <c r="O62" s="663"/>
      <c r="P62" s="107"/>
    </row>
    <row r="63" spans="1:16">
      <c r="A63" s="106">
        <v>9</v>
      </c>
      <c r="B63" s="107" t="s">
        <v>283</v>
      </c>
      <c r="C63" s="108">
        <v>83</v>
      </c>
      <c r="D63" s="108">
        <v>28</v>
      </c>
      <c r="E63" s="108">
        <v>50</v>
      </c>
      <c r="F63" s="108">
        <v>35</v>
      </c>
      <c r="G63" s="108">
        <v>1</v>
      </c>
      <c r="H63" s="108">
        <v>1</v>
      </c>
      <c r="I63" s="663"/>
      <c r="J63" s="663"/>
      <c r="K63" s="663"/>
      <c r="L63" s="663"/>
      <c r="M63" s="663"/>
      <c r="N63" s="663"/>
      <c r="O63" s="663"/>
      <c r="P63" s="107">
        <v>1</v>
      </c>
    </row>
    <row r="64" spans="1:16">
      <c r="A64" s="106">
        <v>10</v>
      </c>
      <c r="B64" s="107" t="s">
        <v>284</v>
      </c>
      <c r="C64" s="108">
        <v>30</v>
      </c>
      <c r="D64" s="108">
        <v>10</v>
      </c>
      <c r="E64" s="108">
        <v>71</v>
      </c>
      <c r="F64" s="108">
        <v>61</v>
      </c>
      <c r="G64" s="108">
        <v>2</v>
      </c>
      <c r="H64" s="108">
        <v>15</v>
      </c>
      <c r="I64" s="663"/>
      <c r="J64" s="663"/>
      <c r="K64" s="663"/>
      <c r="L64" s="663"/>
      <c r="M64" s="663"/>
      <c r="N64" s="663"/>
      <c r="O64" s="663"/>
      <c r="P64" s="107"/>
    </row>
    <row r="65" spans="1:17">
      <c r="A65" s="106">
        <v>11</v>
      </c>
      <c r="B65" s="107" t="s">
        <v>285</v>
      </c>
      <c r="C65" s="108">
        <v>13</v>
      </c>
      <c r="D65" s="108">
        <v>1</v>
      </c>
      <c r="E65" s="108">
        <v>19</v>
      </c>
      <c r="F65" s="108">
        <v>22</v>
      </c>
      <c r="G65" s="108">
        <v>6</v>
      </c>
      <c r="H65" s="108">
        <v>0</v>
      </c>
      <c r="I65" s="663"/>
      <c r="J65" s="663"/>
      <c r="K65" s="663"/>
      <c r="L65" s="663"/>
      <c r="M65" s="663"/>
      <c r="N65" s="663"/>
      <c r="O65" s="663"/>
      <c r="P65" s="107"/>
    </row>
    <row r="66" spans="1:17">
      <c r="A66" s="106">
        <v>12</v>
      </c>
      <c r="B66" s="107" t="s">
        <v>286</v>
      </c>
      <c r="C66" s="108">
        <v>14</v>
      </c>
      <c r="D66" s="108">
        <v>2</v>
      </c>
      <c r="E66" s="108">
        <v>35</v>
      </c>
      <c r="F66" s="108">
        <v>28</v>
      </c>
      <c r="G66" s="108">
        <v>1</v>
      </c>
      <c r="H66" s="108">
        <v>16</v>
      </c>
      <c r="I66" s="663"/>
      <c r="J66" s="663"/>
      <c r="K66" s="663"/>
      <c r="L66" s="663"/>
      <c r="M66" s="663"/>
      <c r="N66" s="663"/>
      <c r="O66" s="663"/>
      <c r="P66" s="107"/>
    </row>
    <row r="67" spans="1:17">
      <c r="A67" s="106">
        <v>13</v>
      </c>
      <c r="B67" s="107" t="s">
        <v>287</v>
      </c>
      <c r="C67" s="108">
        <v>75</v>
      </c>
      <c r="D67" s="108">
        <v>14</v>
      </c>
      <c r="E67" s="108">
        <v>87</v>
      </c>
      <c r="F67" s="108">
        <v>45</v>
      </c>
      <c r="G67" s="108">
        <v>8</v>
      </c>
      <c r="H67" s="108">
        <v>27</v>
      </c>
      <c r="I67" s="663"/>
      <c r="J67" s="663"/>
      <c r="K67" s="663"/>
      <c r="L67" s="663"/>
      <c r="M67" s="663"/>
      <c r="N67" s="663"/>
      <c r="O67" s="663"/>
      <c r="P67" s="107"/>
    </row>
    <row r="68" spans="1:17">
      <c r="A68" s="106">
        <v>14</v>
      </c>
      <c r="B68" s="107" t="s">
        <v>288</v>
      </c>
      <c r="C68" s="108">
        <v>50</v>
      </c>
      <c r="D68" s="108">
        <v>14</v>
      </c>
      <c r="E68" s="108">
        <v>34</v>
      </c>
      <c r="F68" s="108">
        <v>18</v>
      </c>
      <c r="G68" s="108">
        <v>5</v>
      </c>
      <c r="H68" s="108">
        <v>22</v>
      </c>
      <c r="I68" s="663"/>
      <c r="J68" s="663"/>
      <c r="K68" s="663"/>
      <c r="L68" s="663"/>
      <c r="M68" s="663"/>
      <c r="N68" s="663"/>
      <c r="O68" s="663"/>
      <c r="P68" s="107"/>
    </row>
    <row r="69" spans="1:17">
      <c r="A69" s="106">
        <v>15</v>
      </c>
      <c r="B69" s="107" t="s">
        <v>289</v>
      </c>
      <c r="C69" s="108">
        <v>44</v>
      </c>
      <c r="D69" s="108">
        <v>8</v>
      </c>
      <c r="E69" s="108">
        <v>41</v>
      </c>
      <c r="F69" s="108">
        <v>30</v>
      </c>
      <c r="G69" s="108">
        <v>3</v>
      </c>
      <c r="H69" s="108">
        <v>20</v>
      </c>
      <c r="I69" s="663"/>
      <c r="J69" s="663"/>
      <c r="K69" s="663"/>
      <c r="L69" s="663"/>
      <c r="M69" s="663"/>
      <c r="N69" s="663"/>
      <c r="O69" s="663"/>
      <c r="P69" s="107"/>
    </row>
    <row r="70" spans="1:17">
      <c r="A70" s="106">
        <v>16</v>
      </c>
      <c r="B70" s="107" t="s">
        <v>290</v>
      </c>
      <c r="C70" s="108">
        <v>17</v>
      </c>
      <c r="D70" s="108">
        <v>4</v>
      </c>
      <c r="E70" s="108">
        <v>43</v>
      </c>
      <c r="F70" s="108">
        <v>24</v>
      </c>
      <c r="G70" s="108">
        <v>0</v>
      </c>
      <c r="H70" s="108">
        <v>8</v>
      </c>
      <c r="I70" s="663"/>
      <c r="J70" s="663"/>
      <c r="K70" s="663"/>
      <c r="L70" s="663"/>
      <c r="M70" s="663"/>
      <c r="N70" s="663"/>
      <c r="O70" s="663"/>
      <c r="P70" s="107"/>
    </row>
    <row r="71" spans="1:17" ht="33.75" customHeight="1">
      <c r="A71" s="106">
        <v>17</v>
      </c>
      <c r="B71" s="107" t="s">
        <v>291</v>
      </c>
      <c r="C71" s="108">
        <v>78</v>
      </c>
      <c r="D71" s="108">
        <v>15</v>
      </c>
      <c r="E71" s="108">
        <v>38</v>
      </c>
      <c r="F71" s="108">
        <v>20</v>
      </c>
      <c r="G71" s="108">
        <v>2</v>
      </c>
      <c r="H71" s="108">
        <v>4</v>
      </c>
      <c r="I71" s="664"/>
      <c r="J71" s="664"/>
      <c r="K71" s="664"/>
      <c r="L71" s="664"/>
      <c r="M71" s="664"/>
      <c r="N71" s="664"/>
      <c r="O71" s="664"/>
      <c r="P71" s="107"/>
    </row>
    <row r="72" spans="1:17">
      <c r="A72" s="106"/>
      <c r="B72" s="106"/>
      <c r="C72" s="606">
        <f>C5+C14+C15+C16+C17+C18+C19+C20+C21+C22+C23+C24+C25+C26+C27+C28+C29+C30+C31+C32+C54</f>
        <v>2146</v>
      </c>
      <c r="D72" s="606">
        <f>D5+D14+D15+D16+D17+D18+D19+D19+D19+D19+D19+D20+D21+D22+D23+D24+D25+D26+D27+D28+D29+D30+D31+D32+D34+D54</f>
        <v>1682</v>
      </c>
      <c r="E72" s="606">
        <f>E5+E14+E15+E16+E17+E18+E19+E20+E21+E22+E23+E24+E25+E26+E26+E27+E28+E29+E30+E31+E32+E34+E54</f>
        <v>2538</v>
      </c>
      <c r="F72" s="606">
        <f>F5+F14+F15+F16+F17+F18+F19+F20+F21+F22+F23+F24+F25+F26+F27+F28+F29+F30+F31+F32+F34+F54</f>
        <v>1150</v>
      </c>
      <c r="G72" s="606">
        <f>G5+G14+G15+G16+G17+G19+G18+G20+G21+G22+G23+G24+G25+G26+G27+G28+G29+G30+G31+G32+G34+G35+G40+G54</f>
        <v>150</v>
      </c>
      <c r="H72" s="606">
        <f>H5+H14+H15+H16+H17+H18+H19+H20+H21+H22+H23+H24+H25+H26+H27+H28+H29+H30+H31+H32+H34+H54</f>
        <v>2618</v>
      </c>
      <c r="I72" s="606">
        <f>I5+I14+I15+I17+I18+I25+I30+I34+I54</f>
        <v>2577</v>
      </c>
      <c r="J72" s="606">
        <f>J5+J14+J15+J17+J25+J34+J54</f>
        <v>1010</v>
      </c>
      <c r="K72" s="606">
        <f>K5+K15+K34+K54+58+390</f>
        <v>783</v>
      </c>
      <c r="L72" s="606">
        <f>L5+L14+L15+L34+L54</f>
        <v>3713</v>
      </c>
      <c r="M72" s="606">
        <f>M5+M14+M34+M54</f>
        <v>1948</v>
      </c>
      <c r="N72" s="606">
        <f>N5+N14+N15+N16+N17+N18+N20+N27+N29+N34+N35+N36+N37+N38+N39+N40+N41+N42+N43+N44+N45+N46+N47+N48+N49+N50+N51+N52+N54</f>
        <v>805</v>
      </c>
      <c r="O72" s="606">
        <f>O5+O18+O54</f>
        <v>50</v>
      </c>
      <c r="P72" s="606">
        <f>P5+P14+P15+P34+P63</f>
        <v>13</v>
      </c>
      <c r="Q72" s="607"/>
    </row>
    <row r="73" spans="1:17">
      <c r="A73" s="98"/>
      <c r="B73" s="98"/>
      <c r="C73" s="608"/>
      <c r="D73" s="608"/>
      <c r="E73" s="608"/>
      <c r="F73" s="608"/>
      <c r="G73" s="608"/>
      <c r="H73" s="608"/>
      <c r="I73" s="608"/>
      <c r="J73" s="608"/>
      <c r="K73" s="608"/>
      <c r="L73" s="608"/>
      <c r="M73" s="608"/>
      <c r="N73" s="608"/>
      <c r="O73" s="608"/>
      <c r="P73" s="608"/>
      <c r="Q73" s="607"/>
    </row>
  </sheetData>
  <mergeCells count="9">
    <mergeCell ref="A1:P1"/>
    <mergeCell ref="A2:P2"/>
    <mergeCell ref="I54:I71"/>
    <mergeCell ref="J54:J71"/>
    <mergeCell ref="K54:K71"/>
    <mergeCell ref="L54:L71"/>
    <mergeCell ref="M54:M71"/>
    <mergeCell ref="N54:N71"/>
    <mergeCell ref="O54:O7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01"/>
  <sheetViews>
    <sheetView topLeftCell="A91" zoomScaleNormal="100" workbookViewId="0">
      <selection activeCell="L103" sqref="L103"/>
    </sheetView>
  </sheetViews>
  <sheetFormatPr defaultRowHeight="13.5"/>
  <cols>
    <col min="1" max="1" width="6.42578125" style="1" customWidth="1"/>
    <col min="2" max="2" width="24.85546875" style="1" customWidth="1"/>
    <col min="3" max="3" width="17" style="1" customWidth="1"/>
    <col min="4" max="7" width="8.7109375" style="1" customWidth="1"/>
    <col min="8" max="8" width="11.140625" style="1" customWidth="1"/>
    <col min="9" max="10" width="8.7109375" style="1" customWidth="1"/>
    <col min="11" max="11" width="11.710937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7" ht="64.5" customHeight="1">
      <c r="A1" s="659" t="s">
        <v>788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660"/>
      <c r="Q1" s="112"/>
    </row>
    <row r="2" spans="1:17" ht="28.5" customHeight="1">
      <c r="A2" s="661" t="s">
        <v>847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O2" s="661"/>
      <c r="P2" s="661"/>
      <c r="Q2" s="112"/>
    </row>
    <row r="3" spans="1:17" ht="164.25" customHeight="1">
      <c r="A3" s="116" t="s">
        <v>0</v>
      </c>
      <c r="B3" s="116" t="s">
        <v>1</v>
      </c>
      <c r="C3" s="113" t="s">
        <v>3</v>
      </c>
      <c r="D3" s="113" t="s">
        <v>4</v>
      </c>
      <c r="E3" s="113" t="s">
        <v>8</v>
      </c>
      <c r="F3" s="113" t="s">
        <v>6</v>
      </c>
      <c r="G3" s="113" t="s">
        <v>9</v>
      </c>
      <c r="H3" s="113" t="s">
        <v>5</v>
      </c>
      <c r="I3" s="113" t="s">
        <v>10</v>
      </c>
      <c r="J3" s="113" t="s">
        <v>11</v>
      </c>
      <c r="K3" s="113" t="s">
        <v>12</v>
      </c>
      <c r="L3" s="113" t="s">
        <v>13</v>
      </c>
      <c r="M3" s="113" t="s">
        <v>14</v>
      </c>
      <c r="N3" s="113" t="s">
        <v>7</v>
      </c>
      <c r="O3" s="113" t="s">
        <v>15</v>
      </c>
      <c r="P3" s="113" t="s">
        <v>2</v>
      </c>
      <c r="Q3" s="112"/>
    </row>
    <row r="4" spans="1:17" ht="21" customHeight="1">
      <c r="A4" s="115">
        <v>1</v>
      </c>
      <c r="B4" s="115">
        <v>2</v>
      </c>
      <c r="C4" s="114">
        <v>3</v>
      </c>
      <c r="D4" s="114">
        <v>4</v>
      </c>
      <c r="E4" s="114">
        <v>5</v>
      </c>
      <c r="F4" s="114">
        <v>6</v>
      </c>
      <c r="G4" s="114">
        <v>7</v>
      </c>
      <c r="H4" s="114">
        <v>8</v>
      </c>
      <c r="I4" s="114">
        <v>9</v>
      </c>
      <c r="J4" s="114">
        <v>10</v>
      </c>
      <c r="K4" s="114">
        <v>11</v>
      </c>
      <c r="L4" s="114">
        <v>12</v>
      </c>
      <c r="M4" s="114">
        <v>13</v>
      </c>
      <c r="N4" s="114">
        <v>14</v>
      </c>
      <c r="O4" s="114">
        <v>15</v>
      </c>
      <c r="P4" s="114">
        <v>16</v>
      </c>
      <c r="Q4" s="112"/>
    </row>
    <row r="5" spans="1:17" ht="30" customHeight="1">
      <c r="A5" s="120">
        <v>1</v>
      </c>
      <c r="B5" s="129" t="s">
        <v>848</v>
      </c>
      <c r="C5" s="139">
        <v>254</v>
      </c>
      <c r="D5" s="139">
        <v>272</v>
      </c>
      <c r="E5" s="139">
        <v>1004</v>
      </c>
      <c r="F5" s="139">
        <v>872</v>
      </c>
      <c r="G5" s="139">
        <v>59</v>
      </c>
      <c r="H5" s="139">
        <v>233</v>
      </c>
      <c r="I5" s="139">
        <v>161</v>
      </c>
      <c r="J5" s="139">
        <v>136</v>
      </c>
      <c r="K5" s="139">
        <v>262</v>
      </c>
      <c r="L5" s="139">
        <v>665</v>
      </c>
      <c r="M5" s="139">
        <v>155</v>
      </c>
      <c r="N5" s="139">
        <v>12</v>
      </c>
      <c r="O5" s="139">
        <v>0</v>
      </c>
      <c r="P5" s="139">
        <v>3</v>
      </c>
      <c r="Q5" s="112"/>
    </row>
    <row r="6" spans="1:17" ht="20.100000000000001" customHeight="1">
      <c r="A6" s="119">
        <v>2</v>
      </c>
      <c r="B6" s="130" t="s">
        <v>828</v>
      </c>
      <c r="C6" s="140">
        <v>145</v>
      </c>
      <c r="D6" s="140">
        <v>167</v>
      </c>
      <c r="E6" s="140">
        <v>1004</v>
      </c>
      <c r="F6" s="140">
        <v>872</v>
      </c>
      <c r="G6" s="140">
        <v>17</v>
      </c>
      <c r="H6" s="140">
        <v>103</v>
      </c>
      <c r="I6" s="140">
        <v>161</v>
      </c>
      <c r="J6" s="140">
        <v>136</v>
      </c>
      <c r="K6" s="140">
        <v>262</v>
      </c>
      <c r="L6" s="140">
        <v>665</v>
      </c>
      <c r="M6" s="140">
        <v>155</v>
      </c>
      <c r="N6" s="140">
        <v>12</v>
      </c>
      <c r="O6" s="140">
        <v>0</v>
      </c>
      <c r="P6" s="141">
        <v>3</v>
      </c>
      <c r="Q6" s="112"/>
    </row>
    <row r="7" spans="1:17" ht="20.100000000000001" customHeight="1" thickBot="1">
      <c r="A7" s="120">
        <v>3</v>
      </c>
      <c r="B7" s="130" t="s">
        <v>44</v>
      </c>
      <c r="C7" s="125">
        <v>9</v>
      </c>
      <c r="D7" s="125">
        <v>25</v>
      </c>
      <c r="E7" s="125">
        <v>0</v>
      </c>
      <c r="F7" s="125">
        <v>0</v>
      </c>
      <c r="G7" s="125">
        <v>11</v>
      </c>
      <c r="H7" s="125">
        <v>15</v>
      </c>
      <c r="I7" s="125">
        <v>0</v>
      </c>
      <c r="J7" s="125">
        <v>0</v>
      </c>
      <c r="K7" s="125">
        <v>0</v>
      </c>
      <c r="L7" s="125">
        <v>0</v>
      </c>
      <c r="M7" s="125">
        <v>0</v>
      </c>
      <c r="N7" s="125">
        <v>0</v>
      </c>
      <c r="O7" s="125">
        <v>0</v>
      </c>
      <c r="P7" s="142">
        <v>0</v>
      </c>
      <c r="Q7" s="112"/>
    </row>
    <row r="8" spans="1:17" ht="20.100000000000001" customHeight="1">
      <c r="A8" s="117">
        <v>4</v>
      </c>
      <c r="B8" s="130" t="s">
        <v>45</v>
      </c>
      <c r="C8" s="125">
        <v>29</v>
      </c>
      <c r="D8" s="125">
        <v>3</v>
      </c>
      <c r="E8" s="125">
        <v>0</v>
      </c>
      <c r="F8" s="125">
        <v>0</v>
      </c>
      <c r="G8" s="125">
        <v>4</v>
      </c>
      <c r="H8" s="125">
        <v>8</v>
      </c>
      <c r="I8" s="126">
        <v>0</v>
      </c>
      <c r="J8" s="126">
        <v>0</v>
      </c>
      <c r="K8" s="126">
        <v>0</v>
      </c>
      <c r="L8" s="126">
        <v>0</v>
      </c>
      <c r="M8" s="126">
        <v>0</v>
      </c>
      <c r="N8" s="125">
        <v>0</v>
      </c>
      <c r="O8" s="125">
        <v>0</v>
      </c>
      <c r="P8" s="142">
        <v>0</v>
      </c>
      <c r="Q8" s="112"/>
    </row>
    <row r="9" spans="1:17" ht="20.100000000000001" customHeight="1" thickBot="1">
      <c r="A9" s="120">
        <v>5</v>
      </c>
      <c r="B9" s="130" t="s">
        <v>46</v>
      </c>
      <c r="C9" s="125">
        <v>10</v>
      </c>
      <c r="D9" s="125">
        <v>9</v>
      </c>
      <c r="E9" s="125">
        <v>0</v>
      </c>
      <c r="F9" s="125">
        <v>0</v>
      </c>
      <c r="G9" s="125">
        <v>2</v>
      </c>
      <c r="H9" s="125">
        <v>7</v>
      </c>
      <c r="I9" s="126">
        <v>0</v>
      </c>
      <c r="J9" s="126">
        <v>0</v>
      </c>
      <c r="K9" s="126">
        <v>0</v>
      </c>
      <c r="L9" s="126">
        <v>0</v>
      </c>
      <c r="M9" s="126">
        <v>0</v>
      </c>
      <c r="N9" s="125">
        <v>0</v>
      </c>
      <c r="O9" s="125">
        <v>0</v>
      </c>
      <c r="P9" s="142">
        <v>0</v>
      </c>
      <c r="Q9" s="112"/>
    </row>
    <row r="10" spans="1:17" ht="20.100000000000001" customHeight="1">
      <c r="A10" s="117">
        <v>6</v>
      </c>
      <c r="B10" s="130" t="s">
        <v>47</v>
      </c>
      <c r="C10" s="125">
        <v>5</v>
      </c>
      <c r="D10" s="125">
        <v>7</v>
      </c>
      <c r="E10" s="125">
        <v>0</v>
      </c>
      <c r="F10" s="125">
        <v>0</v>
      </c>
      <c r="G10" s="125">
        <v>0</v>
      </c>
      <c r="H10" s="125">
        <v>9</v>
      </c>
      <c r="I10" s="126">
        <v>0</v>
      </c>
      <c r="J10" s="126">
        <v>0</v>
      </c>
      <c r="K10" s="126">
        <v>0</v>
      </c>
      <c r="L10" s="126">
        <v>0</v>
      </c>
      <c r="M10" s="126">
        <v>0</v>
      </c>
      <c r="N10" s="125">
        <v>0</v>
      </c>
      <c r="O10" s="125">
        <v>0</v>
      </c>
      <c r="P10" s="142">
        <v>0</v>
      </c>
      <c r="Q10" s="112"/>
    </row>
    <row r="11" spans="1:17" ht="20.100000000000001" customHeight="1" thickBot="1">
      <c r="A11" s="120">
        <v>7</v>
      </c>
      <c r="B11" s="130" t="s">
        <v>48</v>
      </c>
      <c r="C11" s="125">
        <v>12</v>
      </c>
      <c r="D11" s="125">
        <v>8</v>
      </c>
      <c r="E11" s="125">
        <v>0</v>
      </c>
      <c r="F11" s="125">
        <v>0</v>
      </c>
      <c r="G11" s="125">
        <v>0</v>
      </c>
      <c r="H11" s="125">
        <v>12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42">
        <v>0</v>
      </c>
      <c r="Q11" s="112"/>
    </row>
    <row r="12" spans="1:17" ht="20.100000000000001" customHeight="1">
      <c r="A12" s="117">
        <v>8</v>
      </c>
      <c r="B12" s="130" t="s">
        <v>49</v>
      </c>
      <c r="C12" s="143">
        <v>12</v>
      </c>
      <c r="D12" s="143">
        <v>5</v>
      </c>
      <c r="E12" s="143">
        <v>0</v>
      </c>
      <c r="F12" s="143">
        <v>0</v>
      </c>
      <c r="G12" s="143">
        <v>4</v>
      </c>
      <c r="H12" s="143">
        <v>13</v>
      </c>
      <c r="I12" s="126">
        <v>0</v>
      </c>
      <c r="J12" s="126">
        <v>0</v>
      </c>
      <c r="K12" s="126">
        <v>0</v>
      </c>
      <c r="L12" s="126">
        <v>0</v>
      </c>
      <c r="M12" s="126">
        <v>0</v>
      </c>
      <c r="N12" s="125">
        <v>0</v>
      </c>
      <c r="O12" s="125">
        <v>0</v>
      </c>
      <c r="P12" s="142">
        <v>0</v>
      </c>
      <c r="Q12" s="112"/>
    </row>
    <row r="13" spans="1:17" ht="20.100000000000001" customHeight="1" thickBot="1">
      <c r="A13" s="120">
        <v>9</v>
      </c>
      <c r="B13" s="130" t="s">
        <v>50</v>
      </c>
      <c r="C13" s="125">
        <v>3</v>
      </c>
      <c r="D13" s="125">
        <v>5</v>
      </c>
      <c r="E13" s="125">
        <v>0</v>
      </c>
      <c r="F13" s="125">
        <v>0</v>
      </c>
      <c r="G13" s="125">
        <v>1</v>
      </c>
      <c r="H13" s="125">
        <v>5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5">
        <v>0</v>
      </c>
      <c r="O13" s="125">
        <v>0</v>
      </c>
      <c r="P13" s="142">
        <v>0</v>
      </c>
      <c r="Q13" s="112"/>
    </row>
    <row r="14" spans="1:17" ht="20.100000000000001" customHeight="1">
      <c r="A14" s="117">
        <v>10</v>
      </c>
      <c r="B14" s="130" t="s">
        <v>51</v>
      </c>
      <c r="C14" s="125">
        <v>2</v>
      </c>
      <c r="D14" s="125">
        <v>6</v>
      </c>
      <c r="E14" s="125">
        <v>0</v>
      </c>
      <c r="F14" s="125">
        <v>0</v>
      </c>
      <c r="G14" s="125">
        <v>2</v>
      </c>
      <c r="H14" s="125">
        <v>10</v>
      </c>
      <c r="I14" s="125">
        <v>0</v>
      </c>
      <c r="J14" s="125">
        <v>0</v>
      </c>
      <c r="K14" s="126">
        <v>0</v>
      </c>
      <c r="L14" s="125">
        <v>0</v>
      </c>
      <c r="M14" s="125">
        <v>0</v>
      </c>
      <c r="N14" s="125">
        <v>0</v>
      </c>
      <c r="O14" s="125">
        <v>0</v>
      </c>
      <c r="P14" s="142">
        <v>0</v>
      </c>
      <c r="Q14" s="112"/>
    </row>
    <row r="15" spans="1:17" ht="15.75" thickBot="1">
      <c r="A15" s="120">
        <v>11</v>
      </c>
      <c r="B15" s="130" t="s">
        <v>52</v>
      </c>
      <c r="C15" s="125">
        <v>3</v>
      </c>
      <c r="D15" s="125">
        <v>6</v>
      </c>
      <c r="E15" s="125">
        <v>0</v>
      </c>
      <c r="F15" s="125">
        <v>0</v>
      </c>
      <c r="G15" s="125">
        <v>3</v>
      </c>
      <c r="H15" s="125">
        <v>7</v>
      </c>
      <c r="I15" s="125">
        <v>0</v>
      </c>
      <c r="J15" s="125">
        <v>0</v>
      </c>
      <c r="K15" s="126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12"/>
    </row>
    <row r="16" spans="1:17" ht="15">
      <c r="A16" s="117">
        <v>12</v>
      </c>
      <c r="B16" s="131" t="s">
        <v>849</v>
      </c>
      <c r="C16" s="125">
        <v>5</v>
      </c>
      <c r="D16" s="125">
        <v>2</v>
      </c>
      <c r="E16" s="125">
        <v>0</v>
      </c>
      <c r="F16" s="125">
        <v>0</v>
      </c>
      <c r="G16" s="125">
        <v>3</v>
      </c>
      <c r="H16" s="125">
        <v>8</v>
      </c>
      <c r="I16" s="126">
        <v>0</v>
      </c>
      <c r="J16" s="126">
        <v>0</v>
      </c>
      <c r="K16" s="144">
        <v>0</v>
      </c>
      <c r="L16" s="126">
        <v>0</v>
      </c>
      <c r="M16" s="126">
        <v>0</v>
      </c>
      <c r="N16" s="125">
        <v>0</v>
      </c>
      <c r="O16" s="125">
        <v>0</v>
      </c>
      <c r="P16" s="142">
        <v>0</v>
      </c>
      <c r="Q16" s="112"/>
    </row>
    <row r="17" spans="1:16" ht="14.25" thickBot="1">
      <c r="A17" s="120">
        <v>13</v>
      </c>
      <c r="B17" s="131" t="s">
        <v>608</v>
      </c>
      <c r="C17" s="125">
        <v>3</v>
      </c>
      <c r="D17" s="125">
        <v>8</v>
      </c>
      <c r="E17" s="125">
        <v>0</v>
      </c>
      <c r="F17" s="125">
        <v>0</v>
      </c>
      <c r="G17" s="125">
        <v>1</v>
      </c>
      <c r="H17" s="125">
        <v>7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0</v>
      </c>
      <c r="P17" s="142">
        <v>0</v>
      </c>
    </row>
    <row r="18" spans="1:16">
      <c r="A18" s="117">
        <v>14</v>
      </c>
      <c r="B18" s="131" t="s">
        <v>609</v>
      </c>
      <c r="C18" s="125">
        <v>5</v>
      </c>
      <c r="D18" s="125">
        <v>3</v>
      </c>
      <c r="E18" s="125">
        <v>0</v>
      </c>
      <c r="F18" s="125">
        <v>0</v>
      </c>
      <c r="G18" s="125">
        <v>4</v>
      </c>
      <c r="H18" s="125">
        <v>6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42">
        <v>0</v>
      </c>
    </row>
    <row r="19" spans="1:16" ht="14.25" thickBot="1">
      <c r="A19" s="120">
        <v>15</v>
      </c>
      <c r="B19" s="131" t="s">
        <v>610</v>
      </c>
      <c r="C19" s="125">
        <v>2</v>
      </c>
      <c r="D19" s="125">
        <v>7</v>
      </c>
      <c r="E19" s="125">
        <v>0</v>
      </c>
      <c r="F19" s="125">
        <v>0</v>
      </c>
      <c r="G19" s="125">
        <v>2</v>
      </c>
      <c r="H19" s="125">
        <v>6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42">
        <v>0</v>
      </c>
    </row>
    <row r="20" spans="1:16">
      <c r="A20" s="117">
        <v>16</v>
      </c>
      <c r="B20" s="132" t="s">
        <v>611</v>
      </c>
      <c r="C20" s="125">
        <v>4</v>
      </c>
      <c r="D20" s="125">
        <v>5</v>
      </c>
      <c r="E20" s="125">
        <v>0</v>
      </c>
      <c r="F20" s="125">
        <v>0</v>
      </c>
      <c r="G20" s="125">
        <v>2</v>
      </c>
      <c r="H20" s="125">
        <v>5</v>
      </c>
      <c r="I20" s="125">
        <v>0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42">
        <v>0</v>
      </c>
    </row>
    <row r="21" spans="1:16" ht="14.25" thickBot="1">
      <c r="A21" s="120">
        <v>17</v>
      </c>
      <c r="B21" s="133" t="s">
        <v>612</v>
      </c>
      <c r="C21" s="125">
        <v>5</v>
      </c>
      <c r="D21" s="125">
        <v>6</v>
      </c>
      <c r="E21" s="125">
        <v>0</v>
      </c>
      <c r="F21" s="125">
        <v>0</v>
      </c>
      <c r="G21" s="125">
        <v>3</v>
      </c>
      <c r="H21" s="125">
        <v>12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</row>
    <row r="22" spans="1:16">
      <c r="A22" s="121">
        <v>18</v>
      </c>
      <c r="B22" s="128" t="s">
        <v>850</v>
      </c>
      <c r="C22" s="125"/>
      <c r="D22" s="125"/>
      <c r="E22" s="125"/>
      <c r="F22" s="125"/>
      <c r="G22" s="126"/>
      <c r="H22" s="125"/>
      <c r="I22" s="125"/>
      <c r="J22" s="125"/>
      <c r="K22" s="125"/>
      <c r="L22" s="125"/>
      <c r="M22" s="125"/>
      <c r="N22" s="125"/>
      <c r="O22" s="125"/>
      <c r="P22" s="125"/>
    </row>
    <row r="23" spans="1:16" ht="17.25" thickBot="1">
      <c r="A23" s="120">
        <v>19</v>
      </c>
      <c r="B23" s="128" t="s">
        <v>851</v>
      </c>
      <c r="C23" s="125">
        <v>280</v>
      </c>
      <c r="D23" s="125">
        <v>162</v>
      </c>
      <c r="E23" s="125">
        <v>271</v>
      </c>
      <c r="F23" s="125">
        <v>421</v>
      </c>
      <c r="G23" s="125">
        <v>17</v>
      </c>
      <c r="H23" s="125">
        <v>523</v>
      </c>
      <c r="I23" s="125">
        <v>1711</v>
      </c>
      <c r="J23" s="125">
        <v>1503</v>
      </c>
      <c r="K23" s="125">
        <v>17</v>
      </c>
      <c r="L23" s="145">
        <v>897</v>
      </c>
      <c r="M23" s="125">
        <v>763</v>
      </c>
      <c r="N23" s="125">
        <v>378</v>
      </c>
      <c r="O23" s="125">
        <v>36</v>
      </c>
      <c r="P23" s="125">
        <v>1</v>
      </c>
    </row>
    <row r="24" spans="1:16" ht="14.25">
      <c r="A24" s="117">
        <v>20</v>
      </c>
      <c r="B24" s="591" t="s">
        <v>852</v>
      </c>
      <c r="C24" s="139">
        <v>112</v>
      </c>
      <c r="D24" s="139">
        <v>92</v>
      </c>
      <c r="E24" s="139">
        <v>75</v>
      </c>
      <c r="F24" s="139">
        <v>185</v>
      </c>
      <c r="G24" s="139">
        <v>2</v>
      </c>
      <c r="H24" s="139">
        <v>234</v>
      </c>
      <c r="I24" s="139">
        <v>1537</v>
      </c>
      <c r="J24" s="139">
        <v>1500</v>
      </c>
      <c r="K24" s="139">
        <v>17</v>
      </c>
      <c r="L24" s="139">
        <v>720</v>
      </c>
      <c r="M24" s="139">
        <v>683</v>
      </c>
      <c r="N24" s="139">
        <v>375</v>
      </c>
      <c r="O24" s="139">
        <v>6</v>
      </c>
      <c r="P24" s="139">
        <v>1</v>
      </c>
    </row>
    <row r="25" spans="1:16" ht="14.25" thickBot="1">
      <c r="A25" s="120">
        <v>21</v>
      </c>
      <c r="B25" s="128" t="s">
        <v>789</v>
      </c>
      <c r="C25" s="125">
        <v>2</v>
      </c>
      <c r="D25" s="125">
        <v>0</v>
      </c>
      <c r="E25" s="125">
        <v>0</v>
      </c>
      <c r="F25" s="125">
        <v>0</v>
      </c>
      <c r="G25" s="125">
        <v>0</v>
      </c>
      <c r="H25" s="125">
        <v>8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</row>
    <row r="26" spans="1:16">
      <c r="A26" s="117">
        <v>22</v>
      </c>
      <c r="B26" s="134" t="s">
        <v>790</v>
      </c>
      <c r="C26" s="125">
        <v>12</v>
      </c>
      <c r="D26" s="125">
        <v>17</v>
      </c>
      <c r="E26" s="125">
        <v>25</v>
      </c>
      <c r="F26" s="125">
        <v>13</v>
      </c>
      <c r="G26" s="125">
        <v>0</v>
      </c>
      <c r="H26" s="125">
        <v>34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</row>
    <row r="27" spans="1:16" ht="14.25" thickBot="1">
      <c r="A27" s="120">
        <v>23</v>
      </c>
      <c r="B27" s="128" t="s">
        <v>693</v>
      </c>
      <c r="C27" s="125">
        <v>41</v>
      </c>
      <c r="D27" s="125">
        <v>2</v>
      </c>
      <c r="E27" s="125"/>
      <c r="F27" s="125">
        <v>22</v>
      </c>
      <c r="G27" s="125">
        <v>2</v>
      </c>
      <c r="H27" s="125">
        <v>24</v>
      </c>
      <c r="I27" s="125">
        <v>104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</row>
    <row r="28" spans="1:16">
      <c r="A28" s="117">
        <v>24</v>
      </c>
      <c r="B28" s="128" t="s">
        <v>791</v>
      </c>
      <c r="C28" s="125">
        <v>11</v>
      </c>
      <c r="D28" s="125">
        <v>8</v>
      </c>
      <c r="E28" s="125">
        <v>0</v>
      </c>
      <c r="F28" s="125">
        <v>8</v>
      </c>
      <c r="G28" s="125">
        <v>3</v>
      </c>
      <c r="H28" s="125">
        <v>37</v>
      </c>
      <c r="I28" s="125">
        <v>3</v>
      </c>
      <c r="J28" s="125">
        <v>3</v>
      </c>
      <c r="K28" s="125">
        <v>0</v>
      </c>
      <c r="L28" s="125">
        <v>50</v>
      </c>
      <c r="M28" s="125">
        <v>6</v>
      </c>
      <c r="N28" s="125">
        <v>0</v>
      </c>
      <c r="O28" s="125">
        <v>0</v>
      </c>
      <c r="P28" s="125">
        <v>0</v>
      </c>
    </row>
    <row r="29" spans="1:16" ht="14.25" thickBot="1">
      <c r="A29" s="120">
        <v>25</v>
      </c>
      <c r="B29" s="128" t="s">
        <v>792</v>
      </c>
      <c r="C29" s="125">
        <v>17</v>
      </c>
      <c r="D29" s="125">
        <v>3</v>
      </c>
      <c r="E29" s="125">
        <v>130</v>
      </c>
      <c r="F29" s="125">
        <v>150</v>
      </c>
      <c r="G29" s="125">
        <v>3</v>
      </c>
      <c r="H29" s="125">
        <v>40</v>
      </c>
      <c r="I29" s="125">
        <v>15</v>
      </c>
      <c r="J29" s="125">
        <v>0</v>
      </c>
      <c r="K29" s="125">
        <v>0</v>
      </c>
      <c r="L29" s="125">
        <v>23</v>
      </c>
      <c r="M29" s="125">
        <v>19</v>
      </c>
      <c r="N29" s="125">
        <v>0</v>
      </c>
      <c r="O29" s="125">
        <v>0</v>
      </c>
      <c r="P29" s="125">
        <v>0</v>
      </c>
    </row>
    <row r="30" spans="1:16">
      <c r="A30" s="117">
        <v>26</v>
      </c>
      <c r="B30" s="128" t="s">
        <v>793</v>
      </c>
      <c r="C30" s="125">
        <v>38</v>
      </c>
      <c r="D30" s="125">
        <v>17</v>
      </c>
      <c r="E30" s="125">
        <v>12</v>
      </c>
      <c r="F30" s="125">
        <v>5</v>
      </c>
      <c r="G30" s="125">
        <v>4</v>
      </c>
      <c r="H30" s="125">
        <v>74</v>
      </c>
      <c r="I30" s="125">
        <v>25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</row>
    <row r="31" spans="1:16" ht="14.25" thickBot="1">
      <c r="A31" s="120">
        <v>27</v>
      </c>
      <c r="B31" s="128" t="s">
        <v>37</v>
      </c>
      <c r="C31" s="125">
        <v>2</v>
      </c>
      <c r="D31" s="125">
        <v>2</v>
      </c>
      <c r="E31" s="125">
        <v>4</v>
      </c>
      <c r="F31" s="125">
        <v>6</v>
      </c>
      <c r="G31" s="125">
        <v>0</v>
      </c>
      <c r="H31" s="125">
        <v>2</v>
      </c>
      <c r="I31" s="125">
        <v>4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</row>
    <row r="32" spans="1:16">
      <c r="A32" s="117">
        <v>28</v>
      </c>
      <c r="B32" s="128" t="s">
        <v>794</v>
      </c>
      <c r="C32" s="125">
        <v>7</v>
      </c>
      <c r="D32" s="125">
        <v>5</v>
      </c>
      <c r="E32" s="125">
        <v>12</v>
      </c>
      <c r="F32" s="125">
        <v>8</v>
      </c>
      <c r="G32" s="126">
        <v>3</v>
      </c>
      <c r="H32" s="125">
        <v>4</v>
      </c>
      <c r="I32" s="125">
        <v>0</v>
      </c>
      <c r="J32" s="125">
        <v>0</v>
      </c>
      <c r="K32" s="125">
        <v>0</v>
      </c>
      <c r="L32" s="125">
        <v>25</v>
      </c>
      <c r="M32" s="125">
        <v>18</v>
      </c>
      <c r="N32" s="125">
        <v>3</v>
      </c>
      <c r="O32" s="125">
        <v>16</v>
      </c>
      <c r="P32" s="125">
        <v>0</v>
      </c>
    </row>
    <row r="33" spans="1:16" ht="14.25" thickBot="1">
      <c r="A33" s="120">
        <v>29</v>
      </c>
      <c r="B33" s="128" t="s">
        <v>795</v>
      </c>
      <c r="C33" s="125">
        <v>19</v>
      </c>
      <c r="D33" s="125">
        <v>2</v>
      </c>
      <c r="E33" s="125">
        <v>1</v>
      </c>
      <c r="F33" s="125">
        <v>6</v>
      </c>
      <c r="G33" s="125">
        <v>0</v>
      </c>
      <c r="H33" s="125">
        <v>34</v>
      </c>
      <c r="I33" s="125">
        <v>12</v>
      </c>
      <c r="J33" s="125">
        <v>0</v>
      </c>
      <c r="K33" s="125">
        <v>0</v>
      </c>
      <c r="L33" s="125">
        <v>28</v>
      </c>
      <c r="M33" s="125">
        <v>28</v>
      </c>
      <c r="N33" s="125">
        <v>0</v>
      </c>
      <c r="O33" s="125">
        <v>0</v>
      </c>
      <c r="P33" s="125">
        <v>0</v>
      </c>
    </row>
    <row r="34" spans="1:16">
      <c r="A34" s="117">
        <v>30</v>
      </c>
      <c r="B34" s="128" t="s">
        <v>613</v>
      </c>
      <c r="C34" s="125">
        <v>19</v>
      </c>
      <c r="D34" s="125">
        <v>14</v>
      </c>
      <c r="E34" s="125">
        <v>12</v>
      </c>
      <c r="F34" s="125">
        <v>18</v>
      </c>
      <c r="G34" s="125">
        <v>0</v>
      </c>
      <c r="H34" s="125">
        <v>32</v>
      </c>
      <c r="I34" s="125">
        <v>11</v>
      </c>
      <c r="J34" s="125">
        <v>0</v>
      </c>
      <c r="K34" s="125">
        <v>0</v>
      </c>
      <c r="L34" s="125">
        <v>51</v>
      </c>
      <c r="M34" s="125">
        <v>9</v>
      </c>
      <c r="N34" s="125">
        <v>0</v>
      </c>
      <c r="O34" s="125">
        <v>14</v>
      </c>
      <c r="P34" s="125">
        <v>0</v>
      </c>
    </row>
    <row r="35" spans="1:16" ht="14.25">
      <c r="A35" s="120"/>
      <c r="B35" s="592" t="s">
        <v>853</v>
      </c>
      <c r="C35" s="22">
        <v>458</v>
      </c>
      <c r="D35" s="22">
        <v>365</v>
      </c>
      <c r="E35" s="22">
        <v>1480</v>
      </c>
      <c r="F35" s="22">
        <v>970</v>
      </c>
      <c r="G35" s="23" t="s">
        <v>971</v>
      </c>
      <c r="H35" s="22">
        <v>850</v>
      </c>
      <c r="I35" s="22">
        <v>118</v>
      </c>
      <c r="J35" s="22">
        <v>567</v>
      </c>
      <c r="K35" s="22">
        <v>67</v>
      </c>
      <c r="L35" s="22">
        <v>825</v>
      </c>
      <c r="M35" s="22">
        <v>458</v>
      </c>
      <c r="N35" s="22">
        <v>7</v>
      </c>
      <c r="O35" s="22">
        <v>0</v>
      </c>
      <c r="P35" s="22">
        <v>0</v>
      </c>
    </row>
    <row r="36" spans="1:16" ht="14.25" thickBot="1">
      <c r="A36" s="120">
        <v>31</v>
      </c>
      <c r="B36" s="136" t="s">
        <v>392</v>
      </c>
      <c r="C36" s="148"/>
      <c r="D36" s="146"/>
      <c r="E36" s="146">
        <v>2</v>
      </c>
      <c r="F36" s="146">
        <v>2</v>
      </c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  <row r="37" spans="1:16">
      <c r="A37" s="117">
        <v>32</v>
      </c>
      <c r="B37" s="136" t="s">
        <v>796</v>
      </c>
      <c r="C37" s="148"/>
      <c r="D37" s="146"/>
      <c r="E37" s="146"/>
      <c r="F37" s="146">
        <v>1</v>
      </c>
      <c r="G37" s="146"/>
      <c r="H37" s="146"/>
      <c r="I37" s="146"/>
      <c r="J37" s="146"/>
      <c r="K37" s="146"/>
      <c r="L37" s="146"/>
      <c r="M37" s="146"/>
      <c r="N37" s="146"/>
      <c r="O37" s="146"/>
      <c r="P37" s="146"/>
    </row>
    <row r="38" spans="1:16" ht="14.25" thickBot="1">
      <c r="A38" s="120">
        <v>33</v>
      </c>
      <c r="B38" s="136" t="s">
        <v>797</v>
      </c>
      <c r="C38" s="148"/>
      <c r="D38" s="146"/>
      <c r="E38" s="146">
        <v>2</v>
      </c>
      <c r="F38" s="146"/>
      <c r="G38" s="146"/>
      <c r="H38" s="146">
        <v>1</v>
      </c>
      <c r="I38" s="146"/>
      <c r="J38" s="146"/>
      <c r="K38" s="146"/>
      <c r="L38" s="146"/>
      <c r="M38" s="146"/>
      <c r="N38" s="146"/>
      <c r="O38" s="146"/>
      <c r="P38" s="146"/>
    </row>
    <row r="39" spans="1:16">
      <c r="A39" s="117">
        <v>34</v>
      </c>
      <c r="B39" s="136" t="s">
        <v>798</v>
      </c>
      <c r="C39" s="148"/>
      <c r="D39" s="146"/>
      <c r="E39" s="146">
        <v>1</v>
      </c>
      <c r="F39" s="146"/>
      <c r="G39" s="146"/>
      <c r="H39" s="146">
        <v>1</v>
      </c>
      <c r="I39" s="146"/>
      <c r="J39" s="146"/>
      <c r="K39" s="146"/>
      <c r="L39" s="146"/>
      <c r="M39" s="146"/>
      <c r="N39" s="146"/>
      <c r="O39" s="146"/>
      <c r="P39" s="146"/>
    </row>
    <row r="40" spans="1:16" ht="14.25" thickBot="1">
      <c r="A40" s="120">
        <v>35</v>
      </c>
      <c r="B40" s="136" t="s">
        <v>799</v>
      </c>
      <c r="C40" s="148"/>
      <c r="D40" s="146"/>
      <c r="E40" s="146"/>
      <c r="F40" s="146">
        <v>1</v>
      </c>
      <c r="G40" s="146"/>
      <c r="H40" s="146"/>
      <c r="I40" s="146"/>
      <c r="J40" s="146"/>
      <c r="K40" s="146"/>
      <c r="L40" s="146"/>
      <c r="M40" s="146"/>
      <c r="N40" s="146"/>
      <c r="O40" s="146"/>
      <c r="P40" s="146"/>
    </row>
    <row r="41" spans="1:16">
      <c r="A41" s="117">
        <v>36</v>
      </c>
      <c r="B41" s="136" t="s">
        <v>673</v>
      </c>
      <c r="C41" s="148"/>
      <c r="D41" s="146"/>
      <c r="E41" s="146">
        <v>2</v>
      </c>
      <c r="F41" s="146">
        <v>1</v>
      </c>
      <c r="G41" s="146"/>
      <c r="H41" s="146"/>
      <c r="I41" s="146"/>
      <c r="J41" s="146"/>
      <c r="K41" s="146"/>
      <c r="L41" s="146"/>
      <c r="M41" s="146"/>
      <c r="N41" s="146"/>
      <c r="O41" s="146"/>
      <c r="P41" s="146"/>
    </row>
    <row r="42" spans="1:16" ht="14.25" thickBot="1">
      <c r="A42" s="120">
        <v>37</v>
      </c>
      <c r="B42" s="136" t="s">
        <v>800</v>
      </c>
      <c r="C42" s="148"/>
      <c r="D42" s="146"/>
      <c r="E42" s="146">
        <v>1</v>
      </c>
      <c r="F42" s="146">
        <v>1</v>
      </c>
      <c r="G42" s="146"/>
      <c r="H42" s="146">
        <v>1</v>
      </c>
      <c r="I42" s="146"/>
      <c r="J42" s="146"/>
      <c r="K42" s="146"/>
      <c r="L42" s="146"/>
      <c r="M42" s="146"/>
      <c r="N42" s="146"/>
      <c r="O42" s="146"/>
      <c r="P42" s="146"/>
    </row>
    <row r="43" spans="1:16">
      <c r="A43" s="117">
        <v>38</v>
      </c>
      <c r="B43" s="136" t="s">
        <v>801</v>
      </c>
      <c r="C43" s="148"/>
      <c r="D43" s="146"/>
      <c r="E43" s="146"/>
      <c r="F43" s="146">
        <v>1</v>
      </c>
      <c r="G43" s="146"/>
      <c r="H43" s="146"/>
      <c r="I43" s="146"/>
      <c r="J43" s="146"/>
      <c r="K43" s="146"/>
      <c r="L43" s="146"/>
      <c r="M43" s="146"/>
      <c r="N43" s="146"/>
      <c r="O43" s="146"/>
      <c r="P43" s="146"/>
    </row>
    <row r="44" spans="1:16" ht="14.25" thickBot="1">
      <c r="A44" s="120">
        <v>39</v>
      </c>
      <c r="B44" s="136" t="s">
        <v>802</v>
      </c>
      <c r="C44" s="148"/>
      <c r="D44" s="146"/>
      <c r="E44" s="146">
        <v>2</v>
      </c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</row>
    <row r="45" spans="1:16">
      <c r="A45" s="117">
        <v>40</v>
      </c>
      <c r="B45" s="136" t="s">
        <v>803</v>
      </c>
      <c r="C45" s="148"/>
      <c r="D45" s="146"/>
      <c r="E45" s="146">
        <v>1</v>
      </c>
      <c r="F45" s="146">
        <v>1</v>
      </c>
      <c r="G45" s="146"/>
      <c r="H45" s="146"/>
      <c r="I45" s="146"/>
      <c r="J45" s="146"/>
      <c r="K45" s="146"/>
      <c r="L45" s="146"/>
      <c r="M45" s="146"/>
      <c r="N45" s="146"/>
      <c r="O45" s="146"/>
      <c r="P45" s="146"/>
    </row>
    <row r="46" spans="1:16" ht="14.25" thickBot="1">
      <c r="A46" s="120">
        <v>41</v>
      </c>
      <c r="B46" s="136" t="s">
        <v>804</v>
      </c>
      <c r="C46" s="148"/>
      <c r="D46" s="146"/>
      <c r="E46" s="146">
        <v>1</v>
      </c>
      <c r="F46" s="146">
        <v>1</v>
      </c>
      <c r="G46" s="146"/>
      <c r="H46" s="146"/>
      <c r="I46" s="146"/>
      <c r="J46" s="146"/>
      <c r="K46" s="146"/>
      <c r="L46" s="146"/>
      <c r="M46" s="146"/>
      <c r="N46" s="146"/>
      <c r="O46" s="146"/>
      <c r="P46" s="146"/>
    </row>
    <row r="47" spans="1:16">
      <c r="A47" s="117">
        <v>42</v>
      </c>
      <c r="B47" s="136" t="s">
        <v>805</v>
      </c>
      <c r="C47" s="148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4.25" thickBot="1">
      <c r="A48" s="120">
        <v>43</v>
      </c>
      <c r="B48" s="136" t="s">
        <v>806</v>
      </c>
      <c r="C48" s="148"/>
      <c r="D48" s="146"/>
      <c r="E48" s="146"/>
      <c r="F48" s="146"/>
      <c r="G48" s="146"/>
      <c r="H48" s="146">
        <v>1</v>
      </c>
      <c r="I48" s="146"/>
      <c r="J48" s="146"/>
      <c r="K48" s="146"/>
      <c r="L48" s="146"/>
      <c r="M48" s="146"/>
      <c r="N48" s="146"/>
      <c r="O48" s="146"/>
      <c r="P48" s="146"/>
    </row>
    <row r="49" spans="1:16">
      <c r="A49" s="117">
        <v>44</v>
      </c>
      <c r="B49" s="136" t="s">
        <v>807</v>
      </c>
      <c r="C49" s="148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</row>
    <row r="50" spans="1:16" ht="14.25" thickBot="1">
      <c r="A50" s="120">
        <v>45</v>
      </c>
      <c r="B50" s="136" t="s">
        <v>808</v>
      </c>
      <c r="C50" s="148"/>
      <c r="D50" s="146"/>
      <c r="E50" s="146">
        <v>2</v>
      </c>
      <c r="F50" s="146">
        <v>2</v>
      </c>
      <c r="G50" s="146"/>
      <c r="H50" s="146"/>
      <c r="I50" s="146"/>
      <c r="J50" s="146"/>
      <c r="K50" s="146"/>
      <c r="L50" s="146"/>
      <c r="M50" s="146"/>
      <c r="N50" s="146"/>
      <c r="O50" s="146"/>
      <c r="P50" s="146"/>
    </row>
    <row r="51" spans="1:16">
      <c r="A51" s="117">
        <v>46</v>
      </c>
      <c r="B51" s="136" t="s">
        <v>809</v>
      </c>
      <c r="C51" s="148"/>
      <c r="D51" s="146"/>
      <c r="E51" s="146"/>
      <c r="F51" s="146">
        <v>1</v>
      </c>
      <c r="G51" s="146"/>
      <c r="H51" s="146"/>
      <c r="I51" s="146"/>
      <c r="J51" s="146"/>
      <c r="K51" s="146"/>
      <c r="L51" s="146"/>
      <c r="M51" s="146"/>
      <c r="N51" s="146"/>
      <c r="O51" s="146"/>
      <c r="P51" s="146"/>
    </row>
    <row r="52" spans="1:16" ht="14.25" thickBot="1">
      <c r="A52" s="120">
        <v>47</v>
      </c>
      <c r="B52" s="136" t="s">
        <v>810</v>
      </c>
      <c r="C52" s="148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</row>
    <row r="53" spans="1:16">
      <c r="A53" s="117">
        <v>48</v>
      </c>
      <c r="B53" s="136" t="s">
        <v>811</v>
      </c>
      <c r="C53" s="148"/>
      <c r="D53" s="146"/>
      <c r="E53" s="146">
        <v>1</v>
      </c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</row>
    <row r="54" spans="1:16" ht="14.25" thickBot="1">
      <c r="A54" s="120">
        <v>49</v>
      </c>
      <c r="B54" s="136" t="s">
        <v>812</v>
      </c>
      <c r="C54" s="148"/>
      <c r="D54" s="146"/>
      <c r="E54" s="146"/>
      <c r="F54" s="146"/>
      <c r="G54" s="146"/>
      <c r="H54" s="146">
        <v>1</v>
      </c>
      <c r="I54" s="146"/>
      <c r="J54" s="146"/>
      <c r="K54" s="146"/>
      <c r="L54" s="146"/>
      <c r="M54" s="146"/>
      <c r="N54" s="146"/>
      <c r="O54" s="146"/>
      <c r="P54" s="146"/>
    </row>
    <row r="55" spans="1:16">
      <c r="A55" s="117">
        <v>50</v>
      </c>
      <c r="B55" s="136" t="s">
        <v>813</v>
      </c>
      <c r="C55" s="148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</row>
    <row r="56" spans="1:16" ht="14.25" thickBot="1">
      <c r="A56" s="120">
        <v>51</v>
      </c>
      <c r="B56" s="135" t="s">
        <v>814</v>
      </c>
      <c r="C56" s="148"/>
      <c r="D56" s="146">
        <v>1</v>
      </c>
      <c r="E56" s="146">
        <v>0</v>
      </c>
      <c r="F56" s="146">
        <v>0</v>
      </c>
      <c r="G56" s="146">
        <v>0</v>
      </c>
      <c r="H56" s="146">
        <v>0</v>
      </c>
      <c r="I56" s="146">
        <v>0</v>
      </c>
      <c r="J56" s="146">
        <v>0</v>
      </c>
      <c r="K56" s="146">
        <v>0</v>
      </c>
      <c r="L56" s="146">
        <v>0</v>
      </c>
      <c r="M56" s="146">
        <v>0</v>
      </c>
      <c r="N56" s="146">
        <v>0</v>
      </c>
      <c r="O56" s="146">
        <v>0</v>
      </c>
      <c r="P56" s="146">
        <v>0</v>
      </c>
    </row>
    <row r="57" spans="1:16" ht="27">
      <c r="A57" s="117">
        <v>52</v>
      </c>
      <c r="B57" s="135" t="s">
        <v>815</v>
      </c>
      <c r="C57" s="148"/>
      <c r="D57" s="146">
        <v>1</v>
      </c>
      <c r="E57" s="146">
        <v>0</v>
      </c>
      <c r="F57" s="146">
        <v>0</v>
      </c>
      <c r="G57" s="147" t="s">
        <v>361</v>
      </c>
      <c r="H57" s="146"/>
      <c r="I57" s="146">
        <v>0</v>
      </c>
      <c r="J57" s="146">
        <v>0</v>
      </c>
      <c r="K57" s="146">
        <v>0</v>
      </c>
      <c r="L57" s="146">
        <v>0</v>
      </c>
      <c r="M57" s="146">
        <v>0</v>
      </c>
      <c r="N57" s="146">
        <v>0</v>
      </c>
      <c r="O57" s="146">
        <v>0</v>
      </c>
      <c r="P57" s="146">
        <v>0</v>
      </c>
    </row>
    <row r="58" spans="1:16" ht="14.25" thickBot="1">
      <c r="A58" s="120">
        <v>53</v>
      </c>
      <c r="B58" s="135" t="s">
        <v>816</v>
      </c>
      <c r="C58" s="148"/>
      <c r="D58" s="146">
        <v>2</v>
      </c>
      <c r="E58" s="146">
        <v>0</v>
      </c>
      <c r="F58" s="146">
        <v>0</v>
      </c>
      <c r="G58" s="146">
        <v>0</v>
      </c>
      <c r="H58" s="146">
        <v>1</v>
      </c>
      <c r="I58" s="146">
        <v>0</v>
      </c>
      <c r="J58" s="146">
        <v>0</v>
      </c>
      <c r="K58" s="146">
        <v>0</v>
      </c>
      <c r="L58" s="146">
        <v>0</v>
      </c>
      <c r="M58" s="146">
        <v>0</v>
      </c>
      <c r="N58" s="146">
        <v>0</v>
      </c>
      <c r="O58" s="146">
        <v>0</v>
      </c>
      <c r="P58" s="146">
        <v>0</v>
      </c>
    </row>
    <row r="59" spans="1:16">
      <c r="A59" s="117">
        <v>54</v>
      </c>
      <c r="B59" s="136" t="s">
        <v>417</v>
      </c>
      <c r="C59" s="148"/>
      <c r="D59" s="146"/>
      <c r="E59" s="146">
        <v>1</v>
      </c>
      <c r="F59" s="146">
        <v>1</v>
      </c>
      <c r="G59" s="146"/>
      <c r="H59" s="146"/>
      <c r="I59" s="146"/>
      <c r="J59" s="146"/>
      <c r="K59" s="146"/>
      <c r="L59" s="146"/>
      <c r="M59" s="146"/>
      <c r="N59" s="146"/>
      <c r="O59" s="146"/>
      <c r="P59" s="146"/>
    </row>
    <row r="60" spans="1:16" ht="14.25" thickBot="1">
      <c r="A60" s="120">
        <v>55</v>
      </c>
      <c r="B60" s="136" t="s">
        <v>817</v>
      </c>
      <c r="C60" s="148"/>
      <c r="D60" s="146"/>
      <c r="E60" s="146">
        <v>1</v>
      </c>
      <c r="F60" s="146">
        <v>1</v>
      </c>
      <c r="G60" s="146"/>
      <c r="H60" s="146"/>
      <c r="I60" s="146"/>
      <c r="J60" s="146"/>
      <c r="K60" s="146"/>
      <c r="L60" s="146"/>
      <c r="M60" s="146"/>
      <c r="N60" s="146"/>
      <c r="O60" s="146"/>
      <c r="P60" s="146"/>
    </row>
    <row r="61" spans="1:16">
      <c r="A61" s="117">
        <v>56</v>
      </c>
      <c r="B61" s="136" t="s">
        <v>818</v>
      </c>
      <c r="C61" s="148"/>
      <c r="D61" s="146"/>
      <c r="E61" s="146"/>
      <c r="F61" s="146">
        <v>1</v>
      </c>
      <c r="G61" s="146"/>
      <c r="H61" s="146"/>
      <c r="I61" s="146"/>
      <c r="J61" s="146"/>
      <c r="K61" s="146"/>
      <c r="L61" s="146"/>
      <c r="M61" s="146"/>
      <c r="N61" s="146"/>
      <c r="O61" s="146"/>
      <c r="P61" s="146"/>
    </row>
    <row r="62" spans="1:16" ht="14.25" thickBot="1">
      <c r="A62" s="120">
        <v>57</v>
      </c>
      <c r="B62" s="136" t="s">
        <v>819</v>
      </c>
      <c r="C62" s="148"/>
      <c r="D62" s="146"/>
      <c r="E62" s="146"/>
      <c r="F62" s="146">
        <v>1</v>
      </c>
      <c r="G62" s="146"/>
      <c r="H62" s="146"/>
      <c r="I62" s="146"/>
      <c r="J62" s="146"/>
      <c r="K62" s="146"/>
      <c r="L62" s="146"/>
      <c r="M62" s="146"/>
      <c r="N62" s="146"/>
      <c r="O62" s="146"/>
      <c r="P62" s="146"/>
    </row>
    <row r="63" spans="1:16">
      <c r="A63" s="117">
        <v>58</v>
      </c>
      <c r="B63" s="136" t="s">
        <v>820</v>
      </c>
      <c r="C63" s="148"/>
      <c r="D63" s="146"/>
      <c r="E63" s="146"/>
      <c r="F63" s="146">
        <v>1</v>
      </c>
      <c r="G63" s="146"/>
      <c r="H63" s="146"/>
      <c r="I63" s="146"/>
      <c r="J63" s="146"/>
      <c r="K63" s="146"/>
      <c r="L63" s="146"/>
      <c r="M63" s="146"/>
      <c r="N63" s="146"/>
      <c r="O63" s="146"/>
      <c r="P63" s="146"/>
    </row>
    <row r="64" spans="1:16" ht="14.25" thickBot="1">
      <c r="A64" s="120">
        <v>59</v>
      </c>
      <c r="B64" s="136" t="s">
        <v>821</v>
      </c>
      <c r="C64" s="148"/>
      <c r="D64" s="146"/>
      <c r="E64" s="146">
        <v>1</v>
      </c>
      <c r="F64" s="146">
        <v>1</v>
      </c>
      <c r="G64" s="146"/>
      <c r="H64" s="146"/>
      <c r="I64" s="146"/>
      <c r="J64" s="146"/>
      <c r="K64" s="146"/>
      <c r="L64" s="146"/>
      <c r="M64" s="146"/>
      <c r="N64" s="146"/>
      <c r="O64" s="146"/>
      <c r="P64" s="146"/>
    </row>
    <row r="65" spans="1:16">
      <c r="A65" s="117">
        <v>60</v>
      </c>
      <c r="B65" s="136" t="s">
        <v>822</v>
      </c>
      <c r="C65" s="148"/>
      <c r="D65" s="146"/>
      <c r="E65" s="146"/>
      <c r="F65" s="146">
        <v>1</v>
      </c>
      <c r="G65" s="146"/>
      <c r="H65" s="146"/>
      <c r="I65" s="146"/>
      <c r="J65" s="146"/>
      <c r="K65" s="146"/>
      <c r="L65" s="146"/>
      <c r="M65" s="146"/>
      <c r="N65" s="146"/>
      <c r="O65" s="146"/>
      <c r="P65" s="146"/>
    </row>
    <row r="66" spans="1:16" ht="14.25" thickBot="1">
      <c r="A66" s="120">
        <v>61</v>
      </c>
      <c r="B66" s="136" t="s">
        <v>823</v>
      </c>
      <c r="C66" s="148"/>
      <c r="D66" s="146"/>
      <c r="E66" s="146"/>
      <c r="F66" s="146">
        <v>1</v>
      </c>
      <c r="G66" s="146"/>
      <c r="H66" s="146">
        <v>1</v>
      </c>
      <c r="I66" s="146"/>
      <c r="J66" s="146"/>
      <c r="K66" s="146"/>
      <c r="L66" s="146"/>
      <c r="M66" s="146"/>
      <c r="N66" s="146"/>
      <c r="O66" s="146"/>
      <c r="P66" s="146"/>
    </row>
    <row r="67" spans="1:16" ht="24.75" customHeight="1">
      <c r="A67" s="117">
        <v>62</v>
      </c>
      <c r="B67" s="136" t="s">
        <v>824</v>
      </c>
      <c r="C67" s="148"/>
      <c r="D67" s="146"/>
      <c r="E67" s="146">
        <v>2</v>
      </c>
      <c r="F67" s="146">
        <v>1</v>
      </c>
      <c r="G67" s="146"/>
      <c r="H67" s="146"/>
      <c r="I67" s="146"/>
      <c r="J67" s="146"/>
      <c r="K67" s="146"/>
      <c r="L67" s="146"/>
      <c r="M67" s="146"/>
      <c r="N67" s="146"/>
      <c r="O67" s="146"/>
      <c r="P67" s="146"/>
    </row>
    <row r="68" spans="1:16" ht="14.25" thickBot="1">
      <c r="A68" s="120">
        <v>63</v>
      </c>
      <c r="B68" s="136" t="s">
        <v>825</v>
      </c>
      <c r="C68" s="148"/>
      <c r="D68" s="146"/>
      <c r="E68" s="146"/>
      <c r="F68" s="146">
        <v>1</v>
      </c>
      <c r="G68" s="146"/>
      <c r="H68" s="146"/>
      <c r="I68" s="146"/>
      <c r="J68" s="146"/>
      <c r="K68" s="146"/>
      <c r="L68" s="146"/>
      <c r="M68" s="146"/>
      <c r="N68" s="146"/>
      <c r="O68" s="146"/>
      <c r="P68" s="146"/>
    </row>
    <row r="69" spans="1:16">
      <c r="A69" s="117">
        <v>64</v>
      </c>
      <c r="B69" s="136" t="s">
        <v>826</v>
      </c>
      <c r="C69" s="148"/>
      <c r="D69" s="146"/>
      <c r="E69" s="146">
        <v>1</v>
      </c>
      <c r="F69" s="146">
        <v>1</v>
      </c>
      <c r="G69" s="146"/>
      <c r="H69" s="146"/>
      <c r="I69" s="147"/>
      <c r="J69" s="147"/>
      <c r="K69" s="147"/>
      <c r="L69" s="147"/>
      <c r="M69" s="147"/>
      <c r="N69" s="146"/>
      <c r="O69" s="146"/>
      <c r="P69" s="146"/>
    </row>
    <row r="70" spans="1:16" ht="15" thickBot="1">
      <c r="A70" s="120">
        <v>65</v>
      </c>
      <c r="B70" s="122" t="s">
        <v>854</v>
      </c>
      <c r="C70" s="149">
        <v>1843</v>
      </c>
      <c r="D70" s="149">
        <v>1586</v>
      </c>
      <c r="E70" s="149">
        <v>1344</v>
      </c>
      <c r="F70" s="149">
        <v>733</v>
      </c>
      <c r="G70" s="149">
        <v>529</v>
      </c>
      <c r="H70" s="149">
        <v>1359</v>
      </c>
      <c r="I70" s="149">
        <v>399</v>
      </c>
      <c r="J70" s="149">
        <v>196</v>
      </c>
      <c r="K70" s="149" t="s">
        <v>855</v>
      </c>
      <c r="L70" s="149">
        <v>1590</v>
      </c>
      <c r="M70" s="149">
        <v>1200</v>
      </c>
      <c r="N70" s="149">
        <v>36</v>
      </c>
      <c r="O70" s="149">
        <v>0</v>
      </c>
      <c r="P70" s="149">
        <v>3</v>
      </c>
    </row>
    <row r="71" spans="1:16">
      <c r="A71" s="117">
        <v>66</v>
      </c>
      <c r="B71" s="123" t="s">
        <v>829</v>
      </c>
      <c r="C71" s="124">
        <v>880</v>
      </c>
      <c r="D71" s="124">
        <v>750</v>
      </c>
      <c r="E71" s="125">
        <v>540</v>
      </c>
      <c r="F71" s="125">
        <v>169</v>
      </c>
      <c r="G71" s="126">
        <v>287</v>
      </c>
      <c r="H71" s="125">
        <v>540</v>
      </c>
      <c r="I71" s="125">
        <v>373</v>
      </c>
      <c r="J71" s="125">
        <v>196</v>
      </c>
      <c r="K71" s="125" t="s">
        <v>855</v>
      </c>
      <c r="L71" s="125">
        <v>1590</v>
      </c>
      <c r="M71" s="125">
        <v>1200</v>
      </c>
      <c r="N71" s="125">
        <v>36</v>
      </c>
      <c r="O71" s="125">
        <v>0</v>
      </c>
      <c r="P71" s="125">
        <v>3</v>
      </c>
    </row>
    <row r="72" spans="1:16" ht="14.25" thickBot="1">
      <c r="A72" s="120">
        <v>67</v>
      </c>
      <c r="B72" s="123" t="s">
        <v>856</v>
      </c>
      <c r="C72" s="124">
        <v>153</v>
      </c>
      <c r="D72" s="124">
        <v>101</v>
      </c>
      <c r="E72" s="124">
        <v>134</v>
      </c>
      <c r="F72" s="124">
        <v>50</v>
      </c>
      <c r="G72" s="127">
        <v>24</v>
      </c>
      <c r="H72" s="124">
        <v>154</v>
      </c>
      <c r="I72" s="124">
        <v>0</v>
      </c>
      <c r="J72" s="124">
        <v>0</v>
      </c>
      <c r="K72" s="124">
        <v>0</v>
      </c>
      <c r="L72" s="124">
        <v>7</v>
      </c>
      <c r="M72" s="124">
        <v>0</v>
      </c>
      <c r="N72" s="124">
        <v>0</v>
      </c>
      <c r="O72" s="124">
        <v>0</v>
      </c>
      <c r="P72" s="124">
        <v>0</v>
      </c>
    </row>
    <row r="73" spans="1:16">
      <c r="A73" s="117">
        <v>68</v>
      </c>
      <c r="B73" s="123" t="s">
        <v>857</v>
      </c>
      <c r="C73" s="124">
        <v>131</v>
      </c>
      <c r="D73" s="124">
        <v>136</v>
      </c>
      <c r="E73" s="124">
        <v>152</v>
      </c>
      <c r="F73" s="124">
        <v>40</v>
      </c>
      <c r="G73" s="127">
        <v>41</v>
      </c>
      <c r="H73" s="124">
        <v>150</v>
      </c>
      <c r="I73" s="124">
        <v>18</v>
      </c>
      <c r="J73" s="124">
        <v>0</v>
      </c>
      <c r="K73" s="124">
        <v>0</v>
      </c>
      <c r="L73" s="124">
        <v>6</v>
      </c>
      <c r="M73" s="124">
        <v>0</v>
      </c>
      <c r="N73" s="124">
        <v>0</v>
      </c>
      <c r="O73" s="124">
        <v>0</v>
      </c>
      <c r="P73" s="124">
        <v>0</v>
      </c>
    </row>
    <row r="74" spans="1:16" ht="14.25" thickBot="1">
      <c r="A74" s="120">
        <v>69</v>
      </c>
      <c r="B74" s="123" t="s">
        <v>858</v>
      </c>
      <c r="C74" s="124">
        <v>20</v>
      </c>
      <c r="D74" s="124">
        <v>34</v>
      </c>
      <c r="E74" s="124">
        <v>30</v>
      </c>
      <c r="F74" s="124">
        <v>27</v>
      </c>
      <c r="G74" s="127">
        <v>6</v>
      </c>
      <c r="H74" s="124">
        <v>35</v>
      </c>
      <c r="I74" s="124">
        <v>0</v>
      </c>
      <c r="J74" s="124">
        <v>0</v>
      </c>
      <c r="K74" s="124">
        <v>0</v>
      </c>
      <c r="L74" s="124">
        <v>0</v>
      </c>
      <c r="M74" s="124">
        <v>0</v>
      </c>
      <c r="N74" s="124">
        <v>0</v>
      </c>
      <c r="O74" s="124">
        <v>0</v>
      </c>
      <c r="P74" s="124">
        <v>0</v>
      </c>
    </row>
    <row r="75" spans="1:16">
      <c r="A75" s="117">
        <v>70</v>
      </c>
      <c r="B75" s="123" t="s">
        <v>859</v>
      </c>
      <c r="C75" s="124">
        <v>48</v>
      </c>
      <c r="D75" s="124">
        <v>41</v>
      </c>
      <c r="E75" s="124">
        <v>42</v>
      </c>
      <c r="F75" s="124">
        <v>21</v>
      </c>
      <c r="G75" s="127">
        <v>5</v>
      </c>
      <c r="H75" s="124">
        <v>44</v>
      </c>
      <c r="I75" s="124">
        <v>0</v>
      </c>
      <c r="J75" s="124">
        <v>0</v>
      </c>
      <c r="K75" s="124">
        <v>0</v>
      </c>
      <c r="L75" s="124">
        <v>0</v>
      </c>
      <c r="M75" s="124">
        <v>0</v>
      </c>
      <c r="N75" s="124">
        <v>0</v>
      </c>
      <c r="O75" s="124">
        <v>0</v>
      </c>
      <c r="P75" s="124">
        <v>0</v>
      </c>
    </row>
    <row r="76" spans="1:16" ht="14.25" thickBot="1">
      <c r="A76" s="120">
        <v>71</v>
      </c>
      <c r="B76" s="123" t="s">
        <v>860</v>
      </c>
      <c r="C76" s="124">
        <v>58</v>
      </c>
      <c r="D76" s="124">
        <v>29</v>
      </c>
      <c r="E76" s="124">
        <v>35</v>
      </c>
      <c r="F76" s="124">
        <v>32</v>
      </c>
      <c r="G76" s="127">
        <v>19</v>
      </c>
      <c r="H76" s="124">
        <v>13</v>
      </c>
      <c r="I76" s="124">
        <v>0</v>
      </c>
      <c r="J76" s="124">
        <v>0</v>
      </c>
      <c r="K76" s="124">
        <v>0</v>
      </c>
      <c r="L76" s="124">
        <v>0</v>
      </c>
      <c r="M76" s="124">
        <v>0</v>
      </c>
      <c r="N76" s="124">
        <v>0</v>
      </c>
      <c r="O76" s="124">
        <v>0</v>
      </c>
      <c r="P76" s="124">
        <v>0</v>
      </c>
    </row>
    <row r="77" spans="1:16">
      <c r="A77" s="117">
        <v>72</v>
      </c>
      <c r="B77" s="123" t="s">
        <v>861</v>
      </c>
      <c r="C77" s="124">
        <v>71</v>
      </c>
      <c r="D77" s="124">
        <v>59</v>
      </c>
      <c r="E77" s="124">
        <v>57</v>
      </c>
      <c r="F77" s="124">
        <v>37</v>
      </c>
      <c r="G77" s="127">
        <v>18</v>
      </c>
      <c r="H77" s="124">
        <v>41</v>
      </c>
      <c r="I77" s="124">
        <v>0</v>
      </c>
      <c r="J77" s="124">
        <v>0</v>
      </c>
      <c r="K77" s="124">
        <v>0</v>
      </c>
      <c r="L77" s="124">
        <v>0</v>
      </c>
      <c r="M77" s="124">
        <v>0</v>
      </c>
      <c r="N77" s="124">
        <v>0</v>
      </c>
      <c r="O77" s="124">
        <v>0</v>
      </c>
      <c r="P77" s="124">
        <v>0</v>
      </c>
    </row>
    <row r="78" spans="1:16" ht="14.25" thickBot="1">
      <c r="A78" s="120">
        <v>73</v>
      </c>
      <c r="B78" s="123" t="s">
        <v>862</v>
      </c>
      <c r="C78" s="124">
        <v>116</v>
      </c>
      <c r="D78" s="124">
        <v>112</v>
      </c>
      <c r="E78" s="124">
        <v>100</v>
      </c>
      <c r="F78" s="124">
        <v>82</v>
      </c>
      <c r="G78" s="127">
        <v>35</v>
      </c>
      <c r="H78" s="124">
        <v>31</v>
      </c>
      <c r="I78" s="124">
        <v>0</v>
      </c>
      <c r="J78" s="124">
        <v>0</v>
      </c>
      <c r="K78" s="124">
        <v>0</v>
      </c>
      <c r="L78" s="124">
        <v>0</v>
      </c>
      <c r="M78" s="124">
        <v>0</v>
      </c>
      <c r="N78" s="124">
        <v>0</v>
      </c>
      <c r="O78" s="124">
        <v>0</v>
      </c>
      <c r="P78" s="124">
        <v>0</v>
      </c>
    </row>
    <row r="79" spans="1:16">
      <c r="A79" s="117">
        <v>74</v>
      </c>
      <c r="B79" s="123" t="s">
        <v>863</v>
      </c>
      <c r="C79" s="124">
        <v>187</v>
      </c>
      <c r="D79" s="124">
        <v>185</v>
      </c>
      <c r="E79" s="124">
        <v>150</v>
      </c>
      <c r="F79" s="124">
        <v>111</v>
      </c>
      <c r="G79" s="127">
        <v>29</v>
      </c>
      <c r="H79" s="124">
        <v>132</v>
      </c>
      <c r="I79" s="124">
        <v>26</v>
      </c>
      <c r="J79" s="124">
        <v>0</v>
      </c>
      <c r="K79" s="124">
        <v>0</v>
      </c>
      <c r="L79" s="124">
        <v>9</v>
      </c>
      <c r="M79" s="124">
        <v>0</v>
      </c>
      <c r="N79" s="124">
        <v>0</v>
      </c>
      <c r="O79" s="124">
        <v>0</v>
      </c>
      <c r="P79" s="124">
        <v>0</v>
      </c>
    </row>
    <row r="80" spans="1:16" ht="14.25" thickBot="1">
      <c r="A80" s="120">
        <v>75</v>
      </c>
      <c r="B80" s="123" t="s">
        <v>268</v>
      </c>
      <c r="C80" s="124">
        <v>87</v>
      </c>
      <c r="D80" s="124">
        <v>58</v>
      </c>
      <c r="E80" s="124">
        <v>46</v>
      </c>
      <c r="F80" s="124">
        <v>43</v>
      </c>
      <c r="G80" s="127">
        <v>21</v>
      </c>
      <c r="H80" s="124">
        <v>54</v>
      </c>
      <c r="I80" s="124">
        <v>0</v>
      </c>
      <c r="J80" s="124">
        <v>0</v>
      </c>
      <c r="K80" s="124">
        <v>0</v>
      </c>
      <c r="L80" s="124">
        <v>0</v>
      </c>
      <c r="M80" s="124">
        <v>0</v>
      </c>
      <c r="N80" s="124">
        <v>0</v>
      </c>
      <c r="O80" s="124">
        <v>0</v>
      </c>
      <c r="P80" s="124">
        <v>0</v>
      </c>
    </row>
    <row r="81" spans="1:16">
      <c r="A81" s="117">
        <v>76</v>
      </c>
      <c r="B81" s="123" t="s">
        <v>864</v>
      </c>
      <c r="C81" s="124">
        <v>46</v>
      </c>
      <c r="D81" s="124">
        <v>35</v>
      </c>
      <c r="E81" s="124">
        <v>25</v>
      </c>
      <c r="F81" s="124">
        <v>50</v>
      </c>
      <c r="G81" s="127">
        <v>9</v>
      </c>
      <c r="H81" s="124">
        <v>25</v>
      </c>
      <c r="I81" s="124">
        <v>0</v>
      </c>
      <c r="J81" s="124">
        <v>0</v>
      </c>
      <c r="K81" s="124">
        <v>0</v>
      </c>
      <c r="L81" s="124">
        <v>0</v>
      </c>
      <c r="M81" s="124">
        <v>0</v>
      </c>
      <c r="N81" s="124">
        <v>0</v>
      </c>
      <c r="O81" s="124">
        <v>0</v>
      </c>
      <c r="P81" s="124">
        <v>0</v>
      </c>
    </row>
    <row r="82" spans="1:16" ht="14.25" thickBot="1">
      <c r="A82" s="120">
        <v>77</v>
      </c>
      <c r="B82" s="123" t="s">
        <v>865</v>
      </c>
      <c r="C82" s="124">
        <v>46</v>
      </c>
      <c r="D82" s="124">
        <v>46</v>
      </c>
      <c r="E82" s="124">
        <v>33</v>
      </c>
      <c r="F82" s="124">
        <v>40</v>
      </c>
      <c r="G82" s="127">
        <v>35</v>
      </c>
      <c r="H82" s="124">
        <v>140</v>
      </c>
      <c r="I82" s="124">
        <v>0</v>
      </c>
      <c r="J82" s="124">
        <v>0</v>
      </c>
      <c r="K82" s="124">
        <v>0</v>
      </c>
      <c r="L82" s="124">
        <v>0</v>
      </c>
      <c r="M82" s="124">
        <v>0</v>
      </c>
      <c r="N82" s="124">
        <v>0</v>
      </c>
      <c r="O82" s="124">
        <v>0</v>
      </c>
      <c r="P82" s="124">
        <v>0</v>
      </c>
    </row>
    <row r="83" spans="1:16" ht="15">
      <c r="A83" s="117">
        <v>78</v>
      </c>
      <c r="B83" s="138" t="s">
        <v>866</v>
      </c>
      <c r="C83" s="150">
        <v>870</v>
      </c>
      <c r="D83" s="150">
        <v>660</v>
      </c>
      <c r="E83" s="150">
        <v>660</v>
      </c>
      <c r="F83" s="150">
        <v>678</v>
      </c>
      <c r="G83" s="150">
        <v>317</v>
      </c>
      <c r="H83" s="150">
        <v>928</v>
      </c>
      <c r="I83" s="150">
        <v>1283</v>
      </c>
      <c r="J83" s="150">
        <v>306</v>
      </c>
      <c r="K83" s="150">
        <v>58</v>
      </c>
      <c r="L83" s="150">
        <v>779</v>
      </c>
      <c r="M83" s="150">
        <v>761</v>
      </c>
      <c r="N83" s="150">
        <v>361</v>
      </c>
      <c r="O83" s="150">
        <v>0</v>
      </c>
      <c r="P83" s="150">
        <v>0</v>
      </c>
    </row>
    <row r="84" spans="1:16" ht="15" thickBot="1">
      <c r="A84" s="120">
        <v>79</v>
      </c>
      <c r="B84" s="137" t="s">
        <v>614</v>
      </c>
      <c r="C84" s="146">
        <v>124</v>
      </c>
      <c r="D84" s="146">
        <v>86</v>
      </c>
      <c r="E84" s="146">
        <v>53</v>
      </c>
      <c r="F84" s="146">
        <v>94</v>
      </c>
      <c r="G84" s="146">
        <v>88</v>
      </c>
      <c r="H84" s="146">
        <v>100</v>
      </c>
      <c r="I84" s="146">
        <v>1120</v>
      </c>
      <c r="J84" s="146">
        <v>100</v>
      </c>
      <c r="K84" s="147">
        <v>58</v>
      </c>
      <c r="L84" s="146">
        <v>648</v>
      </c>
      <c r="M84" s="146">
        <v>547</v>
      </c>
      <c r="N84" s="146">
        <v>168</v>
      </c>
      <c r="O84" s="146">
        <v>0</v>
      </c>
      <c r="P84" s="146">
        <v>0</v>
      </c>
    </row>
    <row r="85" spans="1:16">
      <c r="A85" s="117">
        <v>80</v>
      </c>
      <c r="B85" s="118" t="s">
        <v>615</v>
      </c>
      <c r="C85" s="125">
        <v>11</v>
      </c>
      <c r="D85" s="125">
        <v>18</v>
      </c>
      <c r="E85" s="125">
        <v>13</v>
      </c>
      <c r="F85" s="125">
        <v>18</v>
      </c>
      <c r="G85" s="126">
        <v>4</v>
      </c>
      <c r="H85" s="125">
        <v>97</v>
      </c>
      <c r="I85" s="125">
        <v>4</v>
      </c>
      <c r="J85" s="125">
        <v>4</v>
      </c>
      <c r="K85" s="125">
        <v>0</v>
      </c>
      <c r="L85" s="125">
        <v>0</v>
      </c>
      <c r="M85" s="125">
        <v>0</v>
      </c>
      <c r="N85" s="125">
        <v>9</v>
      </c>
      <c r="O85" s="125">
        <v>0</v>
      </c>
      <c r="P85" s="125">
        <v>0</v>
      </c>
    </row>
    <row r="86" spans="1:16" ht="13.5" customHeight="1" thickBot="1">
      <c r="A86" s="120">
        <v>81</v>
      </c>
      <c r="B86" s="118" t="s">
        <v>616</v>
      </c>
      <c r="C86" s="125">
        <v>32</v>
      </c>
      <c r="D86" s="125">
        <v>38</v>
      </c>
      <c r="E86" s="125">
        <v>15</v>
      </c>
      <c r="F86" s="125">
        <v>32</v>
      </c>
      <c r="G86" s="125">
        <v>7</v>
      </c>
      <c r="H86" s="125">
        <v>19</v>
      </c>
      <c r="I86" s="125">
        <v>13</v>
      </c>
      <c r="J86" s="125">
        <v>0</v>
      </c>
      <c r="K86" s="125">
        <v>0</v>
      </c>
      <c r="L86" s="125">
        <v>0</v>
      </c>
      <c r="M86" s="125">
        <v>0</v>
      </c>
      <c r="N86" s="125">
        <v>0</v>
      </c>
      <c r="O86" s="125">
        <v>0</v>
      </c>
      <c r="P86" s="125">
        <v>0</v>
      </c>
    </row>
    <row r="87" spans="1:16" ht="13.5" customHeight="1">
      <c r="A87" s="117">
        <v>82</v>
      </c>
      <c r="B87" s="128" t="s">
        <v>617</v>
      </c>
      <c r="C87" s="151">
        <v>84</v>
      </c>
      <c r="D87" s="151">
        <v>59</v>
      </c>
      <c r="E87" s="151">
        <v>17</v>
      </c>
      <c r="F87" s="151">
        <v>15</v>
      </c>
      <c r="G87" s="151">
        <v>0</v>
      </c>
      <c r="H87" s="151">
        <v>144</v>
      </c>
      <c r="I87" s="151">
        <v>0</v>
      </c>
      <c r="J87" s="151">
        <v>0</v>
      </c>
      <c r="K87" s="152">
        <v>0</v>
      </c>
      <c r="L87" s="152">
        <v>0</v>
      </c>
      <c r="M87" s="152">
        <v>0</v>
      </c>
      <c r="N87" s="151">
        <v>0</v>
      </c>
      <c r="O87" s="151">
        <v>0</v>
      </c>
      <c r="P87" s="151">
        <v>0</v>
      </c>
    </row>
    <row r="88" spans="1:16" ht="14.25" thickBot="1">
      <c r="A88" s="120">
        <v>83</v>
      </c>
      <c r="B88" s="118" t="s">
        <v>618</v>
      </c>
      <c r="C88" s="125">
        <v>21</v>
      </c>
      <c r="D88" s="125">
        <v>24</v>
      </c>
      <c r="E88" s="125">
        <v>22</v>
      </c>
      <c r="F88" s="125">
        <v>35</v>
      </c>
      <c r="G88" s="125">
        <v>3</v>
      </c>
      <c r="H88" s="125">
        <v>151</v>
      </c>
      <c r="I88" s="125">
        <v>0</v>
      </c>
      <c r="J88" s="125">
        <v>0</v>
      </c>
      <c r="K88" s="125">
        <v>0</v>
      </c>
      <c r="L88" s="125">
        <v>0</v>
      </c>
      <c r="M88" s="125">
        <v>0</v>
      </c>
      <c r="N88" s="125">
        <v>0</v>
      </c>
      <c r="O88" s="125">
        <v>0</v>
      </c>
      <c r="P88" s="125">
        <v>0</v>
      </c>
    </row>
    <row r="89" spans="1:16">
      <c r="A89" s="117">
        <v>84</v>
      </c>
      <c r="B89" s="118" t="s">
        <v>827</v>
      </c>
      <c r="C89" s="125">
        <v>19</v>
      </c>
      <c r="D89" s="125">
        <v>23</v>
      </c>
      <c r="E89" s="125">
        <v>215</v>
      </c>
      <c r="F89" s="125">
        <v>68</v>
      </c>
      <c r="G89" s="126">
        <v>28</v>
      </c>
      <c r="H89" s="125">
        <v>48</v>
      </c>
      <c r="I89" s="125">
        <v>18</v>
      </c>
      <c r="J89" s="125">
        <v>18</v>
      </c>
      <c r="K89" s="125">
        <v>0</v>
      </c>
      <c r="L89" s="125">
        <v>0</v>
      </c>
      <c r="M89" s="125">
        <v>0</v>
      </c>
      <c r="N89" s="125">
        <v>14</v>
      </c>
      <c r="O89" s="125">
        <v>0</v>
      </c>
      <c r="P89" s="125">
        <v>0</v>
      </c>
    </row>
    <row r="90" spans="1:16" ht="14.25" thickBot="1">
      <c r="A90" s="120">
        <v>85</v>
      </c>
      <c r="B90" s="118" t="s">
        <v>619</v>
      </c>
      <c r="C90" s="125">
        <v>23</v>
      </c>
      <c r="D90" s="125">
        <v>13</v>
      </c>
      <c r="E90" s="125">
        <v>37</v>
      </c>
      <c r="F90" s="125">
        <v>36</v>
      </c>
      <c r="G90" s="125">
        <v>5</v>
      </c>
      <c r="H90" s="125">
        <v>67</v>
      </c>
      <c r="I90" s="125">
        <v>17</v>
      </c>
      <c r="J90" s="125">
        <v>17</v>
      </c>
      <c r="K90" s="125">
        <v>0</v>
      </c>
      <c r="L90" s="125">
        <v>0</v>
      </c>
      <c r="M90" s="125">
        <v>0</v>
      </c>
      <c r="N90" s="125">
        <v>0</v>
      </c>
      <c r="O90" s="125">
        <v>0</v>
      </c>
      <c r="P90" s="125">
        <v>0</v>
      </c>
    </row>
    <row r="91" spans="1:16">
      <c r="A91" s="117">
        <v>86</v>
      </c>
      <c r="B91" s="118" t="s">
        <v>189</v>
      </c>
      <c r="C91" s="125">
        <v>104</v>
      </c>
      <c r="D91" s="125">
        <v>37</v>
      </c>
      <c r="E91" s="125">
        <v>75</v>
      </c>
      <c r="F91" s="125">
        <v>220</v>
      </c>
      <c r="G91" s="125">
        <v>0</v>
      </c>
      <c r="H91" s="125">
        <v>46</v>
      </c>
      <c r="I91" s="125">
        <v>0</v>
      </c>
      <c r="J91" s="125">
        <v>0</v>
      </c>
      <c r="K91" s="125">
        <v>0</v>
      </c>
      <c r="L91" s="125">
        <v>0</v>
      </c>
      <c r="M91" s="125">
        <v>0</v>
      </c>
      <c r="N91" s="125">
        <v>0</v>
      </c>
      <c r="O91" s="125">
        <v>0</v>
      </c>
      <c r="P91" s="125">
        <v>0</v>
      </c>
    </row>
    <row r="92" spans="1:16" ht="14.25" thickBot="1">
      <c r="A92" s="120">
        <v>87</v>
      </c>
      <c r="B92" s="118" t="s">
        <v>620</v>
      </c>
      <c r="C92" s="125">
        <v>53</v>
      </c>
      <c r="D92" s="125">
        <v>12</v>
      </c>
      <c r="E92" s="125">
        <v>0</v>
      </c>
      <c r="F92" s="125">
        <v>0</v>
      </c>
      <c r="G92" s="125">
        <v>0</v>
      </c>
      <c r="H92" s="125">
        <v>5</v>
      </c>
      <c r="I92" s="125">
        <v>0</v>
      </c>
      <c r="J92" s="125">
        <v>0</v>
      </c>
      <c r="K92" s="125">
        <v>0</v>
      </c>
      <c r="L92" s="125">
        <v>0</v>
      </c>
      <c r="M92" s="125">
        <v>75</v>
      </c>
      <c r="N92" s="125">
        <v>53</v>
      </c>
      <c r="O92" s="125">
        <v>0</v>
      </c>
      <c r="P92" s="125">
        <v>0</v>
      </c>
    </row>
    <row r="93" spans="1:16">
      <c r="A93" s="117">
        <v>88</v>
      </c>
      <c r="B93" s="118" t="s">
        <v>621</v>
      </c>
      <c r="C93" s="125">
        <v>220</v>
      </c>
      <c r="D93" s="125">
        <v>113</v>
      </c>
      <c r="E93" s="125">
        <v>120</v>
      </c>
      <c r="F93" s="125">
        <v>50</v>
      </c>
      <c r="G93" s="125">
        <v>94</v>
      </c>
      <c r="H93" s="125">
        <v>11</v>
      </c>
      <c r="I93" s="125">
        <v>5</v>
      </c>
      <c r="J93" s="125">
        <v>2</v>
      </c>
      <c r="K93" s="125">
        <v>0</v>
      </c>
      <c r="L93" s="125">
        <v>28</v>
      </c>
      <c r="M93" s="125">
        <v>28</v>
      </c>
      <c r="N93" s="125">
        <v>24</v>
      </c>
      <c r="O93" s="125">
        <v>0</v>
      </c>
      <c r="P93" s="125">
        <v>0</v>
      </c>
    </row>
    <row r="94" spans="1:16" ht="14.25" thickBot="1">
      <c r="A94" s="120">
        <v>89</v>
      </c>
      <c r="B94" s="118" t="s">
        <v>622</v>
      </c>
      <c r="C94" s="125">
        <v>21</v>
      </c>
      <c r="D94" s="125">
        <v>56</v>
      </c>
      <c r="E94" s="125">
        <v>10</v>
      </c>
      <c r="F94" s="125">
        <v>75</v>
      </c>
      <c r="G94" s="125">
        <v>16</v>
      </c>
      <c r="H94" s="125">
        <v>33</v>
      </c>
      <c r="I94" s="125">
        <v>10</v>
      </c>
      <c r="J94" s="125">
        <v>10</v>
      </c>
      <c r="K94" s="125">
        <v>0</v>
      </c>
      <c r="L94" s="125">
        <v>35</v>
      </c>
      <c r="M94" s="125">
        <v>35</v>
      </c>
      <c r="N94" s="125">
        <v>42</v>
      </c>
      <c r="O94" s="125">
        <v>0</v>
      </c>
      <c r="P94" s="125">
        <v>0</v>
      </c>
    </row>
    <row r="95" spans="1:16">
      <c r="A95" s="117">
        <v>90</v>
      </c>
      <c r="B95" s="118" t="s">
        <v>399</v>
      </c>
      <c r="C95" s="125">
        <v>41</v>
      </c>
      <c r="D95" s="125">
        <v>27</v>
      </c>
      <c r="E95" s="125">
        <v>62</v>
      </c>
      <c r="F95" s="125">
        <v>17</v>
      </c>
      <c r="G95" s="125">
        <v>32</v>
      </c>
      <c r="H95" s="125">
        <v>19</v>
      </c>
      <c r="I95" s="125">
        <v>34</v>
      </c>
      <c r="J95" s="125">
        <v>25</v>
      </c>
      <c r="K95" s="125">
        <v>0</v>
      </c>
      <c r="L95" s="125">
        <v>0</v>
      </c>
      <c r="M95" s="125">
        <v>0</v>
      </c>
      <c r="N95" s="125">
        <v>0</v>
      </c>
      <c r="O95" s="125">
        <v>0</v>
      </c>
      <c r="P95" s="125">
        <v>0</v>
      </c>
    </row>
    <row r="96" spans="1:16" ht="14.25" thickBot="1">
      <c r="A96" s="120">
        <v>91</v>
      </c>
      <c r="B96" s="118" t="s">
        <v>623</v>
      </c>
      <c r="C96" s="125">
        <v>3</v>
      </c>
      <c r="D96" s="125">
        <v>36</v>
      </c>
      <c r="E96" s="125">
        <v>0</v>
      </c>
      <c r="F96" s="125">
        <v>0</v>
      </c>
      <c r="G96" s="125">
        <v>0</v>
      </c>
      <c r="H96" s="125">
        <v>45</v>
      </c>
      <c r="I96" s="125">
        <v>5</v>
      </c>
      <c r="J96" s="125">
        <v>0</v>
      </c>
      <c r="K96" s="125">
        <v>0</v>
      </c>
      <c r="L96" s="125">
        <v>0</v>
      </c>
      <c r="M96" s="125">
        <v>9</v>
      </c>
      <c r="N96" s="125">
        <v>14</v>
      </c>
      <c r="O96" s="125">
        <v>0</v>
      </c>
      <c r="P96" s="125">
        <v>0</v>
      </c>
    </row>
    <row r="97" spans="1:16">
      <c r="A97" s="117">
        <v>92</v>
      </c>
      <c r="B97" s="118" t="s">
        <v>624</v>
      </c>
      <c r="C97" s="125">
        <v>23</v>
      </c>
      <c r="D97" s="125">
        <v>26</v>
      </c>
      <c r="E97" s="125">
        <v>17</v>
      </c>
      <c r="F97" s="125">
        <v>9</v>
      </c>
      <c r="G97" s="125">
        <v>17</v>
      </c>
      <c r="H97" s="125">
        <v>53</v>
      </c>
      <c r="I97" s="125">
        <v>3</v>
      </c>
      <c r="J97" s="125">
        <v>3</v>
      </c>
      <c r="K97" s="125">
        <v>0</v>
      </c>
      <c r="L97" s="125">
        <v>0</v>
      </c>
      <c r="M97" s="125">
        <v>0</v>
      </c>
      <c r="N97" s="125">
        <v>0</v>
      </c>
      <c r="O97" s="125">
        <v>0</v>
      </c>
      <c r="P97" s="125">
        <v>0</v>
      </c>
    </row>
    <row r="98" spans="1:16" ht="14.25" thickBot="1">
      <c r="A98" s="120">
        <v>93</v>
      </c>
      <c r="B98" s="118" t="s">
        <v>625</v>
      </c>
      <c r="C98" s="125">
        <v>31</v>
      </c>
      <c r="D98" s="125">
        <v>50</v>
      </c>
      <c r="E98" s="125">
        <v>0</v>
      </c>
      <c r="F98" s="125">
        <v>9</v>
      </c>
      <c r="G98" s="125">
        <v>0</v>
      </c>
      <c r="H98" s="125">
        <v>37</v>
      </c>
      <c r="I98" s="125">
        <v>12</v>
      </c>
      <c r="J98" s="125">
        <v>12</v>
      </c>
      <c r="K98" s="125">
        <v>0</v>
      </c>
      <c r="L98" s="125">
        <v>0</v>
      </c>
      <c r="M98" s="125">
        <v>0</v>
      </c>
      <c r="N98" s="125">
        <v>0</v>
      </c>
      <c r="O98" s="125">
        <v>0</v>
      </c>
      <c r="P98" s="125">
        <v>0</v>
      </c>
    </row>
    <row r="99" spans="1:16">
      <c r="A99" s="117">
        <v>94</v>
      </c>
      <c r="B99" s="118" t="s">
        <v>626</v>
      </c>
      <c r="C99" s="125">
        <v>12</v>
      </c>
      <c r="D99" s="125">
        <v>16</v>
      </c>
      <c r="E99" s="125">
        <v>4</v>
      </c>
      <c r="F99" s="125">
        <v>0</v>
      </c>
      <c r="G99" s="125">
        <v>23</v>
      </c>
      <c r="H99" s="125">
        <v>47</v>
      </c>
      <c r="I99" s="125">
        <v>39</v>
      </c>
      <c r="J99" s="125">
        <v>69</v>
      </c>
      <c r="K99" s="125">
        <v>0</v>
      </c>
      <c r="L99" s="125">
        <v>22</v>
      </c>
      <c r="M99" s="125">
        <v>29</v>
      </c>
      <c r="N99" s="125">
        <v>11</v>
      </c>
      <c r="O99" s="125">
        <v>0</v>
      </c>
      <c r="P99" s="125">
        <v>0</v>
      </c>
    </row>
    <row r="100" spans="1:16">
      <c r="A100" s="119">
        <v>95</v>
      </c>
      <c r="B100" s="118" t="s">
        <v>627</v>
      </c>
      <c r="C100" s="125">
        <v>48</v>
      </c>
      <c r="D100" s="125">
        <v>26</v>
      </c>
      <c r="E100" s="125">
        <v>0</v>
      </c>
      <c r="F100" s="125">
        <v>0</v>
      </c>
      <c r="G100" s="125">
        <v>0</v>
      </c>
      <c r="H100" s="125">
        <v>6</v>
      </c>
      <c r="I100" s="125">
        <v>3</v>
      </c>
      <c r="J100" s="125">
        <v>46</v>
      </c>
      <c r="K100" s="125">
        <v>0</v>
      </c>
      <c r="L100" s="125">
        <v>46</v>
      </c>
      <c r="M100" s="125">
        <v>38</v>
      </c>
      <c r="N100" s="125">
        <v>26</v>
      </c>
      <c r="O100" s="125">
        <v>0</v>
      </c>
      <c r="P100" s="125">
        <v>0</v>
      </c>
    </row>
    <row r="101" spans="1:16" ht="14.25">
      <c r="A101" s="118"/>
      <c r="B101" s="118"/>
      <c r="C101" s="590">
        <f>C5+C24+C35+C70+C83</f>
        <v>3537</v>
      </c>
      <c r="D101" s="590">
        <f>D5+D24+D35+D70+D83</f>
        <v>2975</v>
      </c>
      <c r="E101" s="590">
        <f>E5+E24+E35+E70+E83</f>
        <v>4563</v>
      </c>
      <c r="F101" s="590">
        <f>F5+F24+F35+F70+F83</f>
        <v>3438</v>
      </c>
      <c r="G101" s="590">
        <f>G5+G24+G70+G83+55+42</f>
        <v>1004</v>
      </c>
      <c r="H101" s="590">
        <f>H5+H35+H24+H83+H70</f>
        <v>3604</v>
      </c>
      <c r="I101" s="590">
        <f>I5+I24+I35+I70+I83</f>
        <v>3498</v>
      </c>
      <c r="J101" s="590">
        <f>J5+J25+J24+J35+J70+J83</f>
        <v>2705</v>
      </c>
      <c r="K101" s="590">
        <f>K5+K24+K35+K83+435+53</f>
        <v>892</v>
      </c>
      <c r="L101" s="590">
        <f>L5+L24+L35+L70+L83</f>
        <v>4579</v>
      </c>
      <c r="M101" s="590">
        <f>M5+M24+M35+M70+M83</f>
        <v>3257</v>
      </c>
      <c r="N101" s="590">
        <f>N5+N24+N35+N70+N83</f>
        <v>791</v>
      </c>
      <c r="O101" s="590">
        <f>O5+O24+O35+O70+O83</f>
        <v>6</v>
      </c>
      <c r="P101" s="590">
        <f>P5+P24+P35+P70+P83</f>
        <v>7</v>
      </c>
    </row>
  </sheetData>
  <mergeCells count="2">
    <mergeCell ref="A1:P1"/>
    <mergeCell ref="A2:P2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FDC38-6C2B-4EC6-BDBB-3368F9DE9C50}">
  <dimension ref="A1:P120"/>
  <sheetViews>
    <sheetView topLeftCell="A112" workbookViewId="0">
      <selection activeCell="P3" sqref="P3"/>
    </sheetView>
  </sheetViews>
  <sheetFormatPr defaultRowHeight="15"/>
  <cols>
    <col min="1" max="1" width="5" customWidth="1"/>
    <col min="2" max="2" width="15.140625" customWidth="1"/>
    <col min="16" max="16" width="10.7109375" customWidth="1"/>
  </cols>
  <sheetData>
    <row r="1" spans="1:16" ht="53.25" customHeight="1">
      <c r="A1" s="665" t="s">
        <v>830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</row>
    <row r="2" spans="1:16" ht="16.5" customHeight="1">
      <c r="A2" s="667" t="s">
        <v>919</v>
      </c>
      <c r="B2" s="667"/>
      <c r="C2" s="667"/>
      <c r="D2" s="667"/>
      <c r="E2" s="667"/>
      <c r="F2" s="667"/>
      <c r="G2" s="667"/>
      <c r="H2" s="667"/>
      <c r="I2" s="667"/>
      <c r="J2" s="667"/>
      <c r="K2" s="667"/>
      <c r="L2" s="667"/>
      <c r="M2" s="667"/>
      <c r="N2" s="667"/>
      <c r="O2" s="667"/>
      <c r="P2" s="667"/>
    </row>
    <row r="3" spans="1:16" ht="216.75">
      <c r="A3" s="410" t="s">
        <v>0</v>
      </c>
      <c r="B3" s="410" t="s">
        <v>1</v>
      </c>
      <c r="C3" s="411" t="s">
        <v>3</v>
      </c>
      <c r="D3" s="411" t="s">
        <v>4</v>
      </c>
      <c r="E3" s="411" t="s">
        <v>8</v>
      </c>
      <c r="F3" s="411" t="s">
        <v>6</v>
      </c>
      <c r="G3" s="411" t="s">
        <v>9</v>
      </c>
      <c r="H3" s="411" t="s">
        <v>5</v>
      </c>
      <c r="I3" s="411" t="s">
        <v>10</v>
      </c>
      <c r="J3" s="411" t="s">
        <v>11</v>
      </c>
      <c r="K3" s="411" t="s">
        <v>298</v>
      </c>
      <c r="L3" s="411" t="s">
        <v>13</v>
      </c>
      <c r="M3" s="411" t="s">
        <v>14</v>
      </c>
      <c r="N3" s="411" t="s">
        <v>7</v>
      </c>
      <c r="O3" s="411" t="s">
        <v>15</v>
      </c>
      <c r="P3" s="411" t="s">
        <v>2</v>
      </c>
    </row>
    <row r="4" spans="1:16" ht="15.75" thickBot="1">
      <c r="A4" s="408">
        <v>1</v>
      </c>
      <c r="B4" s="408">
        <v>2</v>
      </c>
      <c r="C4" s="409">
        <v>3</v>
      </c>
      <c r="D4" s="409">
        <v>4</v>
      </c>
      <c r="E4" s="409">
        <v>5</v>
      </c>
      <c r="F4" s="409">
        <v>6</v>
      </c>
      <c r="G4" s="409">
        <v>7</v>
      </c>
      <c r="H4" s="409">
        <v>8</v>
      </c>
      <c r="I4" s="409">
        <v>9</v>
      </c>
      <c r="J4" s="409">
        <v>10</v>
      </c>
      <c r="K4" s="409">
        <v>11</v>
      </c>
      <c r="L4" s="409">
        <v>12</v>
      </c>
      <c r="M4" s="409">
        <v>13</v>
      </c>
      <c r="N4" s="409">
        <v>14</v>
      </c>
      <c r="O4" s="409">
        <v>15</v>
      </c>
      <c r="P4" s="439">
        <v>16</v>
      </c>
    </row>
    <row r="5" spans="1:16" ht="40.5">
      <c r="A5" s="505">
        <v>1</v>
      </c>
      <c r="B5" s="506" t="s">
        <v>920</v>
      </c>
      <c r="C5" s="499">
        <v>12</v>
      </c>
      <c r="D5" s="499">
        <v>4</v>
      </c>
      <c r="E5" s="499">
        <v>0</v>
      </c>
      <c r="F5" s="499">
        <v>0</v>
      </c>
      <c r="G5" s="475">
        <v>38</v>
      </c>
      <c r="H5" s="499">
        <v>161</v>
      </c>
      <c r="I5" s="499">
        <v>380</v>
      </c>
      <c r="J5" s="499">
        <v>97</v>
      </c>
      <c r="K5" s="475">
        <v>349</v>
      </c>
      <c r="L5" s="499">
        <v>400</v>
      </c>
      <c r="M5" s="499">
        <v>401</v>
      </c>
      <c r="N5" s="499">
        <v>0</v>
      </c>
      <c r="O5" s="499">
        <v>0</v>
      </c>
      <c r="P5" s="500">
        <v>1</v>
      </c>
    </row>
    <row r="6" spans="1:16" ht="17.25">
      <c r="A6" s="507">
        <v>1</v>
      </c>
      <c r="B6" s="481" t="s">
        <v>300</v>
      </c>
      <c r="C6" s="501">
        <v>113</v>
      </c>
      <c r="D6" s="502">
        <v>0</v>
      </c>
      <c r="E6" s="501">
        <v>0</v>
      </c>
      <c r="F6" s="501">
        <v>0</v>
      </c>
      <c r="G6" s="475">
        <v>38</v>
      </c>
      <c r="H6" s="501">
        <v>66</v>
      </c>
      <c r="I6" s="499">
        <v>28</v>
      </c>
      <c r="J6" s="499">
        <v>0</v>
      </c>
      <c r="K6" s="499">
        <v>0</v>
      </c>
      <c r="L6" s="499">
        <v>0</v>
      </c>
      <c r="M6" s="499">
        <v>0</v>
      </c>
      <c r="N6" s="499">
        <v>10</v>
      </c>
      <c r="O6" s="499">
        <v>0</v>
      </c>
      <c r="P6" s="499">
        <v>0</v>
      </c>
    </row>
    <row r="7" spans="1:16" ht="17.25">
      <c r="A7" s="424">
        <v>2</v>
      </c>
      <c r="B7" s="481" t="s">
        <v>322</v>
      </c>
      <c r="C7" s="501">
        <v>2</v>
      </c>
      <c r="D7" s="501">
        <v>0</v>
      </c>
      <c r="E7" s="501">
        <v>0</v>
      </c>
      <c r="F7" s="501">
        <v>0</v>
      </c>
      <c r="G7" s="415">
        <v>1</v>
      </c>
      <c r="H7" s="501">
        <v>18</v>
      </c>
      <c r="I7" s="501">
        <v>5</v>
      </c>
      <c r="J7" s="501">
        <v>0</v>
      </c>
      <c r="K7" s="501">
        <v>0</v>
      </c>
      <c r="L7" s="501">
        <v>0</v>
      </c>
      <c r="M7" s="501">
        <v>0</v>
      </c>
      <c r="N7" s="499">
        <v>3</v>
      </c>
      <c r="O7" s="501">
        <v>0</v>
      </c>
      <c r="P7" s="501">
        <v>0</v>
      </c>
    </row>
    <row r="8" spans="1:16" ht="17.25">
      <c r="A8" s="424">
        <v>3</v>
      </c>
      <c r="B8" s="481" t="s">
        <v>301</v>
      </c>
      <c r="C8" s="501">
        <v>14</v>
      </c>
      <c r="D8" s="501">
        <v>0</v>
      </c>
      <c r="E8" s="501">
        <v>0</v>
      </c>
      <c r="F8" s="501">
        <v>0</v>
      </c>
      <c r="G8" s="415">
        <v>2</v>
      </c>
      <c r="H8" s="501">
        <v>29</v>
      </c>
      <c r="I8" s="501">
        <v>12</v>
      </c>
      <c r="J8" s="501">
        <v>0</v>
      </c>
      <c r="K8" s="501">
        <v>0</v>
      </c>
      <c r="L8" s="501">
        <v>0</v>
      </c>
      <c r="M8" s="501">
        <v>0</v>
      </c>
      <c r="N8" s="499">
        <v>2</v>
      </c>
      <c r="O8" s="501">
        <v>0</v>
      </c>
      <c r="P8" s="501">
        <v>0</v>
      </c>
    </row>
    <row r="9" spans="1:16" ht="17.25">
      <c r="A9" s="424">
        <v>4</v>
      </c>
      <c r="B9" s="481" t="s">
        <v>302</v>
      </c>
      <c r="C9" s="501">
        <v>4</v>
      </c>
      <c r="D9" s="501">
        <v>0</v>
      </c>
      <c r="E9" s="501">
        <v>0</v>
      </c>
      <c r="F9" s="501">
        <v>0</v>
      </c>
      <c r="G9" s="415">
        <v>0</v>
      </c>
      <c r="H9" s="501">
        <v>18</v>
      </c>
      <c r="I9" s="501">
        <v>5</v>
      </c>
      <c r="J9" s="501">
        <v>0</v>
      </c>
      <c r="K9" s="501">
        <v>0</v>
      </c>
      <c r="L9" s="501">
        <v>0</v>
      </c>
      <c r="M9" s="501">
        <v>0</v>
      </c>
      <c r="N9" s="499">
        <v>2</v>
      </c>
      <c r="O9" s="501">
        <v>0</v>
      </c>
      <c r="P9" s="501">
        <v>0</v>
      </c>
    </row>
    <row r="10" spans="1:16" ht="17.25">
      <c r="A10" s="424">
        <v>5</v>
      </c>
      <c r="B10" s="496" t="s">
        <v>303</v>
      </c>
      <c r="C10" s="501">
        <v>0</v>
      </c>
      <c r="D10" s="501">
        <v>0</v>
      </c>
      <c r="E10" s="501">
        <v>0</v>
      </c>
      <c r="F10" s="501">
        <v>0</v>
      </c>
      <c r="G10" s="415">
        <v>0</v>
      </c>
      <c r="H10" s="501">
        <v>0</v>
      </c>
      <c r="I10" s="501">
        <v>2</v>
      </c>
      <c r="J10" s="501">
        <v>0</v>
      </c>
      <c r="K10" s="501">
        <v>0</v>
      </c>
      <c r="L10" s="501">
        <v>0</v>
      </c>
      <c r="M10" s="501">
        <v>0</v>
      </c>
      <c r="N10" s="499">
        <v>2</v>
      </c>
      <c r="O10" s="501">
        <v>0</v>
      </c>
      <c r="P10" s="501">
        <v>0</v>
      </c>
    </row>
    <row r="11" spans="1:16" ht="17.25">
      <c r="A11" s="451">
        <v>6</v>
      </c>
      <c r="B11" s="508" t="s">
        <v>369</v>
      </c>
      <c r="C11" s="501">
        <v>0</v>
      </c>
      <c r="D11" s="501">
        <v>0</v>
      </c>
      <c r="E11" s="501">
        <v>0</v>
      </c>
      <c r="F11" s="501">
        <v>0</v>
      </c>
      <c r="G11" s="415">
        <v>9</v>
      </c>
      <c r="H11" s="501">
        <v>0</v>
      </c>
      <c r="I11" s="501">
        <v>0</v>
      </c>
      <c r="J11" s="501">
        <v>0</v>
      </c>
      <c r="K11" s="501">
        <v>0</v>
      </c>
      <c r="L11" s="501">
        <v>0</v>
      </c>
      <c r="M11" s="501">
        <v>0</v>
      </c>
      <c r="N11" s="499">
        <v>0</v>
      </c>
      <c r="O11" s="501">
        <v>0</v>
      </c>
      <c r="P11" s="501">
        <v>0</v>
      </c>
    </row>
    <row r="12" spans="1:16" ht="16.5">
      <c r="A12" s="509">
        <v>7</v>
      </c>
      <c r="B12" s="510" t="s">
        <v>304</v>
      </c>
      <c r="C12" s="501">
        <v>71</v>
      </c>
      <c r="D12" s="501">
        <v>0</v>
      </c>
      <c r="E12" s="501">
        <v>0</v>
      </c>
      <c r="F12" s="501">
        <v>0</v>
      </c>
      <c r="G12" s="501">
        <v>14</v>
      </c>
      <c r="H12" s="501">
        <v>88</v>
      </c>
      <c r="I12" s="501">
        <v>23</v>
      </c>
      <c r="J12" s="501">
        <v>0</v>
      </c>
      <c r="K12" s="501">
        <v>0</v>
      </c>
      <c r="L12" s="501">
        <v>0</v>
      </c>
      <c r="M12" s="501">
        <v>0</v>
      </c>
      <c r="N12" s="501">
        <v>2</v>
      </c>
      <c r="O12" s="501">
        <v>0</v>
      </c>
      <c r="P12" s="501">
        <v>0</v>
      </c>
    </row>
    <row r="13" spans="1:16" ht="17.25">
      <c r="A13" s="511">
        <v>8</v>
      </c>
      <c r="B13" s="425" t="s">
        <v>305</v>
      </c>
      <c r="C13" s="501">
        <v>27</v>
      </c>
      <c r="D13" s="501">
        <v>5</v>
      </c>
      <c r="E13" s="501">
        <v>0</v>
      </c>
      <c r="F13" s="501">
        <v>0</v>
      </c>
      <c r="G13" s="501">
        <v>3</v>
      </c>
      <c r="H13" s="501">
        <v>15</v>
      </c>
      <c r="I13" s="501">
        <v>3</v>
      </c>
      <c r="J13" s="501">
        <v>0</v>
      </c>
      <c r="K13" s="501">
        <v>0</v>
      </c>
      <c r="L13" s="501">
        <v>0</v>
      </c>
      <c r="M13" s="501">
        <v>0</v>
      </c>
      <c r="N13" s="501">
        <v>3</v>
      </c>
      <c r="O13" s="501">
        <v>0</v>
      </c>
      <c r="P13" s="501">
        <v>0</v>
      </c>
    </row>
    <row r="14" spans="1:16" ht="17.25">
      <c r="A14" s="451">
        <v>9</v>
      </c>
      <c r="B14" s="425" t="s">
        <v>323</v>
      </c>
      <c r="C14" s="501">
        <v>48</v>
      </c>
      <c r="D14" s="501">
        <v>0</v>
      </c>
      <c r="E14" s="501">
        <v>0</v>
      </c>
      <c r="F14" s="501">
        <v>0</v>
      </c>
      <c r="G14" s="501">
        <v>2</v>
      </c>
      <c r="H14" s="501">
        <v>76</v>
      </c>
      <c r="I14" s="501">
        <v>15</v>
      </c>
      <c r="J14" s="501">
        <v>0</v>
      </c>
      <c r="K14" s="501">
        <v>0</v>
      </c>
      <c r="L14" s="501">
        <v>0</v>
      </c>
      <c r="M14" s="501">
        <v>0</v>
      </c>
      <c r="N14" s="501">
        <v>3</v>
      </c>
      <c r="O14" s="501">
        <v>0</v>
      </c>
      <c r="P14" s="501">
        <v>0</v>
      </c>
    </row>
    <row r="15" spans="1:16" ht="17.25">
      <c r="A15" s="451">
        <v>10</v>
      </c>
      <c r="B15" s="425" t="s">
        <v>306</v>
      </c>
      <c r="C15" s="501">
        <v>39</v>
      </c>
      <c r="D15" s="501">
        <v>1</v>
      </c>
      <c r="E15" s="501">
        <v>0</v>
      </c>
      <c r="F15" s="501">
        <v>0</v>
      </c>
      <c r="G15" s="501">
        <v>2</v>
      </c>
      <c r="H15" s="501">
        <v>48</v>
      </c>
      <c r="I15" s="501">
        <v>17</v>
      </c>
      <c r="J15" s="501">
        <v>0</v>
      </c>
      <c r="K15" s="501">
        <v>0</v>
      </c>
      <c r="L15" s="501">
        <v>0</v>
      </c>
      <c r="M15" s="501">
        <v>0</v>
      </c>
      <c r="N15" s="501">
        <v>7</v>
      </c>
      <c r="O15" s="501">
        <v>0</v>
      </c>
      <c r="P15" s="501">
        <v>0</v>
      </c>
    </row>
    <row r="16" spans="1:16" ht="17.25">
      <c r="A16" s="451">
        <v>11</v>
      </c>
      <c r="B16" s="496" t="s">
        <v>307</v>
      </c>
      <c r="C16" s="501">
        <v>17</v>
      </c>
      <c r="D16" s="501">
        <v>0</v>
      </c>
      <c r="E16" s="501">
        <v>0</v>
      </c>
      <c r="F16" s="501">
        <v>0</v>
      </c>
      <c r="G16" s="501">
        <v>3</v>
      </c>
      <c r="H16" s="501">
        <v>7</v>
      </c>
      <c r="I16" s="501">
        <v>7</v>
      </c>
      <c r="J16" s="501">
        <v>0</v>
      </c>
      <c r="K16" s="501">
        <v>0</v>
      </c>
      <c r="L16" s="501">
        <v>0</v>
      </c>
      <c r="M16" s="501">
        <v>0</v>
      </c>
      <c r="N16" s="501">
        <v>6</v>
      </c>
      <c r="O16" s="501">
        <v>0</v>
      </c>
      <c r="P16" s="501">
        <v>0</v>
      </c>
    </row>
    <row r="17" spans="1:16" ht="17.25">
      <c r="A17" s="451">
        <v>12</v>
      </c>
      <c r="B17" s="425" t="s">
        <v>297</v>
      </c>
      <c r="C17" s="501">
        <v>112</v>
      </c>
      <c r="D17" s="501">
        <v>4</v>
      </c>
      <c r="E17" s="501">
        <v>0</v>
      </c>
      <c r="F17" s="501">
        <v>0</v>
      </c>
      <c r="G17" s="501">
        <v>5</v>
      </c>
      <c r="H17" s="501">
        <v>87</v>
      </c>
      <c r="I17" s="501">
        <v>38</v>
      </c>
      <c r="J17" s="501">
        <v>0</v>
      </c>
      <c r="K17" s="501">
        <v>0</v>
      </c>
      <c r="L17" s="501">
        <v>0</v>
      </c>
      <c r="M17" s="501">
        <v>0</v>
      </c>
      <c r="N17" s="501">
        <v>7</v>
      </c>
      <c r="O17" s="501">
        <v>0</v>
      </c>
      <c r="P17" s="501">
        <v>0</v>
      </c>
    </row>
    <row r="18" spans="1:16" ht="17.25">
      <c r="A18" s="511">
        <v>13</v>
      </c>
      <c r="B18" s="512" t="s">
        <v>88</v>
      </c>
      <c r="C18" s="501">
        <v>25</v>
      </c>
      <c r="D18" s="501">
        <v>15</v>
      </c>
      <c r="E18" s="501">
        <v>0</v>
      </c>
      <c r="F18" s="501">
        <v>0</v>
      </c>
      <c r="G18" s="501">
        <v>1</v>
      </c>
      <c r="H18" s="501">
        <v>24</v>
      </c>
      <c r="I18" s="501">
        <v>8</v>
      </c>
      <c r="J18" s="501">
        <v>0</v>
      </c>
      <c r="K18" s="501">
        <v>0</v>
      </c>
      <c r="L18" s="501">
        <v>0</v>
      </c>
      <c r="M18" s="501">
        <v>0</v>
      </c>
      <c r="N18" s="501">
        <v>1</v>
      </c>
      <c r="O18" s="501">
        <v>0</v>
      </c>
      <c r="P18" s="501">
        <v>0</v>
      </c>
    </row>
    <row r="19" spans="1:16" ht="17.25">
      <c r="A19" s="451">
        <v>14</v>
      </c>
      <c r="B19" s="425" t="s">
        <v>314</v>
      </c>
      <c r="C19" s="501">
        <v>0</v>
      </c>
      <c r="D19" s="501">
        <v>0</v>
      </c>
      <c r="E19" s="501">
        <v>0</v>
      </c>
      <c r="F19" s="501">
        <v>0</v>
      </c>
      <c r="G19" s="501">
        <v>0</v>
      </c>
      <c r="H19" s="501">
        <v>22</v>
      </c>
      <c r="I19" s="501">
        <v>0</v>
      </c>
      <c r="J19" s="501">
        <v>0</v>
      </c>
      <c r="K19" s="501">
        <v>0</v>
      </c>
      <c r="L19" s="501">
        <v>0</v>
      </c>
      <c r="M19" s="501">
        <v>0</v>
      </c>
      <c r="N19" s="501">
        <v>2</v>
      </c>
      <c r="O19" s="501">
        <v>0</v>
      </c>
      <c r="P19" s="501">
        <v>0</v>
      </c>
    </row>
    <row r="20" spans="1:16">
      <c r="A20" s="451">
        <v>15</v>
      </c>
      <c r="B20" s="513" t="s">
        <v>921</v>
      </c>
      <c r="C20" s="501">
        <v>4</v>
      </c>
      <c r="D20" s="501">
        <v>1</v>
      </c>
      <c r="E20" s="501">
        <v>0</v>
      </c>
      <c r="F20" s="501">
        <v>0</v>
      </c>
      <c r="G20" s="501">
        <v>76</v>
      </c>
      <c r="H20" s="501">
        <v>357</v>
      </c>
      <c r="I20" s="501">
        <v>37</v>
      </c>
      <c r="J20" s="501">
        <v>0</v>
      </c>
      <c r="K20" s="501">
        <v>0</v>
      </c>
      <c r="L20" s="501">
        <v>0</v>
      </c>
      <c r="M20" s="501">
        <v>0</v>
      </c>
      <c r="N20" s="501">
        <v>10</v>
      </c>
      <c r="O20" s="501">
        <v>0</v>
      </c>
      <c r="P20" s="501">
        <v>0</v>
      </c>
    </row>
    <row r="21" spans="1:16" ht="17.25">
      <c r="A21" s="511">
        <v>16</v>
      </c>
      <c r="B21" s="514" t="s">
        <v>315</v>
      </c>
      <c r="C21" s="501">
        <v>0</v>
      </c>
      <c r="D21" s="501">
        <v>0</v>
      </c>
      <c r="E21" s="501">
        <v>0</v>
      </c>
      <c r="F21" s="501">
        <v>0</v>
      </c>
      <c r="G21" s="501">
        <v>0</v>
      </c>
      <c r="H21" s="501">
        <v>0</v>
      </c>
      <c r="I21" s="501">
        <v>0</v>
      </c>
      <c r="J21" s="501">
        <v>0</v>
      </c>
      <c r="K21" s="501">
        <v>0</v>
      </c>
      <c r="L21" s="501">
        <v>0</v>
      </c>
      <c r="M21" s="501">
        <v>0</v>
      </c>
      <c r="N21" s="501">
        <v>0</v>
      </c>
      <c r="O21" s="501">
        <v>0</v>
      </c>
      <c r="P21" s="501">
        <v>0</v>
      </c>
    </row>
    <row r="22" spans="1:16" ht="17.25">
      <c r="A22" s="451">
        <v>17</v>
      </c>
      <c r="B22" s="514" t="s">
        <v>316</v>
      </c>
      <c r="C22" s="501">
        <v>1</v>
      </c>
      <c r="D22" s="501">
        <v>0</v>
      </c>
      <c r="E22" s="501">
        <v>0</v>
      </c>
      <c r="F22" s="501">
        <v>0</v>
      </c>
      <c r="G22" s="501">
        <v>2</v>
      </c>
      <c r="H22" s="501">
        <v>38</v>
      </c>
      <c r="I22" s="501">
        <v>3</v>
      </c>
      <c r="J22" s="501">
        <v>0</v>
      </c>
      <c r="K22" s="501">
        <v>0</v>
      </c>
      <c r="L22" s="501">
        <v>0</v>
      </c>
      <c r="M22" s="501">
        <v>0</v>
      </c>
      <c r="N22" s="501">
        <v>5</v>
      </c>
      <c r="O22" s="501">
        <v>0</v>
      </c>
      <c r="P22" s="501">
        <v>0</v>
      </c>
    </row>
    <row r="23" spans="1:16" ht="17.25">
      <c r="A23" s="451">
        <v>18</v>
      </c>
      <c r="B23" s="514" t="s">
        <v>317</v>
      </c>
      <c r="C23" s="501">
        <v>0</v>
      </c>
      <c r="D23" s="501">
        <v>0</v>
      </c>
      <c r="E23" s="501">
        <v>0</v>
      </c>
      <c r="F23" s="501">
        <v>0</v>
      </c>
      <c r="G23" s="501">
        <v>0</v>
      </c>
      <c r="H23" s="501">
        <v>41</v>
      </c>
      <c r="I23" s="501">
        <v>3</v>
      </c>
      <c r="J23" s="501">
        <v>0</v>
      </c>
      <c r="K23" s="501">
        <v>0</v>
      </c>
      <c r="L23" s="501">
        <v>0</v>
      </c>
      <c r="M23" s="501">
        <v>0</v>
      </c>
      <c r="N23" s="501">
        <v>5</v>
      </c>
      <c r="O23" s="501">
        <v>0</v>
      </c>
      <c r="P23" s="501">
        <v>0</v>
      </c>
    </row>
    <row r="24" spans="1:16" ht="18" thickBot="1">
      <c r="A24" s="451">
        <v>19</v>
      </c>
      <c r="B24" s="514" t="s">
        <v>318</v>
      </c>
      <c r="C24" s="503">
        <v>6</v>
      </c>
      <c r="D24" s="503">
        <v>2</v>
      </c>
      <c r="E24" s="503">
        <v>0</v>
      </c>
      <c r="F24" s="503">
        <v>0</v>
      </c>
      <c r="G24" s="503">
        <v>8</v>
      </c>
      <c r="H24" s="503">
        <v>33</v>
      </c>
      <c r="I24" s="503">
        <v>16</v>
      </c>
      <c r="J24" s="503">
        <v>0</v>
      </c>
      <c r="K24" s="503">
        <v>0</v>
      </c>
      <c r="L24" s="503">
        <v>0</v>
      </c>
      <c r="M24" s="503">
        <v>0</v>
      </c>
      <c r="N24" s="503">
        <v>8</v>
      </c>
      <c r="O24" s="503">
        <v>0</v>
      </c>
      <c r="P24" s="503">
        <v>0</v>
      </c>
    </row>
    <row r="25" spans="1:16" ht="34.5">
      <c r="A25" s="451">
        <v>20</v>
      </c>
      <c r="B25" s="514" t="s">
        <v>319</v>
      </c>
      <c r="C25" s="504">
        <v>3</v>
      </c>
      <c r="D25" s="504">
        <v>1</v>
      </c>
      <c r="E25" s="504">
        <v>0</v>
      </c>
      <c r="F25" s="504">
        <v>0</v>
      </c>
      <c r="G25" s="504">
        <v>0</v>
      </c>
      <c r="H25" s="504">
        <v>4</v>
      </c>
      <c r="I25" s="504">
        <v>5</v>
      </c>
      <c r="J25" s="504">
        <v>0</v>
      </c>
      <c r="K25" s="504">
        <v>0</v>
      </c>
      <c r="L25" s="504">
        <v>0</v>
      </c>
      <c r="M25" s="504">
        <v>0</v>
      </c>
      <c r="N25" s="504">
        <v>2</v>
      </c>
      <c r="O25" s="504">
        <v>0</v>
      </c>
      <c r="P25" s="504">
        <v>0</v>
      </c>
    </row>
    <row r="26" spans="1:16" ht="16.5">
      <c r="A26" s="451">
        <v>21</v>
      </c>
      <c r="B26" s="515" t="s">
        <v>922</v>
      </c>
      <c r="C26" s="501">
        <v>7</v>
      </c>
      <c r="D26" s="501">
        <v>0</v>
      </c>
      <c r="E26" s="501">
        <v>0</v>
      </c>
      <c r="F26" s="501">
        <v>0</v>
      </c>
      <c r="G26" s="501">
        <v>2</v>
      </c>
      <c r="H26" s="501">
        <v>26</v>
      </c>
      <c r="I26" s="501">
        <v>5</v>
      </c>
      <c r="J26" s="501">
        <v>0</v>
      </c>
      <c r="K26" s="501">
        <v>0</v>
      </c>
      <c r="L26" s="501">
        <v>0</v>
      </c>
      <c r="M26" s="501">
        <v>0</v>
      </c>
      <c r="N26" s="501">
        <v>3</v>
      </c>
      <c r="O26" s="501">
        <v>0</v>
      </c>
      <c r="P26" s="501">
        <v>0</v>
      </c>
    </row>
    <row r="27" spans="1:16" ht="17.25">
      <c r="A27" s="451">
        <v>22</v>
      </c>
      <c r="B27" s="514" t="s">
        <v>320</v>
      </c>
      <c r="C27" s="501">
        <v>2</v>
      </c>
      <c r="D27" s="501">
        <v>1</v>
      </c>
      <c r="E27" s="501">
        <v>0</v>
      </c>
      <c r="F27" s="501">
        <v>0</v>
      </c>
      <c r="G27" s="501">
        <v>3</v>
      </c>
      <c r="H27" s="501">
        <v>47</v>
      </c>
      <c r="I27" s="501">
        <v>14</v>
      </c>
      <c r="J27" s="501">
        <v>0</v>
      </c>
      <c r="K27" s="501">
        <v>0</v>
      </c>
      <c r="L27" s="501">
        <v>0</v>
      </c>
      <c r="M27" s="501">
        <v>0</v>
      </c>
      <c r="N27" s="501">
        <v>8</v>
      </c>
      <c r="O27" s="501">
        <v>0</v>
      </c>
      <c r="P27" s="501">
        <v>0</v>
      </c>
    </row>
    <row r="28" spans="1:16" ht="18" thickBot="1">
      <c r="A28" s="516">
        <v>23</v>
      </c>
      <c r="B28" s="517" t="s">
        <v>321</v>
      </c>
      <c r="C28" s="503">
        <v>0</v>
      </c>
      <c r="D28" s="503">
        <v>0</v>
      </c>
      <c r="E28" s="503">
        <v>0</v>
      </c>
      <c r="F28" s="503">
        <v>0</v>
      </c>
      <c r="G28" s="503">
        <v>6</v>
      </c>
      <c r="H28" s="503">
        <v>23</v>
      </c>
      <c r="I28" s="503">
        <v>4</v>
      </c>
      <c r="J28" s="503">
        <v>0</v>
      </c>
      <c r="K28" s="503">
        <v>0</v>
      </c>
      <c r="L28" s="503">
        <v>0</v>
      </c>
      <c r="M28" s="503">
        <v>0</v>
      </c>
      <c r="N28" s="503">
        <v>6</v>
      </c>
      <c r="O28" s="503">
        <v>0</v>
      </c>
      <c r="P28" s="503">
        <v>0</v>
      </c>
    </row>
    <row r="29" spans="1:16" ht="20.25">
      <c r="A29" s="450">
        <v>2</v>
      </c>
      <c r="B29" s="423" t="s">
        <v>89</v>
      </c>
      <c r="C29" s="453">
        <v>73</v>
      </c>
      <c r="D29" s="453">
        <v>34</v>
      </c>
      <c r="E29" s="453">
        <v>54</v>
      </c>
      <c r="F29" s="453">
        <v>33</v>
      </c>
      <c r="G29" s="453">
        <v>0</v>
      </c>
      <c r="H29" s="453">
        <v>77</v>
      </c>
      <c r="I29" s="443">
        <v>131</v>
      </c>
      <c r="J29" s="443">
        <v>0</v>
      </c>
      <c r="K29" s="443">
        <v>133</v>
      </c>
      <c r="L29" s="443">
        <v>546</v>
      </c>
      <c r="M29" s="443">
        <v>217</v>
      </c>
      <c r="N29" s="453">
        <v>0</v>
      </c>
      <c r="O29" s="453">
        <v>0</v>
      </c>
      <c r="P29" s="454">
        <v>0</v>
      </c>
    </row>
    <row r="30" spans="1:16">
      <c r="A30" s="451">
        <v>1</v>
      </c>
      <c r="B30" s="452" t="s">
        <v>308</v>
      </c>
      <c r="C30" s="436">
        <v>0</v>
      </c>
      <c r="D30" s="436">
        <v>0</v>
      </c>
      <c r="E30" s="436">
        <v>4</v>
      </c>
      <c r="F30" s="436">
        <v>20</v>
      </c>
      <c r="G30" s="436">
        <v>0</v>
      </c>
      <c r="H30" s="436">
        <v>11</v>
      </c>
      <c r="I30" s="437">
        <v>1</v>
      </c>
      <c r="J30" s="437">
        <v>0</v>
      </c>
      <c r="K30" s="437">
        <v>0</v>
      </c>
      <c r="L30" s="437">
        <v>0</v>
      </c>
      <c r="M30" s="437">
        <v>0</v>
      </c>
      <c r="N30" s="436">
        <v>92</v>
      </c>
      <c r="O30" s="436">
        <v>0</v>
      </c>
      <c r="P30" s="438">
        <v>0</v>
      </c>
    </row>
    <row r="31" spans="1:16">
      <c r="A31" s="451">
        <v>2</v>
      </c>
      <c r="B31" s="452" t="s">
        <v>309</v>
      </c>
      <c r="C31" s="439">
        <v>1</v>
      </c>
      <c r="D31" s="440">
        <v>2</v>
      </c>
      <c r="E31" s="439">
        <v>1</v>
      </c>
      <c r="F31" s="439">
        <v>15</v>
      </c>
      <c r="G31" s="439">
        <v>0</v>
      </c>
      <c r="H31" s="439">
        <v>3</v>
      </c>
      <c r="I31" s="437">
        <v>1</v>
      </c>
      <c r="J31" s="437">
        <v>0</v>
      </c>
      <c r="K31" s="437">
        <v>0</v>
      </c>
      <c r="L31" s="437">
        <v>0</v>
      </c>
      <c r="M31" s="437">
        <v>0</v>
      </c>
      <c r="N31" s="436">
        <v>90</v>
      </c>
      <c r="O31" s="436">
        <v>0</v>
      </c>
      <c r="P31" s="438">
        <v>0</v>
      </c>
    </row>
    <row r="32" spans="1:16">
      <c r="A32" s="451">
        <v>3</v>
      </c>
      <c r="B32" s="452" t="s">
        <v>370</v>
      </c>
      <c r="C32" s="436">
        <v>67</v>
      </c>
      <c r="D32" s="436">
        <v>7</v>
      </c>
      <c r="E32" s="436">
        <v>22</v>
      </c>
      <c r="F32" s="436">
        <v>43</v>
      </c>
      <c r="G32" s="436">
        <v>0</v>
      </c>
      <c r="H32" s="436">
        <v>49</v>
      </c>
      <c r="I32" s="437">
        <v>55</v>
      </c>
      <c r="J32" s="437">
        <v>0</v>
      </c>
      <c r="K32" s="437">
        <v>0</v>
      </c>
      <c r="L32" s="437">
        <v>0</v>
      </c>
      <c r="M32" s="437">
        <v>0</v>
      </c>
      <c r="N32" s="436">
        <v>101</v>
      </c>
      <c r="O32" s="436">
        <v>0</v>
      </c>
      <c r="P32" s="438">
        <v>0</v>
      </c>
    </row>
    <row r="33" spans="1:16" ht="15.75" thickBot="1">
      <c r="A33" s="451">
        <v>4</v>
      </c>
      <c r="B33" s="452" t="s">
        <v>310</v>
      </c>
      <c r="C33" s="436">
        <v>13</v>
      </c>
      <c r="D33" s="436">
        <v>0</v>
      </c>
      <c r="E33" s="436">
        <v>5</v>
      </c>
      <c r="F33" s="436">
        <v>37</v>
      </c>
      <c r="G33" s="436">
        <v>0</v>
      </c>
      <c r="H33" s="436">
        <v>14</v>
      </c>
      <c r="I33" s="436">
        <v>6</v>
      </c>
      <c r="J33" s="436">
        <v>0</v>
      </c>
      <c r="K33" s="436">
        <v>0</v>
      </c>
      <c r="L33" s="436">
        <v>0</v>
      </c>
      <c r="M33" s="436">
        <v>0</v>
      </c>
      <c r="N33" s="436">
        <v>93</v>
      </c>
      <c r="O33" s="436">
        <v>0</v>
      </c>
      <c r="P33" s="438">
        <v>0</v>
      </c>
    </row>
    <row r="34" spans="1:16" ht="15.75" thickBot="1">
      <c r="A34" s="451">
        <v>5</v>
      </c>
      <c r="B34" s="416" t="s">
        <v>311</v>
      </c>
      <c r="C34" s="441">
        <v>1</v>
      </c>
      <c r="D34" s="441">
        <v>2</v>
      </c>
      <c r="E34" s="441">
        <v>2</v>
      </c>
      <c r="F34" s="441">
        <v>10</v>
      </c>
      <c r="G34" s="441">
        <v>0</v>
      </c>
      <c r="H34" s="442">
        <v>22</v>
      </c>
      <c r="I34" s="442">
        <v>8</v>
      </c>
      <c r="J34" s="442">
        <v>0</v>
      </c>
      <c r="K34" s="442">
        <v>0</v>
      </c>
      <c r="L34" s="442">
        <v>0</v>
      </c>
      <c r="M34" s="442">
        <v>0</v>
      </c>
      <c r="N34" s="443">
        <v>91</v>
      </c>
      <c r="O34" s="444">
        <v>0</v>
      </c>
      <c r="P34" s="445">
        <v>0</v>
      </c>
    </row>
    <row r="35" spans="1:16">
      <c r="A35" s="451">
        <v>6</v>
      </c>
      <c r="B35" s="416" t="s">
        <v>312</v>
      </c>
      <c r="C35" s="443">
        <v>0</v>
      </c>
      <c r="D35" s="443">
        <v>0</v>
      </c>
      <c r="E35" s="443">
        <v>0</v>
      </c>
      <c r="F35" s="443">
        <v>7</v>
      </c>
      <c r="G35" s="443">
        <v>0</v>
      </c>
      <c r="H35" s="443">
        <v>1</v>
      </c>
      <c r="I35" s="443">
        <v>1</v>
      </c>
      <c r="J35" s="437">
        <v>0</v>
      </c>
      <c r="K35" s="437">
        <v>0</v>
      </c>
      <c r="L35" s="437">
        <v>0</v>
      </c>
      <c r="M35" s="437">
        <v>0</v>
      </c>
      <c r="N35" s="436">
        <v>89</v>
      </c>
      <c r="O35" s="436">
        <v>0</v>
      </c>
      <c r="P35" s="438">
        <v>0</v>
      </c>
    </row>
    <row r="36" spans="1:16" ht="15.75" thickBot="1">
      <c r="A36" s="451">
        <v>7</v>
      </c>
      <c r="B36" s="416" t="s">
        <v>371</v>
      </c>
      <c r="C36" s="446">
        <v>3</v>
      </c>
      <c r="D36" s="446">
        <v>3</v>
      </c>
      <c r="E36" s="446">
        <v>8</v>
      </c>
      <c r="F36" s="446">
        <v>29</v>
      </c>
      <c r="G36" s="446">
        <v>0</v>
      </c>
      <c r="H36" s="446">
        <v>3</v>
      </c>
      <c r="I36" s="446">
        <v>2</v>
      </c>
      <c r="J36" s="447">
        <v>0</v>
      </c>
      <c r="K36" s="447">
        <v>0</v>
      </c>
      <c r="L36" s="447">
        <v>0</v>
      </c>
      <c r="M36" s="447">
        <v>0</v>
      </c>
      <c r="N36" s="448">
        <v>89</v>
      </c>
      <c r="O36" s="446">
        <v>0</v>
      </c>
      <c r="P36" s="449">
        <v>0</v>
      </c>
    </row>
    <row r="37" spans="1:16" ht="17.25" thickBot="1">
      <c r="A37" s="455">
        <v>8</v>
      </c>
      <c r="B37" s="456" t="s">
        <v>313</v>
      </c>
      <c r="C37" s="457">
        <v>7</v>
      </c>
      <c r="D37" s="457">
        <v>2</v>
      </c>
      <c r="E37" s="457">
        <v>0</v>
      </c>
      <c r="F37" s="457">
        <v>98</v>
      </c>
      <c r="G37" s="457">
        <v>0</v>
      </c>
      <c r="H37" s="457">
        <v>29</v>
      </c>
      <c r="I37" s="458">
        <v>5</v>
      </c>
      <c r="J37" s="459">
        <v>0</v>
      </c>
      <c r="K37" s="459">
        <v>0</v>
      </c>
      <c r="L37" s="459">
        <v>0</v>
      </c>
      <c r="M37" s="459">
        <v>0</v>
      </c>
      <c r="N37" s="457">
        <v>90</v>
      </c>
      <c r="O37" s="459">
        <v>0</v>
      </c>
      <c r="P37" s="460">
        <v>0</v>
      </c>
    </row>
    <row r="38" spans="1:16" ht="21" thickBot="1">
      <c r="A38" s="422">
        <v>3</v>
      </c>
      <c r="B38" s="423" t="s">
        <v>79</v>
      </c>
      <c r="C38" s="470">
        <v>116</v>
      </c>
      <c r="D38" s="470">
        <v>82</v>
      </c>
      <c r="E38" s="470">
        <v>311</v>
      </c>
      <c r="F38" s="470">
        <v>269</v>
      </c>
      <c r="G38" s="470">
        <v>0</v>
      </c>
      <c r="H38" s="470">
        <v>184</v>
      </c>
      <c r="I38" s="470">
        <v>280</v>
      </c>
      <c r="J38" s="470">
        <v>95</v>
      </c>
      <c r="K38" s="470">
        <v>332</v>
      </c>
      <c r="L38" s="470">
        <v>1217</v>
      </c>
      <c r="M38" s="470">
        <v>1075</v>
      </c>
      <c r="N38" s="470">
        <v>0</v>
      </c>
      <c r="O38" s="470">
        <v>1</v>
      </c>
      <c r="P38" s="442">
        <v>3</v>
      </c>
    </row>
    <row r="39" spans="1:16" ht="15.75" thickBot="1">
      <c r="A39" s="451">
        <v>1</v>
      </c>
      <c r="B39" s="471" t="s">
        <v>80</v>
      </c>
      <c r="C39" s="470">
        <v>3</v>
      </c>
      <c r="D39" s="470">
        <v>2</v>
      </c>
      <c r="E39" s="470">
        <v>32</v>
      </c>
      <c r="F39" s="470">
        <v>47</v>
      </c>
      <c r="G39" s="470">
        <v>0</v>
      </c>
      <c r="H39" s="470">
        <v>7</v>
      </c>
      <c r="I39" s="470">
        <v>3</v>
      </c>
      <c r="J39" s="470">
        <v>0</v>
      </c>
      <c r="K39" s="470">
        <v>0</v>
      </c>
      <c r="L39" s="470">
        <v>0</v>
      </c>
      <c r="M39" s="470">
        <v>0</v>
      </c>
      <c r="N39" s="470">
        <v>0</v>
      </c>
      <c r="O39" s="470">
        <v>0</v>
      </c>
      <c r="P39" s="442">
        <v>0</v>
      </c>
    </row>
    <row r="40" spans="1:16" ht="15.75" thickBot="1">
      <c r="A40" s="451">
        <v>2</v>
      </c>
      <c r="B40" s="471" t="s">
        <v>81</v>
      </c>
      <c r="C40" s="470">
        <v>1</v>
      </c>
      <c r="D40" s="470">
        <v>1</v>
      </c>
      <c r="E40" s="470">
        <v>14</v>
      </c>
      <c r="F40" s="470">
        <v>5</v>
      </c>
      <c r="G40" s="470">
        <v>0</v>
      </c>
      <c r="H40" s="470">
        <v>10</v>
      </c>
      <c r="I40" s="470">
        <v>5</v>
      </c>
      <c r="J40" s="470">
        <v>3</v>
      </c>
      <c r="K40" s="470">
        <v>0</v>
      </c>
      <c r="L40" s="470">
        <v>0</v>
      </c>
      <c r="M40" s="470">
        <v>0</v>
      </c>
      <c r="N40" s="470">
        <v>1</v>
      </c>
      <c r="O40" s="470">
        <v>0</v>
      </c>
      <c r="P40" s="442">
        <v>0</v>
      </c>
    </row>
    <row r="41" spans="1:16" ht="15.75" thickBot="1">
      <c r="A41" s="451">
        <v>3</v>
      </c>
      <c r="B41" s="471" t="s">
        <v>82</v>
      </c>
      <c r="C41" s="470">
        <v>1</v>
      </c>
      <c r="D41" s="470">
        <v>1</v>
      </c>
      <c r="E41" s="470">
        <v>5</v>
      </c>
      <c r="F41" s="470">
        <v>2</v>
      </c>
      <c r="G41" s="470">
        <v>0</v>
      </c>
      <c r="H41" s="470">
        <v>1</v>
      </c>
      <c r="I41" s="470">
        <v>0</v>
      </c>
      <c r="J41" s="470">
        <v>0</v>
      </c>
      <c r="K41" s="470">
        <v>0</v>
      </c>
      <c r="L41" s="470">
        <v>0</v>
      </c>
      <c r="M41" s="470">
        <v>0</v>
      </c>
      <c r="N41" s="470">
        <v>0</v>
      </c>
      <c r="O41" s="470">
        <v>0</v>
      </c>
      <c r="P41" s="442">
        <v>0</v>
      </c>
    </row>
    <row r="42" spans="1:16" ht="15.75" thickBot="1">
      <c r="A42" s="451">
        <v>4</v>
      </c>
      <c r="B42" s="471" t="s">
        <v>83</v>
      </c>
      <c r="C42" s="470">
        <v>15</v>
      </c>
      <c r="D42" s="470">
        <v>6</v>
      </c>
      <c r="E42" s="470">
        <v>47</v>
      </c>
      <c r="F42" s="470">
        <v>40</v>
      </c>
      <c r="G42" s="470">
        <v>1</v>
      </c>
      <c r="H42" s="470">
        <v>5</v>
      </c>
      <c r="I42" s="470">
        <v>0</v>
      </c>
      <c r="J42" s="470">
        <v>0</v>
      </c>
      <c r="K42" s="470">
        <v>0</v>
      </c>
      <c r="L42" s="470">
        <v>0</v>
      </c>
      <c r="M42" s="470">
        <v>0</v>
      </c>
      <c r="N42" s="470">
        <v>1</v>
      </c>
      <c r="O42" s="470">
        <v>0</v>
      </c>
      <c r="P42" s="442">
        <v>0</v>
      </c>
    </row>
    <row r="43" spans="1:16" ht="15.75" thickBot="1">
      <c r="A43" s="451">
        <v>5</v>
      </c>
      <c r="B43" s="471" t="s">
        <v>84</v>
      </c>
      <c r="C43" s="470">
        <v>3</v>
      </c>
      <c r="D43" s="470">
        <v>4</v>
      </c>
      <c r="E43" s="470">
        <v>5</v>
      </c>
      <c r="F43" s="470">
        <v>39</v>
      </c>
      <c r="G43" s="470">
        <v>4</v>
      </c>
      <c r="H43" s="470">
        <v>17</v>
      </c>
      <c r="I43" s="470">
        <v>2</v>
      </c>
      <c r="J43" s="470">
        <v>0</v>
      </c>
      <c r="K43" s="470">
        <v>0</v>
      </c>
      <c r="L43" s="470">
        <v>0</v>
      </c>
      <c r="M43" s="470">
        <v>0</v>
      </c>
      <c r="N43" s="470">
        <v>1</v>
      </c>
      <c r="O43" s="470">
        <v>0</v>
      </c>
      <c r="P43" s="442">
        <v>0</v>
      </c>
    </row>
    <row r="44" spans="1:16" ht="15.75" thickBot="1">
      <c r="A44" s="451">
        <v>6</v>
      </c>
      <c r="B44" s="471" t="s">
        <v>85</v>
      </c>
      <c r="C44" s="470">
        <v>5</v>
      </c>
      <c r="D44" s="470">
        <v>2</v>
      </c>
      <c r="E44" s="470">
        <v>10</v>
      </c>
      <c r="F44" s="470">
        <v>96</v>
      </c>
      <c r="G44" s="470">
        <v>1</v>
      </c>
      <c r="H44" s="470">
        <v>9</v>
      </c>
      <c r="I44" s="470">
        <v>4</v>
      </c>
      <c r="J44" s="470">
        <v>0</v>
      </c>
      <c r="K44" s="470">
        <v>0</v>
      </c>
      <c r="L44" s="470">
        <v>0</v>
      </c>
      <c r="M44" s="470">
        <v>0</v>
      </c>
      <c r="N44" s="470">
        <v>1</v>
      </c>
      <c r="O44" s="470">
        <v>0</v>
      </c>
      <c r="P44" s="442">
        <v>0</v>
      </c>
    </row>
    <row r="45" spans="1:16" ht="15.75" thickBot="1">
      <c r="A45" s="451">
        <v>7</v>
      </c>
      <c r="B45" s="471" t="s">
        <v>86</v>
      </c>
      <c r="C45" s="470">
        <v>6</v>
      </c>
      <c r="D45" s="470">
        <v>4</v>
      </c>
      <c r="E45" s="470">
        <v>3</v>
      </c>
      <c r="F45" s="470">
        <v>11</v>
      </c>
      <c r="G45" s="470">
        <v>0</v>
      </c>
      <c r="H45" s="470">
        <v>2</v>
      </c>
      <c r="I45" s="470">
        <v>0</v>
      </c>
      <c r="J45" s="470">
        <v>0</v>
      </c>
      <c r="K45" s="470">
        <v>0</v>
      </c>
      <c r="L45" s="470">
        <v>0</v>
      </c>
      <c r="M45" s="470">
        <v>0</v>
      </c>
      <c r="N45" s="470">
        <v>1</v>
      </c>
      <c r="O45" s="470">
        <v>0</v>
      </c>
      <c r="P45" s="442">
        <v>0</v>
      </c>
    </row>
    <row r="46" spans="1:16" ht="15.75" thickBot="1">
      <c r="A46" s="451">
        <v>8</v>
      </c>
      <c r="B46" s="471" t="s">
        <v>87</v>
      </c>
      <c r="C46" s="470">
        <v>1</v>
      </c>
      <c r="D46" s="470">
        <v>0</v>
      </c>
      <c r="E46" s="470">
        <v>18</v>
      </c>
      <c r="F46" s="470">
        <v>6</v>
      </c>
      <c r="G46" s="470">
        <v>0</v>
      </c>
      <c r="H46" s="470">
        <v>6</v>
      </c>
      <c r="I46" s="470">
        <v>0</v>
      </c>
      <c r="J46" s="470">
        <v>0</v>
      </c>
      <c r="K46" s="470">
        <v>0</v>
      </c>
      <c r="L46" s="470">
        <v>0</v>
      </c>
      <c r="M46" s="470">
        <v>0</v>
      </c>
      <c r="N46" s="470">
        <v>1</v>
      </c>
      <c r="O46" s="470">
        <v>0</v>
      </c>
      <c r="P46" s="442">
        <v>0</v>
      </c>
    </row>
    <row r="47" spans="1:16" ht="15.75" thickBot="1">
      <c r="A47" s="473">
        <v>9</v>
      </c>
      <c r="B47" s="471" t="s">
        <v>72</v>
      </c>
      <c r="C47" s="427">
        <v>56</v>
      </c>
      <c r="D47" s="427">
        <v>17</v>
      </c>
      <c r="E47" s="427">
        <v>25</v>
      </c>
      <c r="F47" s="427">
        <v>194</v>
      </c>
      <c r="G47" s="427">
        <v>1</v>
      </c>
      <c r="H47" s="427">
        <v>19</v>
      </c>
      <c r="I47" s="428">
        <v>9</v>
      </c>
      <c r="J47" s="427">
        <v>7</v>
      </c>
      <c r="K47" s="427">
        <v>0</v>
      </c>
      <c r="L47" s="427">
        <v>0</v>
      </c>
      <c r="M47" s="427">
        <v>0</v>
      </c>
      <c r="N47" s="427">
        <v>3</v>
      </c>
      <c r="O47" s="427">
        <v>0</v>
      </c>
      <c r="P47" s="464">
        <v>0</v>
      </c>
    </row>
    <row r="48" spans="1:16" ht="15.75" thickBot="1">
      <c r="A48" s="451">
        <v>10</v>
      </c>
      <c r="B48" s="471" t="s">
        <v>73</v>
      </c>
      <c r="C48" s="427">
        <v>11</v>
      </c>
      <c r="D48" s="427">
        <v>8</v>
      </c>
      <c r="E48" s="427">
        <v>23</v>
      </c>
      <c r="F48" s="427">
        <v>170</v>
      </c>
      <c r="G48" s="427">
        <v>0</v>
      </c>
      <c r="H48" s="427">
        <v>49</v>
      </c>
      <c r="I48" s="427">
        <v>8</v>
      </c>
      <c r="J48" s="427">
        <v>5</v>
      </c>
      <c r="K48" s="427">
        <v>0</v>
      </c>
      <c r="L48" s="427">
        <v>0</v>
      </c>
      <c r="M48" s="427">
        <v>0</v>
      </c>
      <c r="N48" s="427">
        <v>5</v>
      </c>
      <c r="O48" s="427">
        <v>0</v>
      </c>
      <c r="P48" s="464">
        <v>0</v>
      </c>
    </row>
    <row r="49" spans="1:16" ht="15.75" thickBot="1">
      <c r="A49" s="451">
        <v>11</v>
      </c>
      <c r="B49" s="471" t="s">
        <v>74</v>
      </c>
      <c r="C49" s="427">
        <v>1</v>
      </c>
      <c r="D49" s="427">
        <v>1</v>
      </c>
      <c r="E49" s="427">
        <v>10</v>
      </c>
      <c r="F49" s="427">
        <v>34</v>
      </c>
      <c r="G49" s="427">
        <v>0</v>
      </c>
      <c r="H49" s="427">
        <v>4</v>
      </c>
      <c r="I49" s="427">
        <v>0</v>
      </c>
      <c r="J49" s="427">
        <v>0</v>
      </c>
      <c r="K49" s="427">
        <v>0</v>
      </c>
      <c r="L49" s="427">
        <v>0</v>
      </c>
      <c r="M49" s="427">
        <v>0</v>
      </c>
      <c r="N49" s="427">
        <v>1</v>
      </c>
      <c r="O49" s="427">
        <v>0</v>
      </c>
      <c r="P49" s="464">
        <v>0</v>
      </c>
    </row>
    <row r="50" spans="1:16" ht="15.75" thickBot="1">
      <c r="A50" s="451">
        <v>12</v>
      </c>
      <c r="B50" s="471" t="s">
        <v>75</v>
      </c>
      <c r="C50" s="427">
        <v>3</v>
      </c>
      <c r="D50" s="427">
        <v>6</v>
      </c>
      <c r="E50" s="427">
        <v>3</v>
      </c>
      <c r="F50" s="427">
        <v>52</v>
      </c>
      <c r="G50" s="427">
        <v>0</v>
      </c>
      <c r="H50" s="427">
        <v>25</v>
      </c>
      <c r="I50" s="427">
        <v>0</v>
      </c>
      <c r="J50" s="427">
        <v>0</v>
      </c>
      <c r="K50" s="427">
        <v>0</v>
      </c>
      <c r="L50" s="427">
        <v>0</v>
      </c>
      <c r="M50" s="427">
        <v>0</v>
      </c>
      <c r="N50" s="427">
        <v>0</v>
      </c>
      <c r="O50" s="427">
        <v>0</v>
      </c>
      <c r="P50" s="464">
        <v>0</v>
      </c>
    </row>
    <row r="51" spans="1:16" ht="15.75" thickBot="1">
      <c r="A51" s="451">
        <v>13</v>
      </c>
      <c r="B51" s="416" t="s">
        <v>76</v>
      </c>
      <c r="C51" s="427">
        <v>32</v>
      </c>
      <c r="D51" s="427">
        <v>6</v>
      </c>
      <c r="E51" s="427">
        <v>15</v>
      </c>
      <c r="F51" s="427">
        <v>47</v>
      </c>
      <c r="G51" s="427">
        <v>0</v>
      </c>
      <c r="H51" s="427">
        <v>17</v>
      </c>
      <c r="I51" s="427">
        <v>0</v>
      </c>
      <c r="J51" s="427">
        <v>0</v>
      </c>
      <c r="K51" s="427">
        <v>0</v>
      </c>
      <c r="L51" s="427">
        <v>0</v>
      </c>
      <c r="M51" s="427">
        <v>0</v>
      </c>
      <c r="N51" s="427">
        <v>0</v>
      </c>
      <c r="O51" s="427">
        <v>0</v>
      </c>
      <c r="P51" s="464">
        <v>0</v>
      </c>
    </row>
    <row r="52" spans="1:16" ht="15.75" thickBot="1">
      <c r="A52" s="451">
        <v>14</v>
      </c>
      <c r="B52" s="416" t="s">
        <v>77</v>
      </c>
      <c r="C52" s="427">
        <v>1</v>
      </c>
      <c r="D52" s="427">
        <v>1</v>
      </c>
      <c r="E52" s="427">
        <v>9</v>
      </c>
      <c r="F52" s="427">
        <v>76</v>
      </c>
      <c r="G52" s="427">
        <v>0</v>
      </c>
      <c r="H52" s="427">
        <v>5</v>
      </c>
      <c r="I52" s="427">
        <v>0</v>
      </c>
      <c r="J52" s="427">
        <v>0</v>
      </c>
      <c r="K52" s="427">
        <v>0</v>
      </c>
      <c r="L52" s="427">
        <v>0</v>
      </c>
      <c r="M52" s="427">
        <v>0</v>
      </c>
      <c r="N52" s="427">
        <v>0</v>
      </c>
      <c r="O52" s="427">
        <v>0</v>
      </c>
      <c r="P52" s="464">
        <v>0</v>
      </c>
    </row>
    <row r="53" spans="1:16" ht="27.75" thickBot="1">
      <c r="A53" s="451">
        <v>15</v>
      </c>
      <c r="B53" s="416" t="s">
        <v>78</v>
      </c>
      <c r="C53" s="427">
        <v>1</v>
      </c>
      <c r="D53" s="427">
        <v>2</v>
      </c>
      <c r="E53" s="427">
        <v>4</v>
      </c>
      <c r="F53" s="427">
        <v>93</v>
      </c>
      <c r="G53" s="427">
        <v>0</v>
      </c>
      <c r="H53" s="427">
        <v>9</v>
      </c>
      <c r="I53" s="427">
        <v>0</v>
      </c>
      <c r="J53" s="427">
        <v>0</v>
      </c>
      <c r="K53" s="427">
        <v>0</v>
      </c>
      <c r="L53" s="427">
        <v>0</v>
      </c>
      <c r="M53" s="427">
        <v>0</v>
      </c>
      <c r="N53" s="427">
        <v>2</v>
      </c>
      <c r="O53" s="427">
        <v>0</v>
      </c>
      <c r="P53" s="464">
        <v>0</v>
      </c>
    </row>
    <row r="54" spans="1:16" ht="15.75" thickBot="1">
      <c r="A54" s="472">
        <v>16</v>
      </c>
      <c r="B54" s="471" t="s">
        <v>68</v>
      </c>
      <c r="C54" s="427">
        <v>102</v>
      </c>
      <c r="D54" s="427">
        <v>23</v>
      </c>
      <c r="E54" s="427">
        <v>65</v>
      </c>
      <c r="F54" s="427">
        <v>435</v>
      </c>
      <c r="G54" s="427">
        <v>0</v>
      </c>
      <c r="H54" s="427">
        <v>20</v>
      </c>
      <c r="I54" s="428">
        <v>37</v>
      </c>
      <c r="J54" s="427">
        <v>12</v>
      </c>
      <c r="K54" s="427">
        <v>0</v>
      </c>
      <c r="L54" s="427">
        <v>0</v>
      </c>
      <c r="M54" s="427">
        <v>0</v>
      </c>
      <c r="N54" s="427">
        <v>0</v>
      </c>
      <c r="O54" s="427">
        <v>0</v>
      </c>
      <c r="P54" s="464">
        <v>0</v>
      </c>
    </row>
    <row r="55" spans="1:16" ht="18" thickBot="1">
      <c r="A55" s="424">
        <v>17</v>
      </c>
      <c r="B55" s="425" t="s">
        <v>69</v>
      </c>
      <c r="C55" s="427">
        <v>7</v>
      </c>
      <c r="D55" s="427">
        <v>5</v>
      </c>
      <c r="E55" s="427">
        <v>32</v>
      </c>
      <c r="F55" s="427">
        <v>65</v>
      </c>
      <c r="G55" s="427">
        <v>1</v>
      </c>
      <c r="H55" s="427">
        <v>11</v>
      </c>
      <c r="I55" s="427">
        <v>2</v>
      </c>
      <c r="J55" s="427">
        <v>0</v>
      </c>
      <c r="K55" s="427">
        <v>0</v>
      </c>
      <c r="L55" s="427">
        <v>0</v>
      </c>
      <c r="M55" s="427">
        <v>0</v>
      </c>
      <c r="N55" s="427">
        <v>0</v>
      </c>
      <c r="O55" s="427">
        <v>0</v>
      </c>
      <c r="P55" s="464">
        <v>0</v>
      </c>
    </row>
    <row r="56" spans="1:16" ht="18" thickBot="1">
      <c r="A56" s="424">
        <v>18</v>
      </c>
      <c r="B56" s="425" t="s">
        <v>70</v>
      </c>
      <c r="C56" s="427">
        <v>3</v>
      </c>
      <c r="D56" s="427">
        <v>4</v>
      </c>
      <c r="E56" s="427">
        <v>25</v>
      </c>
      <c r="F56" s="427">
        <v>6</v>
      </c>
      <c r="G56" s="427">
        <v>0</v>
      </c>
      <c r="H56" s="427">
        <v>16</v>
      </c>
      <c r="I56" s="427">
        <v>1</v>
      </c>
      <c r="J56" s="427">
        <v>0</v>
      </c>
      <c r="K56" s="427">
        <v>0</v>
      </c>
      <c r="L56" s="427">
        <v>0</v>
      </c>
      <c r="M56" s="427">
        <v>0</v>
      </c>
      <c r="N56" s="427">
        <v>0</v>
      </c>
      <c r="O56" s="427">
        <v>0</v>
      </c>
      <c r="P56" s="464">
        <v>0</v>
      </c>
    </row>
    <row r="57" spans="1:16" ht="18" thickBot="1">
      <c r="A57" s="430">
        <v>19</v>
      </c>
      <c r="B57" s="431" t="s">
        <v>71</v>
      </c>
      <c r="C57" s="427">
        <v>1</v>
      </c>
      <c r="D57" s="427">
        <v>1</v>
      </c>
      <c r="E57" s="427">
        <v>1</v>
      </c>
      <c r="F57" s="427">
        <v>5</v>
      </c>
      <c r="G57" s="427">
        <v>0</v>
      </c>
      <c r="H57" s="427">
        <v>2</v>
      </c>
      <c r="I57" s="427">
        <v>0</v>
      </c>
      <c r="J57" s="427">
        <v>0</v>
      </c>
      <c r="K57" s="427">
        <v>0</v>
      </c>
      <c r="L57" s="427">
        <v>0</v>
      </c>
      <c r="M57" s="427">
        <v>0</v>
      </c>
      <c r="N57" s="427">
        <v>0</v>
      </c>
      <c r="O57" s="427">
        <v>0</v>
      </c>
      <c r="P57" s="464">
        <v>0</v>
      </c>
    </row>
    <row r="58" spans="1:16" ht="20.25">
      <c r="A58" s="461">
        <v>4</v>
      </c>
      <c r="B58" s="478" t="s">
        <v>324</v>
      </c>
      <c r="C58" s="479">
        <v>80</v>
      </c>
      <c r="D58" s="479">
        <v>69</v>
      </c>
      <c r="E58" s="480">
        <v>895</v>
      </c>
      <c r="F58" s="480">
        <v>313</v>
      </c>
      <c r="G58" s="479">
        <v>17</v>
      </c>
      <c r="H58" s="479">
        <v>75</v>
      </c>
      <c r="I58" s="479">
        <v>296</v>
      </c>
      <c r="J58" s="479">
        <v>296</v>
      </c>
      <c r="K58" s="479">
        <v>261</v>
      </c>
      <c r="L58" s="479">
        <v>317</v>
      </c>
      <c r="M58" s="479">
        <v>217</v>
      </c>
      <c r="N58" s="479">
        <v>3</v>
      </c>
      <c r="O58" s="479">
        <v>0</v>
      </c>
      <c r="P58" s="435">
        <v>0</v>
      </c>
    </row>
    <row r="59" spans="1:16" ht="17.25">
      <c r="A59" s="424">
        <v>1</v>
      </c>
      <c r="B59" s="481" t="s">
        <v>325</v>
      </c>
      <c r="C59" s="482">
        <v>1</v>
      </c>
      <c r="D59" s="482">
        <v>3</v>
      </c>
      <c r="E59" s="482">
        <v>0</v>
      </c>
      <c r="F59" s="482">
        <v>0</v>
      </c>
      <c r="G59" s="482">
        <v>4</v>
      </c>
      <c r="H59" s="482">
        <v>2</v>
      </c>
      <c r="I59" s="483">
        <v>0</v>
      </c>
      <c r="J59" s="483">
        <v>0</v>
      </c>
      <c r="K59" s="483">
        <v>0</v>
      </c>
      <c r="L59" s="483">
        <v>0</v>
      </c>
      <c r="M59" s="483">
        <v>0</v>
      </c>
      <c r="N59" s="482">
        <v>0</v>
      </c>
      <c r="O59" s="482">
        <v>0</v>
      </c>
      <c r="P59" s="484">
        <v>0</v>
      </c>
    </row>
    <row r="60" spans="1:16" ht="34.5">
      <c r="A60" s="424">
        <v>2</v>
      </c>
      <c r="B60" s="481" t="s">
        <v>326</v>
      </c>
      <c r="C60" s="482">
        <v>8</v>
      </c>
      <c r="D60" s="482">
        <v>4</v>
      </c>
      <c r="E60" s="482">
        <v>0</v>
      </c>
      <c r="F60" s="482">
        <v>10</v>
      </c>
      <c r="G60" s="482">
        <v>14</v>
      </c>
      <c r="H60" s="482">
        <v>3</v>
      </c>
      <c r="I60" s="482">
        <v>0</v>
      </c>
      <c r="J60" s="482">
        <v>0</v>
      </c>
      <c r="K60" s="482">
        <v>0</v>
      </c>
      <c r="L60" s="482">
        <v>0</v>
      </c>
      <c r="M60" s="482">
        <v>0</v>
      </c>
      <c r="N60" s="482">
        <v>0</v>
      </c>
      <c r="O60" s="482">
        <v>0</v>
      </c>
      <c r="P60" s="484">
        <v>0</v>
      </c>
    </row>
    <row r="61" spans="1:16" ht="18" thickBot="1">
      <c r="A61" s="485">
        <v>3</v>
      </c>
      <c r="B61" s="486" t="s">
        <v>831</v>
      </c>
      <c r="C61" s="487">
        <v>1</v>
      </c>
      <c r="D61" s="487">
        <v>3</v>
      </c>
      <c r="E61" s="487">
        <v>0</v>
      </c>
      <c r="F61" s="487">
        <v>0</v>
      </c>
      <c r="G61" s="487">
        <v>9</v>
      </c>
      <c r="H61" s="487">
        <v>5</v>
      </c>
      <c r="I61" s="487">
        <v>0</v>
      </c>
      <c r="J61" s="487">
        <v>0</v>
      </c>
      <c r="K61" s="487">
        <v>0</v>
      </c>
      <c r="L61" s="487">
        <v>0</v>
      </c>
      <c r="M61" s="487">
        <v>0</v>
      </c>
      <c r="N61" s="487">
        <v>0</v>
      </c>
      <c r="O61" s="487">
        <v>0</v>
      </c>
      <c r="P61" s="488">
        <v>0</v>
      </c>
    </row>
    <row r="62" spans="1:16" ht="20.25">
      <c r="A62" s="461">
        <v>5</v>
      </c>
      <c r="B62" s="423" t="s">
        <v>62</v>
      </c>
      <c r="C62" s="464">
        <v>4</v>
      </c>
      <c r="D62" s="464">
        <v>2</v>
      </c>
      <c r="E62" s="464">
        <v>8</v>
      </c>
      <c r="F62" s="464">
        <v>27</v>
      </c>
      <c r="G62" s="464">
        <v>19</v>
      </c>
      <c r="H62" s="464">
        <v>18</v>
      </c>
      <c r="I62" s="464">
        <v>11</v>
      </c>
      <c r="J62" s="464">
        <v>11</v>
      </c>
      <c r="K62" s="464">
        <v>74</v>
      </c>
      <c r="L62" s="464">
        <v>370</v>
      </c>
      <c r="M62" s="464">
        <v>315</v>
      </c>
      <c r="N62" s="464">
        <v>9</v>
      </c>
      <c r="O62" s="464">
        <v>9</v>
      </c>
      <c r="P62" s="518">
        <v>0</v>
      </c>
    </row>
    <row r="63" spans="1:16">
      <c r="A63" s="424">
        <v>1</v>
      </c>
      <c r="B63" s="491" t="s">
        <v>59</v>
      </c>
      <c r="C63" s="416">
        <v>16</v>
      </c>
      <c r="D63" s="416">
        <v>4</v>
      </c>
      <c r="E63" s="416">
        <v>0</v>
      </c>
      <c r="F63" s="416">
        <v>0</v>
      </c>
      <c r="G63" s="416">
        <v>3</v>
      </c>
      <c r="H63" s="416">
        <v>47</v>
      </c>
      <c r="I63" s="416">
        <v>0</v>
      </c>
      <c r="J63" s="416">
        <v>0</v>
      </c>
      <c r="K63" s="416">
        <v>0</v>
      </c>
      <c r="L63" s="416">
        <v>50</v>
      </c>
      <c r="M63" s="416">
        <v>46</v>
      </c>
      <c r="N63" s="419">
        <v>0</v>
      </c>
      <c r="O63" s="419">
        <v>0</v>
      </c>
      <c r="P63" s="419">
        <v>0</v>
      </c>
    </row>
    <row r="64" spans="1:16">
      <c r="A64" s="424">
        <v>2</v>
      </c>
      <c r="B64" s="491" t="s">
        <v>60</v>
      </c>
      <c r="C64" s="416">
        <v>0</v>
      </c>
      <c r="D64" s="416">
        <v>1</v>
      </c>
      <c r="E64" s="416">
        <v>0</v>
      </c>
      <c r="F64" s="416">
        <v>1</v>
      </c>
      <c r="G64" s="416">
        <v>0</v>
      </c>
      <c r="H64" s="416">
        <v>20</v>
      </c>
      <c r="I64" s="416">
        <v>0</v>
      </c>
      <c r="J64" s="416">
        <v>0</v>
      </c>
      <c r="K64" s="416">
        <v>0</v>
      </c>
      <c r="L64" s="416">
        <v>0</v>
      </c>
      <c r="M64" s="416">
        <v>0</v>
      </c>
      <c r="N64" s="419">
        <v>0</v>
      </c>
      <c r="O64" s="419">
        <v>0</v>
      </c>
      <c r="P64" s="419">
        <v>0</v>
      </c>
    </row>
    <row r="65" spans="1:16">
      <c r="A65" s="424">
        <v>3</v>
      </c>
      <c r="B65" s="491" t="s">
        <v>61</v>
      </c>
      <c r="C65" s="416">
        <v>13</v>
      </c>
      <c r="D65" s="416">
        <v>7</v>
      </c>
      <c r="E65" s="416">
        <v>4</v>
      </c>
      <c r="F65" s="416">
        <v>3</v>
      </c>
      <c r="G65" s="416">
        <v>5</v>
      </c>
      <c r="H65" s="416">
        <v>30</v>
      </c>
      <c r="I65" s="416">
        <v>0</v>
      </c>
      <c r="J65" s="416">
        <v>0</v>
      </c>
      <c r="K65" s="416">
        <v>0</v>
      </c>
      <c r="L65" s="416">
        <v>91</v>
      </c>
      <c r="M65" s="416">
        <v>51</v>
      </c>
      <c r="N65" s="419">
        <v>0</v>
      </c>
      <c r="O65" s="419">
        <v>0</v>
      </c>
      <c r="P65" s="419">
        <v>0</v>
      </c>
    </row>
    <row r="66" spans="1:16">
      <c r="A66" s="424">
        <v>4</v>
      </c>
      <c r="B66" s="491" t="s">
        <v>63</v>
      </c>
      <c r="C66" s="416">
        <v>8</v>
      </c>
      <c r="D66" s="416">
        <v>1</v>
      </c>
      <c r="E66" s="416">
        <v>0</v>
      </c>
      <c r="F66" s="416">
        <v>1</v>
      </c>
      <c r="G66" s="416">
        <v>0</v>
      </c>
      <c r="H66" s="416">
        <v>3</v>
      </c>
      <c r="I66" s="416">
        <v>0</v>
      </c>
      <c r="J66" s="416">
        <v>0</v>
      </c>
      <c r="K66" s="416">
        <v>0</v>
      </c>
      <c r="L66" s="416">
        <v>0</v>
      </c>
      <c r="M66" s="416">
        <v>0</v>
      </c>
      <c r="N66" s="419">
        <v>0</v>
      </c>
      <c r="O66" s="419">
        <v>0</v>
      </c>
      <c r="P66" s="419">
        <v>0</v>
      </c>
    </row>
    <row r="67" spans="1:16">
      <c r="A67" s="451">
        <v>5</v>
      </c>
      <c r="B67" s="491" t="s">
        <v>64</v>
      </c>
      <c r="C67" s="416">
        <v>0</v>
      </c>
      <c r="D67" s="416">
        <v>0</v>
      </c>
      <c r="E67" s="416">
        <v>0</v>
      </c>
      <c r="F67" s="416">
        <v>0</v>
      </c>
      <c r="G67" s="416">
        <v>0</v>
      </c>
      <c r="H67" s="416">
        <v>0</v>
      </c>
      <c r="I67" s="416">
        <v>0</v>
      </c>
      <c r="J67" s="416">
        <v>0</v>
      </c>
      <c r="K67" s="416">
        <v>0</v>
      </c>
      <c r="L67" s="416">
        <v>0</v>
      </c>
      <c r="M67" s="416">
        <v>0</v>
      </c>
      <c r="N67" s="419">
        <v>0</v>
      </c>
      <c r="O67" s="419">
        <v>0</v>
      </c>
      <c r="P67" s="419">
        <v>0</v>
      </c>
    </row>
    <row r="68" spans="1:16">
      <c r="A68" s="451">
        <v>6</v>
      </c>
      <c r="B68" s="491" t="s">
        <v>65</v>
      </c>
      <c r="C68" s="416">
        <v>4</v>
      </c>
      <c r="D68" s="416">
        <v>4</v>
      </c>
      <c r="E68" s="416">
        <v>5</v>
      </c>
      <c r="F68" s="416">
        <v>0</v>
      </c>
      <c r="G68" s="416">
        <v>8</v>
      </c>
      <c r="H68" s="416">
        <v>0</v>
      </c>
      <c r="I68" s="416">
        <v>0</v>
      </c>
      <c r="J68" s="416">
        <v>0</v>
      </c>
      <c r="K68" s="416">
        <v>0</v>
      </c>
      <c r="L68" s="416">
        <v>80</v>
      </c>
      <c r="M68" s="416">
        <v>47</v>
      </c>
      <c r="N68" s="419">
        <v>0</v>
      </c>
      <c r="O68" s="419">
        <v>0</v>
      </c>
      <c r="P68" s="419">
        <v>0</v>
      </c>
    </row>
    <row r="69" spans="1:16">
      <c r="A69" s="451">
        <v>7</v>
      </c>
      <c r="B69" s="491" t="s">
        <v>66</v>
      </c>
      <c r="C69" s="416">
        <v>7</v>
      </c>
      <c r="D69" s="416">
        <v>2</v>
      </c>
      <c r="E69" s="416">
        <v>0</v>
      </c>
      <c r="F69" s="416">
        <v>0</v>
      </c>
      <c r="G69" s="416">
        <v>0</v>
      </c>
      <c r="H69" s="416">
        <v>78</v>
      </c>
      <c r="I69" s="416">
        <v>0</v>
      </c>
      <c r="J69" s="416">
        <v>0</v>
      </c>
      <c r="K69" s="416">
        <v>0</v>
      </c>
      <c r="L69" s="416">
        <v>88</v>
      </c>
      <c r="M69" s="416">
        <v>21</v>
      </c>
      <c r="N69" s="419">
        <v>0</v>
      </c>
      <c r="O69" s="419">
        <v>0</v>
      </c>
      <c r="P69" s="419">
        <v>0</v>
      </c>
    </row>
    <row r="70" spans="1:16" ht="15.75" thickBot="1">
      <c r="A70" s="497">
        <v>8</v>
      </c>
      <c r="B70" s="492" t="s">
        <v>67</v>
      </c>
      <c r="C70" s="456">
        <v>26</v>
      </c>
      <c r="D70" s="456">
        <v>13</v>
      </c>
      <c r="E70" s="433">
        <v>0</v>
      </c>
      <c r="F70" s="433">
        <v>2</v>
      </c>
      <c r="G70" s="433">
        <v>4</v>
      </c>
      <c r="H70" s="433">
        <v>33</v>
      </c>
      <c r="I70" s="456">
        <v>0</v>
      </c>
      <c r="J70" s="456">
        <v>0</v>
      </c>
      <c r="K70" s="456">
        <v>0</v>
      </c>
      <c r="L70" s="433">
        <v>30</v>
      </c>
      <c r="M70" s="456">
        <v>35</v>
      </c>
      <c r="N70" s="434">
        <v>0</v>
      </c>
      <c r="O70" s="434">
        <v>0</v>
      </c>
      <c r="P70" s="434">
        <v>0</v>
      </c>
    </row>
    <row r="71" spans="1:16" ht="40.5">
      <c r="A71" s="422">
        <v>6</v>
      </c>
      <c r="B71" s="495" t="s">
        <v>53</v>
      </c>
      <c r="C71" s="493">
        <v>114</v>
      </c>
      <c r="D71" s="462">
        <v>15</v>
      </c>
      <c r="E71" s="480">
        <v>84</v>
      </c>
      <c r="F71" s="480">
        <v>49</v>
      </c>
      <c r="G71" s="462">
        <v>6</v>
      </c>
      <c r="H71" s="462">
        <v>472</v>
      </c>
      <c r="I71" s="462">
        <v>250</v>
      </c>
      <c r="J71" s="462">
        <v>140</v>
      </c>
      <c r="K71" s="462">
        <v>179</v>
      </c>
      <c r="L71" s="462">
        <v>444</v>
      </c>
      <c r="M71" s="462">
        <v>278</v>
      </c>
      <c r="N71" s="462">
        <v>0</v>
      </c>
      <c r="O71" s="462">
        <v>0</v>
      </c>
      <c r="P71" s="465">
        <v>3</v>
      </c>
    </row>
    <row r="72" spans="1:16" ht="17.25">
      <c r="A72" s="424">
        <v>1</v>
      </c>
      <c r="B72" s="425" t="s">
        <v>54</v>
      </c>
      <c r="C72" s="491">
        <v>14</v>
      </c>
      <c r="D72" s="418">
        <v>9</v>
      </c>
      <c r="E72" s="482">
        <v>19</v>
      </c>
      <c r="F72" s="482">
        <v>22</v>
      </c>
      <c r="G72" s="418">
        <v>14</v>
      </c>
      <c r="H72" s="418">
        <v>53</v>
      </c>
      <c r="I72" s="416">
        <v>1</v>
      </c>
      <c r="J72" s="416">
        <v>31</v>
      </c>
      <c r="K72" s="416">
        <v>0</v>
      </c>
      <c r="L72" s="416">
        <v>0</v>
      </c>
      <c r="M72" s="416">
        <v>0</v>
      </c>
      <c r="N72" s="416">
        <v>0</v>
      </c>
      <c r="O72" s="416">
        <v>0</v>
      </c>
      <c r="P72" s="417">
        <v>0</v>
      </c>
    </row>
    <row r="73" spans="1:16" ht="17.25">
      <c r="A73" s="424">
        <v>2</v>
      </c>
      <c r="B73" s="425" t="s">
        <v>41</v>
      </c>
      <c r="C73" s="491">
        <v>15</v>
      </c>
      <c r="D73" s="418">
        <v>6</v>
      </c>
      <c r="E73" s="482">
        <v>32</v>
      </c>
      <c r="F73" s="482">
        <v>21</v>
      </c>
      <c r="G73" s="418">
        <v>1</v>
      </c>
      <c r="H73" s="418">
        <v>75</v>
      </c>
      <c r="I73" s="418">
        <v>0</v>
      </c>
      <c r="J73" s="418">
        <v>20</v>
      </c>
      <c r="K73" s="416">
        <v>0</v>
      </c>
      <c r="L73" s="416">
        <v>0</v>
      </c>
      <c r="M73" s="416">
        <v>0</v>
      </c>
      <c r="N73" s="416">
        <v>0</v>
      </c>
      <c r="O73" s="416">
        <v>0</v>
      </c>
      <c r="P73" s="417">
        <v>0</v>
      </c>
    </row>
    <row r="74" spans="1:16" ht="17.25">
      <c r="A74" s="424">
        <v>3</v>
      </c>
      <c r="B74" s="425" t="s">
        <v>55</v>
      </c>
      <c r="C74" s="491">
        <v>8</v>
      </c>
      <c r="D74" s="418">
        <v>3</v>
      </c>
      <c r="E74" s="482">
        <v>14</v>
      </c>
      <c r="F74" s="482">
        <v>11</v>
      </c>
      <c r="G74" s="418">
        <v>3</v>
      </c>
      <c r="H74" s="418">
        <v>45</v>
      </c>
      <c r="I74" s="418">
        <v>2</v>
      </c>
      <c r="J74" s="418">
        <v>31</v>
      </c>
      <c r="K74" s="416">
        <v>0</v>
      </c>
      <c r="L74" s="416">
        <v>0</v>
      </c>
      <c r="M74" s="416">
        <v>0</v>
      </c>
      <c r="N74" s="416">
        <v>0</v>
      </c>
      <c r="O74" s="416">
        <v>0</v>
      </c>
      <c r="P74" s="417">
        <v>0</v>
      </c>
    </row>
    <row r="75" spans="1:16" ht="17.25">
      <c r="A75" s="424">
        <v>4</v>
      </c>
      <c r="B75" s="425" t="s">
        <v>56</v>
      </c>
      <c r="C75" s="491">
        <v>4</v>
      </c>
      <c r="D75" s="418">
        <v>3</v>
      </c>
      <c r="E75" s="482">
        <v>11</v>
      </c>
      <c r="F75" s="482">
        <v>4</v>
      </c>
      <c r="G75" s="418">
        <v>0</v>
      </c>
      <c r="H75" s="418">
        <v>7</v>
      </c>
      <c r="I75" s="418">
        <v>0</v>
      </c>
      <c r="J75" s="418">
        <v>30</v>
      </c>
      <c r="K75" s="416">
        <v>0</v>
      </c>
      <c r="L75" s="416">
        <v>0</v>
      </c>
      <c r="M75" s="416">
        <v>0</v>
      </c>
      <c r="N75" s="416">
        <v>0</v>
      </c>
      <c r="O75" s="416">
        <v>0</v>
      </c>
      <c r="P75" s="417">
        <v>0</v>
      </c>
    </row>
    <row r="76" spans="1:16" ht="17.25">
      <c r="A76" s="451">
        <v>5</v>
      </c>
      <c r="B76" s="496" t="s">
        <v>57</v>
      </c>
      <c r="C76" s="416">
        <v>12</v>
      </c>
      <c r="D76" s="416">
        <v>5</v>
      </c>
      <c r="E76" s="483">
        <v>45</v>
      </c>
      <c r="F76" s="483">
        <v>31</v>
      </c>
      <c r="G76" s="416">
        <v>2</v>
      </c>
      <c r="H76" s="416">
        <v>0</v>
      </c>
      <c r="I76" s="418">
        <v>0</v>
      </c>
      <c r="J76" s="418">
        <v>21</v>
      </c>
      <c r="K76" s="416">
        <v>0</v>
      </c>
      <c r="L76" s="416">
        <v>0</v>
      </c>
      <c r="M76" s="416">
        <v>0</v>
      </c>
      <c r="N76" s="416">
        <v>0</v>
      </c>
      <c r="O76" s="416">
        <v>0</v>
      </c>
      <c r="P76" s="417">
        <v>0</v>
      </c>
    </row>
    <row r="77" spans="1:16" ht="18" thickBot="1">
      <c r="A77" s="497">
        <v>6</v>
      </c>
      <c r="B77" s="498" t="s">
        <v>58</v>
      </c>
      <c r="C77" s="492">
        <v>9</v>
      </c>
      <c r="D77" s="433">
        <v>4</v>
      </c>
      <c r="E77" s="494">
        <v>12</v>
      </c>
      <c r="F77" s="494">
        <v>23</v>
      </c>
      <c r="G77" s="433">
        <v>0</v>
      </c>
      <c r="H77" s="433">
        <v>34</v>
      </c>
      <c r="I77" s="433">
        <v>0</v>
      </c>
      <c r="J77" s="433">
        <v>7</v>
      </c>
      <c r="K77" s="456">
        <v>0</v>
      </c>
      <c r="L77" s="456">
        <v>0</v>
      </c>
      <c r="M77" s="456">
        <v>0</v>
      </c>
      <c r="N77" s="456">
        <v>0</v>
      </c>
      <c r="O77" s="456">
        <v>0</v>
      </c>
      <c r="P77" s="477">
        <v>0</v>
      </c>
    </row>
    <row r="78" spans="1:16" ht="20.25">
      <c r="A78" s="461">
        <v>7</v>
      </c>
      <c r="B78" s="423" t="s">
        <v>372</v>
      </c>
      <c r="C78" s="462">
        <v>2</v>
      </c>
      <c r="D78" s="463">
        <v>3</v>
      </c>
      <c r="E78" s="462">
        <v>8</v>
      </c>
      <c r="F78" s="462">
        <v>12</v>
      </c>
      <c r="G78" s="462">
        <v>0</v>
      </c>
      <c r="H78" s="462">
        <v>0</v>
      </c>
      <c r="I78" s="464">
        <v>1</v>
      </c>
      <c r="J78" s="464">
        <v>0</v>
      </c>
      <c r="K78" s="464">
        <v>30</v>
      </c>
      <c r="L78" s="464">
        <v>218</v>
      </c>
      <c r="M78" s="464">
        <v>156</v>
      </c>
      <c r="N78" s="464">
        <v>0</v>
      </c>
      <c r="O78" s="464">
        <v>0</v>
      </c>
      <c r="P78" s="465">
        <v>0</v>
      </c>
    </row>
    <row r="79" spans="1:16" ht="18" thickBot="1">
      <c r="A79" s="466">
        <v>1</v>
      </c>
      <c r="B79" s="467" t="s">
        <v>373</v>
      </c>
      <c r="C79" s="468">
        <v>1</v>
      </c>
      <c r="D79" s="468">
        <v>0</v>
      </c>
      <c r="E79" s="468">
        <v>9</v>
      </c>
      <c r="F79" s="468">
        <v>5</v>
      </c>
      <c r="G79" s="468">
        <v>0</v>
      </c>
      <c r="H79" s="468">
        <v>0</v>
      </c>
      <c r="I79" s="468">
        <v>0</v>
      </c>
      <c r="J79" s="468">
        <v>0</v>
      </c>
      <c r="K79" s="468">
        <v>0</v>
      </c>
      <c r="L79" s="468">
        <v>0</v>
      </c>
      <c r="M79" s="468">
        <v>0</v>
      </c>
      <c r="N79" s="468">
        <v>0</v>
      </c>
      <c r="O79" s="468">
        <v>0</v>
      </c>
      <c r="P79" s="469">
        <v>0</v>
      </c>
    </row>
    <row r="80" spans="1:16" ht="20.25">
      <c r="A80" s="422">
        <v>8</v>
      </c>
      <c r="B80" s="423" t="s">
        <v>374</v>
      </c>
      <c r="C80" s="426">
        <v>236</v>
      </c>
      <c r="D80" s="426">
        <v>0</v>
      </c>
      <c r="E80" s="426">
        <v>95</v>
      </c>
      <c r="F80" s="426">
        <v>31</v>
      </c>
      <c r="G80" s="426">
        <v>31</v>
      </c>
      <c r="H80" s="426">
        <v>197</v>
      </c>
      <c r="I80" s="427">
        <v>470</v>
      </c>
      <c r="J80" s="427">
        <v>353</v>
      </c>
      <c r="K80" s="428">
        <v>314</v>
      </c>
      <c r="L80" s="428">
        <v>1511</v>
      </c>
      <c r="M80" s="428">
        <v>1099</v>
      </c>
      <c r="N80" s="429">
        <v>56</v>
      </c>
      <c r="O80" s="426" t="s">
        <v>570</v>
      </c>
      <c r="P80" s="435">
        <v>2</v>
      </c>
    </row>
    <row r="81" spans="1:16" ht="17.25">
      <c r="A81" s="424">
        <v>1</v>
      </c>
      <c r="B81" s="425" t="s">
        <v>375</v>
      </c>
      <c r="C81" s="415">
        <v>28</v>
      </c>
      <c r="D81" s="415">
        <v>44</v>
      </c>
      <c r="E81" s="415">
        <v>5</v>
      </c>
      <c r="F81" s="415">
        <v>55</v>
      </c>
      <c r="G81" s="415">
        <v>5</v>
      </c>
      <c r="H81" s="415">
        <v>89</v>
      </c>
      <c r="I81" s="416">
        <v>0</v>
      </c>
      <c r="J81" s="416">
        <v>0</v>
      </c>
      <c r="K81" s="416">
        <v>0</v>
      </c>
      <c r="L81" s="416">
        <v>0</v>
      </c>
      <c r="M81" s="416">
        <v>0</v>
      </c>
      <c r="N81" s="416">
        <v>0</v>
      </c>
      <c r="O81" s="416">
        <v>0</v>
      </c>
      <c r="P81" s="417">
        <v>0</v>
      </c>
    </row>
    <row r="82" spans="1:16" ht="17.25">
      <c r="A82" s="424">
        <v>2</v>
      </c>
      <c r="B82" s="425" t="s">
        <v>376</v>
      </c>
      <c r="C82" s="414">
        <v>47</v>
      </c>
      <c r="D82" s="414">
        <v>78</v>
      </c>
      <c r="E82" s="414">
        <v>5</v>
      </c>
      <c r="F82" s="414">
        <v>11</v>
      </c>
      <c r="G82" s="415">
        <v>0</v>
      </c>
      <c r="H82" s="414">
        <v>16</v>
      </c>
      <c r="I82" s="416">
        <v>0</v>
      </c>
      <c r="J82" s="416">
        <v>0</v>
      </c>
      <c r="K82" s="416">
        <v>0</v>
      </c>
      <c r="L82" s="416">
        <v>0</v>
      </c>
      <c r="M82" s="416">
        <v>0</v>
      </c>
      <c r="N82" s="416">
        <v>0</v>
      </c>
      <c r="O82" s="416">
        <v>0</v>
      </c>
      <c r="P82" s="417">
        <v>0</v>
      </c>
    </row>
    <row r="83" spans="1:16" ht="17.25">
      <c r="A83" s="424">
        <v>3</v>
      </c>
      <c r="B83" s="425" t="s">
        <v>377</v>
      </c>
      <c r="C83" s="415">
        <v>78</v>
      </c>
      <c r="D83" s="415">
        <v>41</v>
      </c>
      <c r="E83" s="415">
        <v>2</v>
      </c>
      <c r="F83" s="415">
        <v>12</v>
      </c>
      <c r="G83" s="415">
        <v>0</v>
      </c>
      <c r="H83" s="415">
        <v>48</v>
      </c>
      <c r="I83" s="418">
        <v>0</v>
      </c>
      <c r="J83" s="418">
        <v>0</v>
      </c>
      <c r="K83" s="418">
        <v>0</v>
      </c>
      <c r="L83" s="418">
        <v>0</v>
      </c>
      <c r="M83" s="418">
        <v>0</v>
      </c>
      <c r="N83" s="418">
        <v>0</v>
      </c>
      <c r="O83" s="418">
        <v>0</v>
      </c>
      <c r="P83" s="419">
        <v>0</v>
      </c>
    </row>
    <row r="84" spans="1:16" ht="17.25">
      <c r="A84" s="424">
        <v>4</v>
      </c>
      <c r="B84" s="425" t="s">
        <v>378</v>
      </c>
      <c r="C84" s="420">
        <v>33</v>
      </c>
      <c r="D84" s="420">
        <v>15</v>
      </c>
      <c r="E84" s="420">
        <v>3</v>
      </c>
      <c r="F84" s="420">
        <v>10</v>
      </c>
      <c r="G84" s="420">
        <v>0</v>
      </c>
      <c r="H84" s="420">
        <v>46</v>
      </c>
      <c r="I84" s="416">
        <v>0</v>
      </c>
      <c r="J84" s="416">
        <v>0</v>
      </c>
      <c r="K84" s="416">
        <v>0</v>
      </c>
      <c r="L84" s="416">
        <v>0</v>
      </c>
      <c r="M84" s="416">
        <v>0</v>
      </c>
      <c r="N84" s="416">
        <v>0</v>
      </c>
      <c r="O84" s="416">
        <v>0</v>
      </c>
      <c r="P84" s="417">
        <v>0</v>
      </c>
    </row>
    <row r="85" spans="1:16" ht="17.25">
      <c r="A85" s="424">
        <v>5</v>
      </c>
      <c r="B85" s="425" t="s">
        <v>379</v>
      </c>
      <c r="C85" s="415">
        <v>15</v>
      </c>
      <c r="D85" s="415">
        <v>32</v>
      </c>
      <c r="E85" s="415">
        <v>1</v>
      </c>
      <c r="F85" s="415">
        <v>4</v>
      </c>
      <c r="G85" s="415">
        <v>0</v>
      </c>
      <c r="H85" s="415">
        <v>166</v>
      </c>
      <c r="I85" s="416">
        <v>0</v>
      </c>
      <c r="J85" s="416">
        <v>0</v>
      </c>
      <c r="K85" s="416">
        <v>0</v>
      </c>
      <c r="L85" s="416">
        <v>0</v>
      </c>
      <c r="M85" s="416">
        <v>0</v>
      </c>
      <c r="N85" s="416">
        <v>0</v>
      </c>
      <c r="O85" s="416">
        <v>0</v>
      </c>
      <c r="P85" s="417">
        <v>0</v>
      </c>
    </row>
    <row r="86" spans="1:16" ht="17.25">
      <c r="A86" s="424">
        <v>6</v>
      </c>
      <c r="B86" s="425" t="s">
        <v>380</v>
      </c>
      <c r="C86" s="415">
        <v>7</v>
      </c>
      <c r="D86" s="415">
        <v>9</v>
      </c>
      <c r="E86" s="415">
        <v>26</v>
      </c>
      <c r="F86" s="415">
        <v>14</v>
      </c>
      <c r="G86" s="415">
        <v>0</v>
      </c>
      <c r="H86" s="415">
        <v>13</v>
      </c>
      <c r="I86" s="418">
        <v>0</v>
      </c>
      <c r="J86" s="418">
        <v>0</v>
      </c>
      <c r="K86" s="418">
        <v>0</v>
      </c>
      <c r="L86" s="418">
        <v>0</v>
      </c>
      <c r="M86" s="418">
        <v>0</v>
      </c>
      <c r="N86" s="418">
        <v>0</v>
      </c>
      <c r="O86" s="418">
        <v>0</v>
      </c>
      <c r="P86" s="419">
        <v>0</v>
      </c>
    </row>
    <row r="87" spans="1:16" ht="17.25">
      <c r="A87" s="424">
        <v>7</v>
      </c>
      <c r="B87" s="425" t="s">
        <v>381</v>
      </c>
      <c r="C87" s="420">
        <v>9</v>
      </c>
      <c r="D87" s="420">
        <v>7</v>
      </c>
      <c r="E87" s="420">
        <v>2</v>
      </c>
      <c r="F87" s="420">
        <v>2</v>
      </c>
      <c r="G87" s="420">
        <v>0</v>
      </c>
      <c r="H87" s="420">
        <v>17</v>
      </c>
      <c r="I87" s="416">
        <v>0</v>
      </c>
      <c r="J87" s="416">
        <v>0</v>
      </c>
      <c r="K87" s="416">
        <v>0</v>
      </c>
      <c r="L87" s="416">
        <v>0</v>
      </c>
      <c r="M87" s="416">
        <v>0</v>
      </c>
      <c r="N87" s="416">
        <v>0</v>
      </c>
      <c r="O87" s="416">
        <v>0</v>
      </c>
      <c r="P87" s="417">
        <v>0</v>
      </c>
    </row>
    <row r="88" spans="1:16" ht="17.25">
      <c r="A88" s="424">
        <v>8</v>
      </c>
      <c r="B88" s="425" t="s">
        <v>103</v>
      </c>
      <c r="C88" s="415">
        <v>66</v>
      </c>
      <c r="D88" s="415">
        <v>24</v>
      </c>
      <c r="E88" s="415">
        <v>0</v>
      </c>
      <c r="F88" s="415">
        <v>0</v>
      </c>
      <c r="G88" s="415">
        <v>5</v>
      </c>
      <c r="H88" s="415">
        <v>38</v>
      </c>
      <c r="I88" s="416">
        <v>0</v>
      </c>
      <c r="J88" s="416">
        <v>0</v>
      </c>
      <c r="K88" s="416">
        <v>0</v>
      </c>
      <c r="L88" s="416">
        <v>0</v>
      </c>
      <c r="M88" s="416">
        <v>0</v>
      </c>
      <c r="N88" s="416">
        <v>0</v>
      </c>
      <c r="O88" s="416">
        <v>0</v>
      </c>
      <c r="P88" s="417">
        <v>0</v>
      </c>
    </row>
    <row r="89" spans="1:16" ht="17.25">
      <c r="A89" s="424">
        <v>9</v>
      </c>
      <c r="B89" s="425" t="s">
        <v>382</v>
      </c>
      <c r="C89" s="415">
        <v>45</v>
      </c>
      <c r="D89" s="415">
        <v>11</v>
      </c>
      <c r="E89" s="415">
        <v>7</v>
      </c>
      <c r="F89" s="415">
        <v>0</v>
      </c>
      <c r="G89" s="415">
        <v>0</v>
      </c>
      <c r="H89" s="415">
        <v>0</v>
      </c>
      <c r="I89" s="418">
        <v>0</v>
      </c>
      <c r="J89" s="418">
        <v>0</v>
      </c>
      <c r="K89" s="418">
        <v>0</v>
      </c>
      <c r="L89" s="418">
        <v>0</v>
      </c>
      <c r="M89" s="418">
        <v>0</v>
      </c>
      <c r="N89" s="418">
        <v>0</v>
      </c>
      <c r="O89" s="418">
        <v>0</v>
      </c>
      <c r="P89" s="419">
        <v>0</v>
      </c>
    </row>
    <row r="90" spans="1:16" ht="17.25">
      <c r="A90" s="424">
        <v>10</v>
      </c>
      <c r="B90" s="425" t="s">
        <v>383</v>
      </c>
      <c r="C90" s="415">
        <v>11</v>
      </c>
      <c r="D90" s="415">
        <v>29</v>
      </c>
      <c r="E90" s="415">
        <v>4</v>
      </c>
      <c r="F90" s="415">
        <v>0</v>
      </c>
      <c r="G90" s="415">
        <v>0</v>
      </c>
      <c r="H90" s="415">
        <v>45</v>
      </c>
      <c r="I90" s="416">
        <v>0</v>
      </c>
      <c r="J90" s="416">
        <v>0</v>
      </c>
      <c r="K90" s="416">
        <v>0</v>
      </c>
      <c r="L90" s="416">
        <v>0</v>
      </c>
      <c r="M90" s="416">
        <v>0</v>
      </c>
      <c r="N90" s="416">
        <v>0</v>
      </c>
      <c r="O90" s="416">
        <v>0</v>
      </c>
      <c r="P90" s="417">
        <v>0</v>
      </c>
    </row>
    <row r="91" spans="1:16" ht="17.25">
      <c r="A91" s="424">
        <v>11</v>
      </c>
      <c r="B91" s="425" t="s">
        <v>384</v>
      </c>
      <c r="C91" s="421">
        <v>48</v>
      </c>
      <c r="D91" s="415">
        <v>13</v>
      </c>
      <c r="E91" s="415">
        <v>6</v>
      </c>
      <c r="F91" s="415">
        <v>3</v>
      </c>
      <c r="G91" s="415">
        <v>14</v>
      </c>
      <c r="H91" s="415">
        <v>35</v>
      </c>
      <c r="I91" s="416">
        <v>0</v>
      </c>
      <c r="J91" s="416">
        <v>0</v>
      </c>
      <c r="K91" s="416">
        <v>0</v>
      </c>
      <c r="L91" s="416">
        <v>0</v>
      </c>
      <c r="M91" s="416">
        <v>0</v>
      </c>
      <c r="N91" s="416">
        <v>0</v>
      </c>
      <c r="O91" s="416">
        <v>0</v>
      </c>
      <c r="P91" s="417">
        <v>0</v>
      </c>
    </row>
    <row r="92" spans="1:16" ht="17.25">
      <c r="A92" s="424">
        <v>12</v>
      </c>
      <c r="B92" s="425" t="s">
        <v>385</v>
      </c>
      <c r="C92" s="420">
        <v>38</v>
      </c>
      <c r="D92" s="420">
        <v>27</v>
      </c>
      <c r="E92" s="420">
        <v>15</v>
      </c>
      <c r="F92" s="420">
        <v>131</v>
      </c>
      <c r="G92" s="420">
        <v>3</v>
      </c>
      <c r="H92" s="420">
        <v>29</v>
      </c>
      <c r="I92" s="418">
        <v>0</v>
      </c>
      <c r="J92" s="418">
        <v>0</v>
      </c>
      <c r="K92" s="418">
        <v>0</v>
      </c>
      <c r="L92" s="418">
        <v>0</v>
      </c>
      <c r="M92" s="418">
        <v>0</v>
      </c>
      <c r="N92" s="418">
        <v>0</v>
      </c>
      <c r="O92" s="418">
        <v>0</v>
      </c>
      <c r="P92" s="419">
        <v>0</v>
      </c>
    </row>
    <row r="93" spans="1:16" ht="17.25">
      <c r="A93" s="424">
        <v>13</v>
      </c>
      <c r="B93" s="425" t="s">
        <v>386</v>
      </c>
      <c r="C93" s="415">
        <v>5</v>
      </c>
      <c r="D93" s="415">
        <v>28</v>
      </c>
      <c r="E93" s="415">
        <v>2</v>
      </c>
      <c r="F93" s="415">
        <v>7</v>
      </c>
      <c r="G93" s="415">
        <v>3</v>
      </c>
      <c r="H93" s="415">
        <v>28</v>
      </c>
      <c r="I93" s="416">
        <v>0</v>
      </c>
      <c r="J93" s="416">
        <v>0</v>
      </c>
      <c r="K93" s="416">
        <v>0</v>
      </c>
      <c r="L93" s="416">
        <v>0</v>
      </c>
      <c r="M93" s="416">
        <v>0</v>
      </c>
      <c r="N93" s="416">
        <v>0</v>
      </c>
      <c r="O93" s="416">
        <v>0</v>
      </c>
      <c r="P93" s="417">
        <v>0</v>
      </c>
    </row>
    <row r="94" spans="1:16" ht="17.25">
      <c r="A94" s="424">
        <v>14</v>
      </c>
      <c r="B94" s="425" t="s">
        <v>387</v>
      </c>
      <c r="C94" s="415">
        <v>6</v>
      </c>
      <c r="D94" s="415">
        <v>8</v>
      </c>
      <c r="E94" s="415">
        <v>1</v>
      </c>
      <c r="F94" s="415">
        <v>20</v>
      </c>
      <c r="G94" s="415">
        <v>1</v>
      </c>
      <c r="H94" s="415">
        <v>15</v>
      </c>
      <c r="I94" s="416">
        <v>0</v>
      </c>
      <c r="J94" s="416">
        <v>0</v>
      </c>
      <c r="K94" s="416">
        <v>0</v>
      </c>
      <c r="L94" s="416">
        <v>0</v>
      </c>
      <c r="M94" s="416">
        <v>0</v>
      </c>
      <c r="N94" s="416">
        <v>0</v>
      </c>
      <c r="O94" s="416">
        <v>0</v>
      </c>
      <c r="P94" s="417">
        <v>0</v>
      </c>
    </row>
    <row r="95" spans="1:16" ht="17.25">
      <c r="A95" s="424">
        <v>15</v>
      </c>
      <c r="B95" s="425" t="s">
        <v>388</v>
      </c>
      <c r="C95" s="420">
        <v>20</v>
      </c>
      <c r="D95" s="420">
        <v>26</v>
      </c>
      <c r="E95" s="420">
        <v>0</v>
      </c>
      <c r="F95" s="420">
        <v>0</v>
      </c>
      <c r="G95" s="420">
        <v>1</v>
      </c>
      <c r="H95" s="420">
        <v>8</v>
      </c>
      <c r="I95" s="418">
        <v>0</v>
      </c>
      <c r="J95" s="418">
        <v>0</v>
      </c>
      <c r="K95" s="418">
        <v>0</v>
      </c>
      <c r="L95" s="418">
        <v>0</v>
      </c>
      <c r="M95" s="418">
        <v>0</v>
      </c>
      <c r="N95" s="418">
        <v>0</v>
      </c>
      <c r="O95" s="418">
        <v>0</v>
      </c>
      <c r="P95" s="419">
        <v>0</v>
      </c>
    </row>
    <row r="96" spans="1:16" ht="17.25">
      <c r="A96" s="424">
        <v>16</v>
      </c>
      <c r="B96" s="425" t="s">
        <v>389</v>
      </c>
      <c r="C96" s="415">
        <v>6</v>
      </c>
      <c r="D96" s="415">
        <v>8</v>
      </c>
      <c r="E96" s="415">
        <v>61</v>
      </c>
      <c r="F96" s="415">
        <v>0</v>
      </c>
      <c r="G96" s="415">
        <v>1</v>
      </c>
      <c r="H96" s="415">
        <v>2</v>
      </c>
      <c r="I96" s="416">
        <v>0</v>
      </c>
      <c r="J96" s="416">
        <v>0</v>
      </c>
      <c r="K96" s="416">
        <v>0</v>
      </c>
      <c r="L96" s="416">
        <v>0</v>
      </c>
      <c r="M96" s="416">
        <v>0</v>
      </c>
      <c r="N96" s="416">
        <v>0</v>
      </c>
      <c r="O96" s="416">
        <v>0</v>
      </c>
      <c r="P96" s="417">
        <v>0</v>
      </c>
    </row>
    <row r="97" spans="1:16" ht="17.25">
      <c r="A97" s="424">
        <v>17</v>
      </c>
      <c r="B97" s="425" t="s">
        <v>390</v>
      </c>
      <c r="C97" s="415">
        <v>26</v>
      </c>
      <c r="D97" s="415">
        <v>3</v>
      </c>
      <c r="E97" s="415">
        <v>2</v>
      </c>
      <c r="F97" s="415">
        <v>1</v>
      </c>
      <c r="G97" s="415">
        <v>0</v>
      </c>
      <c r="H97" s="415">
        <v>8</v>
      </c>
      <c r="I97" s="416">
        <v>0</v>
      </c>
      <c r="J97" s="416">
        <v>0</v>
      </c>
      <c r="K97" s="416">
        <v>0</v>
      </c>
      <c r="L97" s="416">
        <v>0</v>
      </c>
      <c r="M97" s="416">
        <v>0</v>
      </c>
      <c r="N97" s="416">
        <v>0</v>
      </c>
      <c r="O97" s="416">
        <v>0</v>
      </c>
      <c r="P97" s="417">
        <v>0</v>
      </c>
    </row>
    <row r="98" spans="1:16" ht="17.25">
      <c r="A98" s="424">
        <v>18</v>
      </c>
      <c r="B98" s="425" t="s">
        <v>27</v>
      </c>
      <c r="C98" s="415">
        <v>9</v>
      </c>
      <c r="D98" s="415">
        <v>2</v>
      </c>
      <c r="E98" s="415">
        <v>0</v>
      </c>
      <c r="F98" s="415">
        <v>0</v>
      </c>
      <c r="G98" s="415">
        <v>2</v>
      </c>
      <c r="H98" s="415">
        <v>14</v>
      </c>
      <c r="I98" s="418">
        <v>0</v>
      </c>
      <c r="J98" s="418">
        <v>0</v>
      </c>
      <c r="K98" s="418">
        <v>0</v>
      </c>
      <c r="L98" s="418">
        <v>0</v>
      </c>
      <c r="M98" s="418">
        <v>0</v>
      </c>
      <c r="N98" s="418">
        <v>0</v>
      </c>
      <c r="O98" s="418">
        <v>0</v>
      </c>
      <c r="P98" s="419">
        <v>0</v>
      </c>
    </row>
    <row r="99" spans="1:16" ht="17.25">
      <c r="A99" s="424">
        <v>19</v>
      </c>
      <c r="B99" s="425" t="s">
        <v>22</v>
      </c>
      <c r="C99" s="414">
        <v>2</v>
      </c>
      <c r="D99" s="414">
        <v>5</v>
      </c>
      <c r="E99" s="414">
        <v>0</v>
      </c>
      <c r="F99" s="414">
        <v>12</v>
      </c>
      <c r="G99" s="415">
        <v>0</v>
      </c>
      <c r="H99" s="414">
        <v>2</v>
      </c>
      <c r="I99" s="416">
        <v>0</v>
      </c>
      <c r="J99" s="416">
        <v>0</v>
      </c>
      <c r="K99" s="416">
        <v>0</v>
      </c>
      <c r="L99" s="416">
        <v>0</v>
      </c>
      <c r="M99" s="416">
        <v>0</v>
      </c>
      <c r="N99" s="416">
        <v>0</v>
      </c>
      <c r="O99" s="416">
        <v>0</v>
      </c>
      <c r="P99" s="417">
        <v>0</v>
      </c>
    </row>
    <row r="100" spans="1:16" ht="18" thickBot="1">
      <c r="A100" s="430">
        <v>20</v>
      </c>
      <c r="B100" s="431" t="s">
        <v>391</v>
      </c>
      <c r="C100" s="432">
        <v>11</v>
      </c>
      <c r="D100" s="432">
        <v>7</v>
      </c>
      <c r="E100" s="432">
        <v>0</v>
      </c>
      <c r="F100" s="432">
        <v>28</v>
      </c>
      <c r="G100" s="432">
        <v>7</v>
      </c>
      <c r="H100" s="432">
        <v>16</v>
      </c>
      <c r="I100" s="433">
        <v>0</v>
      </c>
      <c r="J100" s="433">
        <v>0</v>
      </c>
      <c r="K100" s="433">
        <v>0</v>
      </c>
      <c r="L100" s="433">
        <v>0</v>
      </c>
      <c r="M100" s="433">
        <v>0</v>
      </c>
      <c r="N100" s="433">
        <v>0</v>
      </c>
      <c r="O100" s="433">
        <v>0</v>
      </c>
      <c r="P100" s="434">
        <v>0</v>
      </c>
    </row>
    <row r="101" spans="1:16" ht="20.25">
      <c r="A101" s="461">
        <v>9</v>
      </c>
      <c r="B101" s="423" t="s">
        <v>392</v>
      </c>
      <c r="C101" s="415">
        <v>11</v>
      </c>
      <c r="D101" s="415">
        <v>2</v>
      </c>
      <c r="E101" s="415">
        <v>65</v>
      </c>
      <c r="F101" s="415">
        <v>0</v>
      </c>
      <c r="G101" s="415">
        <v>0</v>
      </c>
      <c r="H101" s="415">
        <v>29</v>
      </c>
      <c r="I101" s="415">
        <v>17</v>
      </c>
      <c r="J101" s="427">
        <v>22</v>
      </c>
      <c r="K101" s="427">
        <v>370</v>
      </c>
      <c r="L101" s="427">
        <v>800</v>
      </c>
      <c r="M101" s="427">
        <v>635</v>
      </c>
      <c r="N101" s="427">
        <v>370</v>
      </c>
      <c r="O101" s="427">
        <v>0</v>
      </c>
      <c r="P101" s="474">
        <v>0</v>
      </c>
    </row>
    <row r="102" spans="1:16" ht="17.25">
      <c r="A102" s="424">
        <v>1</v>
      </c>
      <c r="B102" s="425" t="s">
        <v>393</v>
      </c>
      <c r="C102" s="415">
        <v>4</v>
      </c>
      <c r="D102" s="415">
        <v>0</v>
      </c>
      <c r="E102" s="415">
        <v>0</v>
      </c>
      <c r="F102" s="415">
        <v>8</v>
      </c>
      <c r="G102" s="415">
        <v>0</v>
      </c>
      <c r="H102" s="415">
        <v>5</v>
      </c>
      <c r="I102" s="475">
        <v>6</v>
      </c>
      <c r="J102" s="416">
        <v>0</v>
      </c>
      <c r="K102" s="417">
        <v>0</v>
      </c>
      <c r="L102" s="416">
        <v>0</v>
      </c>
      <c r="M102" s="417">
        <v>0</v>
      </c>
      <c r="N102" s="415">
        <v>27</v>
      </c>
      <c r="O102" s="416">
        <v>0</v>
      </c>
      <c r="P102" s="417">
        <v>0</v>
      </c>
    </row>
    <row r="103" spans="1:16" ht="17.25">
      <c r="A103" s="424">
        <v>2</v>
      </c>
      <c r="B103" s="425" t="s">
        <v>394</v>
      </c>
      <c r="C103" s="415">
        <v>6</v>
      </c>
      <c r="D103" s="415">
        <v>5</v>
      </c>
      <c r="E103" s="415">
        <v>70</v>
      </c>
      <c r="F103" s="415">
        <v>10</v>
      </c>
      <c r="G103" s="415">
        <v>2</v>
      </c>
      <c r="H103" s="415">
        <v>34</v>
      </c>
      <c r="I103" s="415">
        <v>5</v>
      </c>
      <c r="J103" s="416">
        <v>0</v>
      </c>
      <c r="K103" s="417">
        <v>0</v>
      </c>
      <c r="L103" s="416">
        <v>0</v>
      </c>
      <c r="M103" s="417">
        <v>0</v>
      </c>
      <c r="N103" s="415">
        <v>18</v>
      </c>
      <c r="O103" s="416">
        <v>0</v>
      </c>
      <c r="P103" s="417">
        <v>0</v>
      </c>
    </row>
    <row r="104" spans="1:16" ht="17.25">
      <c r="A104" s="424">
        <v>3</v>
      </c>
      <c r="B104" s="425" t="s">
        <v>395</v>
      </c>
      <c r="C104" s="415">
        <v>27</v>
      </c>
      <c r="D104" s="415">
        <v>13</v>
      </c>
      <c r="E104" s="415">
        <v>1</v>
      </c>
      <c r="F104" s="415">
        <v>6</v>
      </c>
      <c r="G104" s="415">
        <v>0</v>
      </c>
      <c r="H104" s="415">
        <v>12</v>
      </c>
      <c r="I104" s="415">
        <v>14</v>
      </c>
      <c r="J104" s="418">
        <v>0</v>
      </c>
      <c r="K104" s="419">
        <v>0</v>
      </c>
      <c r="L104" s="418">
        <v>0</v>
      </c>
      <c r="M104" s="419">
        <v>0</v>
      </c>
      <c r="N104" s="415">
        <v>29</v>
      </c>
      <c r="O104" s="418">
        <v>0</v>
      </c>
      <c r="P104" s="419">
        <v>0</v>
      </c>
    </row>
    <row r="105" spans="1:16" ht="17.25">
      <c r="A105" s="424">
        <v>4</v>
      </c>
      <c r="B105" s="425" t="s">
        <v>396</v>
      </c>
      <c r="C105" s="415">
        <v>9</v>
      </c>
      <c r="D105" s="415">
        <v>17</v>
      </c>
      <c r="E105" s="415">
        <v>35</v>
      </c>
      <c r="F105" s="415">
        <v>0</v>
      </c>
      <c r="G105" s="415">
        <v>12</v>
      </c>
      <c r="H105" s="415">
        <v>94</v>
      </c>
      <c r="I105" s="415">
        <v>35</v>
      </c>
      <c r="J105" s="416">
        <v>0</v>
      </c>
      <c r="K105" s="417">
        <v>0</v>
      </c>
      <c r="L105" s="416">
        <v>0</v>
      </c>
      <c r="M105" s="417">
        <v>0</v>
      </c>
      <c r="N105" s="415">
        <v>36</v>
      </c>
      <c r="O105" s="416">
        <v>0</v>
      </c>
      <c r="P105" s="417">
        <v>0</v>
      </c>
    </row>
    <row r="106" spans="1:16" ht="17.25">
      <c r="A106" s="424">
        <v>5</v>
      </c>
      <c r="B106" s="425" t="s">
        <v>397</v>
      </c>
      <c r="C106" s="476">
        <v>33</v>
      </c>
      <c r="D106" s="476">
        <v>3</v>
      </c>
      <c r="E106" s="476">
        <v>6</v>
      </c>
      <c r="F106" s="476">
        <v>8</v>
      </c>
      <c r="G106" s="476">
        <v>0</v>
      </c>
      <c r="H106" s="476">
        <v>7</v>
      </c>
      <c r="I106" s="476">
        <v>9</v>
      </c>
      <c r="J106" s="416">
        <v>0</v>
      </c>
      <c r="K106" s="417">
        <v>0</v>
      </c>
      <c r="L106" s="416">
        <v>0</v>
      </c>
      <c r="M106" s="417">
        <v>0</v>
      </c>
      <c r="N106" s="476">
        <v>30</v>
      </c>
      <c r="O106" s="416">
        <v>0</v>
      </c>
      <c r="P106" s="417">
        <v>0</v>
      </c>
    </row>
    <row r="107" spans="1:16" ht="17.25">
      <c r="A107" s="424">
        <v>6</v>
      </c>
      <c r="B107" s="425" t="s">
        <v>398</v>
      </c>
      <c r="C107" s="476">
        <v>13</v>
      </c>
      <c r="D107" s="476">
        <v>2</v>
      </c>
      <c r="E107" s="476">
        <v>1</v>
      </c>
      <c r="F107" s="476">
        <v>1</v>
      </c>
      <c r="G107" s="476">
        <v>3</v>
      </c>
      <c r="H107" s="476">
        <v>32</v>
      </c>
      <c r="I107" s="476">
        <v>6</v>
      </c>
      <c r="J107" s="416">
        <v>0</v>
      </c>
      <c r="K107" s="417">
        <v>0</v>
      </c>
      <c r="L107" s="416">
        <v>0</v>
      </c>
      <c r="M107" s="417">
        <v>0</v>
      </c>
      <c r="N107" s="476">
        <v>23</v>
      </c>
      <c r="O107" s="416">
        <v>0</v>
      </c>
      <c r="P107" s="417">
        <v>0</v>
      </c>
    </row>
    <row r="108" spans="1:16" ht="17.25">
      <c r="A108" s="424">
        <v>7</v>
      </c>
      <c r="B108" s="425" t="s">
        <v>399</v>
      </c>
      <c r="C108" s="476">
        <v>11</v>
      </c>
      <c r="D108" s="476">
        <v>2</v>
      </c>
      <c r="E108" s="476">
        <v>0</v>
      </c>
      <c r="F108" s="476">
        <v>0</v>
      </c>
      <c r="G108" s="476">
        <v>1</v>
      </c>
      <c r="H108" s="476">
        <v>38</v>
      </c>
      <c r="I108" s="476">
        <v>2</v>
      </c>
      <c r="J108" s="416">
        <v>0</v>
      </c>
      <c r="K108" s="417">
        <v>0</v>
      </c>
      <c r="L108" s="416">
        <v>0</v>
      </c>
      <c r="M108" s="417">
        <v>0</v>
      </c>
      <c r="N108" s="476">
        <v>23</v>
      </c>
      <c r="O108" s="416">
        <v>0</v>
      </c>
      <c r="P108" s="417">
        <v>0</v>
      </c>
    </row>
    <row r="109" spans="1:16" ht="17.25">
      <c r="A109" s="424">
        <v>8</v>
      </c>
      <c r="B109" s="425" t="s">
        <v>400</v>
      </c>
      <c r="C109" s="476">
        <v>17</v>
      </c>
      <c r="D109" s="476">
        <v>7</v>
      </c>
      <c r="E109" s="476">
        <v>12</v>
      </c>
      <c r="F109" s="476">
        <v>0</v>
      </c>
      <c r="G109" s="476">
        <v>0</v>
      </c>
      <c r="H109" s="476">
        <v>6</v>
      </c>
      <c r="I109" s="476">
        <v>1</v>
      </c>
      <c r="J109" s="416">
        <v>0</v>
      </c>
      <c r="K109" s="417">
        <v>0</v>
      </c>
      <c r="L109" s="416">
        <v>0</v>
      </c>
      <c r="M109" s="417">
        <v>0</v>
      </c>
      <c r="N109" s="476">
        <v>16</v>
      </c>
      <c r="O109" s="416">
        <v>0</v>
      </c>
      <c r="P109" s="417">
        <v>0</v>
      </c>
    </row>
    <row r="110" spans="1:16" ht="17.25">
      <c r="A110" s="424">
        <v>9</v>
      </c>
      <c r="B110" s="425" t="s">
        <v>401</v>
      </c>
      <c r="C110" s="476">
        <v>69</v>
      </c>
      <c r="D110" s="476">
        <v>35</v>
      </c>
      <c r="E110" s="476">
        <v>47</v>
      </c>
      <c r="F110" s="476">
        <v>48</v>
      </c>
      <c r="G110" s="476">
        <v>3</v>
      </c>
      <c r="H110" s="476">
        <v>29</v>
      </c>
      <c r="I110" s="476">
        <v>20</v>
      </c>
      <c r="J110" s="418">
        <v>0</v>
      </c>
      <c r="K110" s="419">
        <v>0</v>
      </c>
      <c r="L110" s="418">
        <v>0</v>
      </c>
      <c r="M110" s="419">
        <v>0</v>
      </c>
      <c r="N110" s="476">
        <v>47</v>
      </c>
      <c r="O110" s="418">
        <v>0</v>
      </c>
      <c r="P110" s="419">
        <v>0</v>
      </c>
    </row>
    <row r="111" spans="1:16" ht="17.25">
      <c r="A111" s="424">
        <v>10</v>
      </c>
      <c r="B111" s="425" t="s">
        <v>402</v>
      </c>
      <c r="C111" s="476">
        <v>0</v>
      </c>
      <c r="D111" s="476">
        <v>2</v>
      </c>
      <c r="E111" s="476">
        <v>0</v>
      </c>
      <c r="F111" s="476">
        <v>0</v>
      </c>
      <c r="G111" s="476">
        <v>0</v>
      </c>
      <c r="H111" s="476">
        <v>2</v>
      </c>
      <c r="I111" s="476">
        <v>3</v>
      </c>
      <c r="J111" s="416">
        <v>0</v>
      </c>
      <c r="K111" s="417">
        <v>0</v>
      </c>
      <c r="L111" s="416">
        <v>0</v>
      </c>
      <c r="M111" s="417">
        <v>0</v>
      </c>
      <c r="N111" s="476">
        <v>18</v>
      </c>
      <c r="O111" s="416">
        <v>0</v>
      </c>
      <c r="P111" s="417">
        <v>0</v>
      </c>
    </row>
    <row r="112" spans="1:16" ht="17.25">
      <c r="A112" s="424">
        <v>11</v>
      </c>
      <c r="B112" s="425" t="s">
        <v>403</v>
      </c>
      <c r="C112" s="476">
        <v>6</v>
      </c>
      <c r="D112" s="476">
        <v>23</v>
      </c>
      <c r="E112" s="476">
        <v>16</v>
      </c>
      <c r="F112" s="476">
        <v>29</v>
      </c>
      <c r="G112" s="476">
        <v>0</v>
      </c>
      <c r="H112" s="476">
        <v>149</v>
      </c>
      <c r="I112" s="476">
        <v>66</v>
      </c>
      <c r="J112" s="416">
        <v>0</v>
      </c>
      <c r="K112" s="417">
        <v>0</v>
      </c>
      <c r="L112" s="416">
        <v>0</v>
      </c>
      <c r="M112" s="417">
        <v>0</v>
      </c>
      <c r="N112" s="476">
        <v>38</v>
      </c>
      <c r="O112" s="416">
        <v>0</v>
      </c>
      <c r="P112" s="417">
        <v>0</v>
      </c>
    </row>
    <row r="113" spans="1:16" ht="17.25">
      <c r="A113" s="424">
        <v>12</v>
      </c>
      <c r="B113" s="425" t="s">
        <v>404</v>
      </c>
      <c r="C113" s="476">
        <v>7</v>
      </c>
      <c r="D113" s="476">
        <v>9</v>
      </c>
      <c r="E113" s="476">
        <v>16</v>
      </c>
      <c r="F113" s="476">
        <v>2</v>
      </c>
      <c r="G113" s="476">
        <v>0</v>
      </c>
      <c r="H113" s="476">
        <v>11</v>
      </c>
      <c r="I113" s="476">
        <v>6</v>
      </c>
      <c r="J113" s="416">
        <v>0</v>
      </c>
      <c r="K113" s="417">
        <v>0</v>
      </c>
      <c r="L113" s="416">
        <v>0</v>
      </c>
      <c r="M113" s="417">
        <v>0</v>
      </c>
      <c r="N113" s="476">
        <v>21</v>
      </c>
      <c r="O113" s="416">
        <v>0</v>
      </c>
      <c r="P113" s="417">
        <v>0</v>
      </c>
    </row>
    <row r="114" spans="1:16" ht="17.25">
      <c r="A114" s="424">
        <v>13</v>
      </c>
      <c r="B114" s="425" t="s">
        <v>405</v>
      </c>
      <c r="C114" s="476">
        <v>18</v>
      </c>
      <c r="D114" s="476">
        <v>3</v>
      </c>
      <c r="E114" s="476">
        <v>0</v>
      </c>
      <c r="F114" s="476">
        <v>3</v>
      </c>
      <c r="G114" s="476">
        <v>0</v>
      </c>
      <c r="H114" s="476">
        <v>29</v>
      </c>
      <c r="I114" s="476">
        <v>10</v>
      </c>
      <c r="J114" s="416">
        <v>0</v>
      </c>
      <c r="K114" s="417">
        <v>0</v>
      </c>
      <c r="L114" s="416">
        <v>0</v>
      </c>
      <c r="M114" s="417">
        <v>0</v>
      </c>
      <c r="N114" s="476">
        <v>29</v>
      </c>
      <c r="O114" s="416">
        <v>0</v>
      </c>
      <c r="P114" s="417">
        <v>0</v>
      </c>
    </row>
    <row r="115" spans="1:16" ht="18" thickBot="1">
      <c r="A115" s="430">
        <v>14</v>
      </c>
      <c r="B115" s="431" t="s">
        <v>109</v>
      </c>
      <c r="C115" s="476">
        <v>1</v>
      </c>
      <c r="D115" s="476">
        <v>0</v>
      </c>
      <c r="E115" s="476">
        <v>0</v>
      </c>
      <c r="F115" s="476">
        <v>0</v>
      </c>
      <c r="G115" s="476">
        <v>0</v>
      </c>
      <c r="H115" s="476">
        <v>6</v>
      </c>
      <c r="I115" s="476">
        <v>3</v>
      </c>
      <c r="J115" s="456">
        <v>0</v>
      </c>
      <c r="K115" s="477">
        <v>0</v>
      </c>
      <c r="L115" s="456">
        <v>0</v>
      </c>
      <c r="M115" s="477">
        <v>0</v>
      </c>
      <c r="N115" s="476">
        <v>15</v>
      </c>
      <c r="O115" s="456">
        <v>0</v>
      </c>
      <c r="P115" s="477">
        <v>0</v>
      </c>
    </row>
    <row r="116" spans="1:16" ht="20.25">
      <c r="A116" s="489">
        <v>10</v>
      </c>
      <c r="B116" s="490" t="s">
        <v>923</v>
      </c>
      <c r="C116" s="475">
        <v>0</v>
      </c>
      <c r="D116" s="475">
        <v>0</v>
      </c>
      <c r="E116" s="427">
        <v>0</v>
      </c>
      <c r="F116" s="427">
        <v>0</v>
      </c>
      <c r="G116" s="475">
        <v>0</v>
      </c>
      <c r="H116" s="475">
        <v>276</v>
      </c>
      <c r="I116" s="475">
        <v>1630</v>
      </c>
      <c r="J116" s="475">
        <v>770</v>
      </c>
      <c r="K116" s="475">
        <v>444</v>
      </c>
      <c r="L116" s="475">
        <v>3693</v>
      </c>
      <c r="M116" s="475">
        <v>3721</v>
      </c>
      <c r="N116" s="475">
        <v>0</v>
      </c>
      <c r="O116" s="475">
        <v>0</v>
      </c>
      <c r="P116" s="417">
        <v>0</v>
      </c>
    </row>
    <row r="117" spans="1:16" ht="30" customHeight="1">
      <c r="A117" s="424">
        <v>1</v>
      </c>
      <c r="B117" s="425" t="s">
        <v>924</v>
      </c>
      <c r="C117" s="415">
        <v>27</v>
      </c>
      <c r="D117" s="415">
        <v>11</v>
      </c>
      <c r="E117" s="415">
        <v>0</v>
      </c>
      <c r="F117" s="415">
        <v>0</v>
      </c>
      <c r="G117" s="475">
        <v>0</v>
      </c>
      <c r="H117" s="415">
        <v>17</v>
      </c>
      <c r="I117" s="475">
        <v>0</v>
      </c>
      <c r="J117" s="475">
        <v>0</v>
      </c>
      <c r="K117" s="475">
        <v>0</v>
      </c>
      <c r="L117" s="475">
        <v>0</v>
      </c>
      <c r="M117" s="475">
        <v>0</v>
      </c>
      <c r="N117" s="475">
        <v>64</v>
      </c>
      <c r="O117" s="475">
        <v>0</v>
      </c>
      <c r="P117" s="417">
        <v>0</v>
      </c>
    </row>
    <row r="118" spans="1:16" ht="17.25">
      <c r="A118" s="424">
        <v>2</v>
      </c>
      <c r="B118" s="425" t="s">
        <v>925</v>
      </c>
      <c r="C118" s="415">
        <v>16</v>
      </c>
      <c r="D118" s="415">
        <v>0</v>
      </c>
      <c r="E118" s="415">
        <v>25</v>
      </c>
      <c r="F118" s="415">
        <v>18</v>
      </c>
      <c r="G118" s="415">
        <v>0</v>
      </c>
      <c r="H118" s="415">
        <v>1</v>
      </c>
      <c r="I118" s="415">
        <v>0</v>
      </c>
      <c r="J118" s="415">
        <v>0</v>
      </c>
      <c r="K118" s="415">
        <v>0</v>
      </c>
      <c r="L118" s="415">
        <v>0</v>
      </c>
      <c r="M118" s="415">
        <v>0</v>
      </c>
      <c r="N118" s="475">
        <v>94</v>
      </c>
      <c r="O118" s="415">
        <v>0</v>
      </c>
      <c r="P118" s="417">
        <v>0</v>
      </c>
    </row>
    <row r="119" spans="1:16" ht="18" thickBot="1">
      <c r="A119" s="430">
        <v>3</v>
      </c>
      <c r="B119" s="431" t="s">
        <v>530</v>
      </c>
      <c r="C119" s="415">
        <v>19</v>
      </c>
      <c r="D119" s="415">
        <v>0</v>
      </c>
      <c r="E119" s="415">
        <v>7</v>
      </c>
      <c r="F119" s="415">
        <v>2</v>
      </c>
      <c r="G119" s="415">
        <v>0</v>
      </c>
      <c r="H119" s="415">
        <v>145</v>
      </c>
      <c r="I119" s="415">
        <v>0</v>
      </c>
      <c r="J119" s="415">
        <v>0</v>
      </c>
      <c r="K119" s="415">
        <v>0</v>
      </c>
      <c r="L119" s="415">
        <v>0</v>
      </c>
      <c r="M119" s="415">
        <v>0</v>
      </c>
      <c r="N119" s="475">
        <v>67</v>
      </c>
      <c r="O119" s="415">
        <v>0</v>
      </c>
      <c r="P119" s="477">
        <v>0</v>
      </c>
    </row>
    <row r="120" spans="1:16" ht="17.25" thickBot="1">
      <c r="A120" s="668" t="s">
        <v>274</v>
      </c>
      <c r="B120" s="669"/>
      <c r="C120" s="412">
        <v>2428</v>
      </c>
      <c r="D120" s="412">
        <v>972</v>
      </c>
      <c r="E120" s="412">
        <v>2437</v>
      </c>
      <c r="F120" s="412">
        <v>2995</v>
      </c>
      <c r="G120" s="412">
        <v>426</v>
      </c>
      <c r="H120" s="412">
        <v>4609</v>
      </c>
      <c r="I120" s="412">
        <v>4055</v>
      </c>
      <c r="J120" s="412">
        <v>1951</v>
      </c>
      <c r="K120" s="412">
        <v>2486</v>
      </c>
      <c r="L120" s="412">
        <v>9855</v>
      </c>
      <c r="M120" s="412">
        <v>8314</v>
      </c>
      <c r="N120" s="412">
        <v>1882</v>
      </c>
      <c r="O120" s="412">
        <v>10</v>
      </c>
      <c r="P120" s="413">
        <v>9</v>
      </c>
    </row>
  </sheetData>
  <mergeCells count="3">
    <mergeCell ref="A1:P1"/>
    <mergeCell ref="A2:P2"/>
    <mergeCell ref="A120:B1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 3-րդ եռամսյակ</vt:lpstr>
      <vt:lpstr>Արագածոտն</vt:lpstr>
      <vt:lpstr>Արարատ</vt:lpstr>
      <vt:lpstr>Արմավիր</vt:lpstr>
      <vt:lpstr>Կոտայք</vt:lpstr>
      <vt:lpstr>Վայոց Ձոր</vt:lpstr>
      <vt:lpstr>Տավուշ</vt:lpstr>
      <vt:lpstr>Գեղարքունիք</vt:lpstr>
      <vt:lpstr>Լոռի</vt:lpstr>
      <vt:lpstr>Շիրակ</vt:lpstr>
      <vt:lpstr>Սյունիք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Smbat Ghahramanyan</dc:creator>
  <cp:keywords>https:/mul2-aragatsotn.gov.am/tasks/739/oneclick/dzevachapELtsarayutyun1.xlsx?token=47486c1e2a7f82e56b1ffe53343ff397</cp:keywords>
  <cp:lastModifiedBy>Angela Piloyan</cp:lastModifiedBy>
  <cp:lastPrinted>2023-11-01T12:39:19Z</cp:lastPrinted>
  <dcterms:created xsi:type="dcterms:W3CDTF">2021-04-19T10:45:16Z</dcterms:created>
  <dcterms:modified xsi:type="dcterms:W3CDTF">2023-11-01T12:46:56Z</dcterms:modified>
</cp:coreProperties>
</file>