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15300" windowHeight="6090"/>
  </bookViews>
  <sheets>
    <sheet name="ՀՀ մարզեր 2022.տարեկան" sheetId="37" r:id="rId1"/>
  </sheets>
  <definedNames>
    <definedName name="_xlnm.Print_Area" localSheetId="0">'ՀՀ մարզեր 2022.տարեկան'!$A$1:$Y$19</definedName>
  </definedNames>
  <calcPr calcId="145621"/>
</workbook>
</file>

<file path=xl/calcChain.xml><?xml version="1.0" encoding="utf-8"?>
<calcChain xmlns="http://schemas.openxmlformats.org/spreadsheetml/2006/main">
  <c r="W16" i="37" l="1"/>
  <c r="V16" i="37"/>
  <c r="U16" i="37"/>
  <c r="S16" i="37"/>
  <c r="I16" i="37"/>
  <c r="O16" i="37" s="1"/>
  <c r="G16" i="37"/>
  <c r="F16" i="37"/>
  <c r="L16" i="37" s="1"/>
  <c r="D16" i="37"/>
  <c r="Q16" i="37" l="1"/>
  <c r="E9" i="37"/>
  <c r="Y19" i="37" l="1"/>
  <c r="X19" i="37"/>
  <c r="U19" i="37"/>
  <c r="S19" i="37"/>
  <c r="Q19" i="37"/>
  <c r="L19" i="37"/>
  <c r="I19" i="37"/>
  <c r="G19" i="37"/>
  <c r="F19" i="37"/>
  <c r="D19" i="37"/>
  <c r="E19" i="37" s="1"/>
  <c r="E16" i="37"/>
  <c r="H16" i="37" l="1"/>
  <c r="J16" i="37"/>
  <c r="J19" i="37" s="1"/>
  <c r="K19" i="37" s="1"/>
  <c r="T19" i="37"/>
  <c r="W19" i="37"/>
  <c r="M19" i="37"/>
  <c r="R19" i="37" l="1"/>
  <c r="N16" i="37"/>
  <c r="N19" i="37" s="1"/>
  <c r="H19" i="37"/>
  <c r="O19" i="37" l="1"/>
  <c r="P19" i="37"/>
  <c r="V19" i="37"/>
</calcChain>
</file>

<file path=xl/sharedStrings.xml><?xml version="1.0" encoding="utf-8"?>
<sst xmlns="http://schemas.openxmlformats.org/spreadsheetml/2006/main" count="56" uniqueCount="30">
  <si>
    <t>Ընդամենը</t>
  </si>
  <si>
    <t>%</t>
  </si>
  <si>
    <t>քանակը</t>
  </si>
  <si>
    <t>Կենցաղ. ծառ.</t>
  </si>
  <si>
    <t>Հանր. սննդի</t>
  </si>
  <si>
    <t>Առևտրի</t>
  </si>
  <si>
    <t>Գանձված տուգանքի  չափը    հազ. դրամ</t>
  </si>
  <si>
    <t>Խախտումներ արձանագրված օբյեկտներ</t>
  </si>
  <si>
    <t xml:space="preserve">Հսկողություն իրականացված օբյեկտներ </t>
  </si>
  <si>
    <t>Հաշվետու ժամանակաշրջանում գործող օբյեկտների քանակը</t>
  </si>
  <si>
    <t xml:space="preserve">Հսկողություն իրականացված համայնք </t>
  </si>
  <si>
    <t>Համայնքների քանակը</t>
  </si>
  <si>
    <t>Հ/Հ</t>
  </si>
  <si>
    <t>ՏԵՂԵԿԱՏՎՈՒԹՅՈՒՆ</t>
  </si>
  <si>
    <t xml:space="preserve">Նշանակված տուգանքի չափը </t>
  </si>
  <si>
    <t xml:space="preserve">Գանձված տուգանքի չափը  </t>
  </si>
  <si>
    <t>(2022 թվականի  տարեկան)</t>
  </si>
  <si>
    <t xml:space="preserve">ՀՀ ՄԱՐԶԵՐԻ  ՀԱՄԱՅՆՔՆԵՐԻ ՂԵԿԱՎԱՐՆԵՐԻ ԿՈՂՄԻՑ ԱՌԵՎՏՐԻ, ՀԱՆՐԱՅԻՆ  ՍՆՆԴԻ ԵՎ  ԿԵՆՑԱՂԱՅԻՆ  ԾԱՌԱՅՈՒԹՅՈՒՆՆԵՐԻ ՈԼՈՐՏՈՒՄ ՀՍԿՈՂՈՒԹՅԱՆ  ԱՐԴՅՈՒՆՔՆԵՐԻ ՎԵՐԱԲԵՐՅԱԼ </t>
  </si>
  <si>
    <t>Մարզի անվանումը</t>
  </si>
  <si>
    <t>ԱՐՄԱՎԻՐ</t>
  </si>
  <si>
    <t>ԿՈՏԱՅՔ</t>
  </si>
  <si>
    <t>ԼՈՌԻ</t>
  </si>
  <si>
    <t>ՎԱՅՈՑ ՁՈՐ</t>
  </si>
  <si>
    <t>ՇԻՐԱԿ</t>
  </si>
  <si>
    <t>ՍՅՈՒՆԻՔ</t>
  </si>
  <si>
    <t>ԱՐԱԳԱԾՈՏՆ</t>
  </si>
  <si>
    <t>ԳԵՂԱՐՔՈՒՆԻՔ</t>
  </si>
  <si>
    <t>ԱՐԱՐԱՏ</t>
  </si>
  <si>
    <t>X</t>
  </si>
  <si>
    <t>ՏԱՎՈՒՇ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</si>
</sst>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_֏_-;\-* #,##0.00\ _֏_-;_-* &quot;-&quot;??\ _֏_-;_-@_-"/>
  </numFmts>
  <fonts count="29">
    <font>
      <sz val="10"/>
      <name val="Arial"/>
    </font>
    <font>
      <sz val="10"/>
      <name val="Arial"/>
      <family val="2"/>
      <charset val="204"/>
    </font>
    <font>
      <sz val="11"/>
      <name val="Times Armenian"/>
      <family val="1"/>
    </font>
    <font>
      <b/>
      <sz val="12"/>
      <color indexed="8"/>
      <name val="Times Armenian"/>
      <family val="1"/>
    </font>
    <font>
      <i/>
      <sz val="10"/>
      <name val="GHEA Mariam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8"/>
      <name val="Times Armenian"/>
      <family val="1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sz val="10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Arial"/>
      <family val="2"/>
    </font>
    <font>
      <i/>
      <sz val="9"/>
      <color indexed="8"/>
      <name val="GHEA Grapalat"/>
      <family val="3"/>
    </font>
    <font>
      <i/>
      <sz val="9"/>
      <color indexed="8"/>
      <name val="Times Armenian"/>
      <family val="1"/>
    </font>
    <font>
      <sz val="11"/>
      <color theme="1"/>
      <name val="Calibri"/>
      <family val="2"/>
      <charset val="204"/>
      <scheme val="minor"/>
    </font>
    <font>
      <sz val="11"/>
      <name val="GHEA Mariam"/>
      <family val="3"/>
    </font>
    <font>
      <sz val="11"/>
      <color indexed="8"/>
      <name val="GHEA Mariam"/>
      <family val="3"/>
    </font>
    <font>
      <sz val="10"/>
      <name val="Arial"/>
    </font>
    <font>
      <b/>
      <sz val="12"/>
      <color indexed="8"/>
      <name val="GHEA Grapalat"/>
      <family val="3"/>
    </font>
    <font>
      <sz val="11"/>
      <color indexed="8"/>
      <name val="Arial Armenian"/>
      <family val="2"/>
    </font>
    <font>
      <sz val="11"/>
      <name val="GHEA Grapalat"/>
      <family val="3"/>
    </font>
    <font>
      <b/>
      <sz val="10"/>
      <name val="Gra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1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7" fillId="0" borderId="0"/>
    <xf numFmtId="0" fontId="24" fillId="0" borderId="0"/>
    <xf numFmtId="165" fontId="1" fillId="0" borderId="0" applyFont="0" applyFill="0" applyBorder="0" applyAlignment="0" applyProtection="0"/>
    <xf numFmtId="0" fontId="26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1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12" fillId="5" borderId="1" xfId="10" applyFont="1" applyFill="1" applyBorder="1" applyAlignment="1">
      <alignment horizontal="center" vertical="center" wrapText="1"/>
    </xf>
    <xf numFmtId="0" fontId="10" fillId="5" borderId="1" xfId="1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0" xfId="0" applyFont="1" applyFill="1" applyBorder="1"/>
    <xf numFmtId="1" fontId="6" fillId="5" borderId="1" xfId="1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" fontId="10" fillId="0" borderId="1" xfId="1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2" fillId="5" borderId="1" xfId="10" applyNumberFormat="1" applyFont="1" applyFill="1" applyBorder="1" applyAlignment="1">
      <alignment horizontal="center" vertical="center" wrapText="1"/>
    </xf>
    <xf numFmtId="1" fontId="10" fillId="5" borderId="1" xfId="10" applyNumberFormat="1" applyFont="1" applyFill="1" applyBorder="1" applyAlignment="1">
      <alignment horizontal="center" vertical="center" wrapText="1"/>
    </xf>
    <xf numFmtId="2" fontId="10" fillId="5" borderId="1" xfId="1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2" fillId="3" borderId="1" xfId="1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1" fillId="0" borderId="1" xfId="1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164" fontId="25" fillId="3" borderId="14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1" fontId="7" fillId="6" borderId="15" xfId="0" applyNumberFormat="1" applyFont="1" applyFill="1" applyBorder="1" applyAlignment="1">
      <alignment horizontal="center" vertical="center"/>
    </xf>
    <xf numFmtId="2" fontId="7" fillId="6" borderId="15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" fontId="27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" fontId="7" fillId="3" borderId="1" xfId="1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10" applyNumberFormat="1" applyFont="1" applyFill="1" applyBorder="1" applyAlignment="1">
      <alignment horizontal="center" vertical="center" wrapText="1"/>
    </xf>
    <xf numFmtId="2" fontId="6" fillId="5" borderId="1" xfId="1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" fontId="7" fillId="5" borderId="1" xfId="1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6" fillId="5" borderId="1" xfId="1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2" fontId="27" fillId="5" borderId="1" xfId="1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1" fillId="0" borderId="1" xfId="1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6" fillId="0" borderId="8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3" fillId="0" borderId="3" xfId="10" applyFont="1" applyBorder="1" applyAlignment="1">
      <alignment horizontal="center" vertical="center" wrapText="1"/>
    </xf>
    <xf numFmtId="0" fontId="13" fillId="0" borderId="4" xfId="10" applyFont="1" applyBorder="1" applyAlignment="1">
      <alignment horizontal="center" vertical="center" wrapText="1"/>
    </xf>
    <xf numFmtId="0" fontId="11" fillId="0" borderId="3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10" applyFont="1" applyBorder="1" applyAlignment="1">
      <alignment horizontal="center" vertical="center" wrapText="1"/>
    </xf>
    <xf numFmtId="0" fontId="5" fillId="0" borderId="13" xfId="1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10" applyFont="1" applyBorder="1" applyAlignment="1">
      <alignment horizontal="center" vertical="center" wrapText="1"/>
    </xf>
    <xf numFmtId="0" fontId="11" fillId="4" borderId="8" xfId="10" applyFont="1" applyFill="1" applyBorder="1" applyAlignment="1">
      <alignment horizontal="center" vertical="center" wrapText="1"/>
    </xf>
    <xf numFmtId="0" fontId="11" fillId="4" borderId="1" xfId="10" applyFont="1" applyFill="1" applyBorder="1" applyAlignment="1">
      <alignment horizontal="center" vertical="center" wrapText="1"/>
    </xf>
    <xf numFmtId="0" fontId="11" fillId="8" borderId="9" xfId="10" applyFont="1" applyFill="1" applyBorder="1" applyAlignment="1">
      <alignment horizontal="center" vertical="center" wrapText="1"/>
    </xf>
    <xf numFmtId="0" fontId="11" fillId="8" borderId="10" xfId="10" applyFont="1" applyFill="1" applyBorder="1" applyAlignment="1">
      <alignment horizontal="center" vertical="center" wrapText="1"/>
    </xf>
    <xf numFmtId="0" fontId="11" fillId="8" borderId="11" xfId="10" applyFont="1" applyFill="1" applyBorder="1" applyAlignment="1">
      <alignment horizontal="center" vertical="center" wrapText="1"/>
    </xf>
    <xf numFmtId="0" fontId="11" fillId="7" borderId="9" xfId="10" applyFont="1" applyFill="1" applyBorder="1" applyAlignment="1">
      <alignment horizontal="center" vertical="center" wrapText="1"/>
    </xf>
    <xf numFmtId="0" fontId="11" fillId="7" borderId="10" xfId="10" applyFont="1" applyFill="1" applyBorder="1" applyAlignment="1">
      <alignment horizontal="center" vertical="center" wrapText="1"/>
    </xf>
    <xf numFmtId="0" fontId="11" fillId="7" borderId="11" xfId="1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17">
    <cellStyle name="Comma 2" xfId="14"/>
    <cellStyle name="Normal" xfId="0" builtinId="0"/>
    <cellStyle name="Normal 2" xfId="1"/>
    <cellStyle name="Normal 3" xfId="2"/>
    <cellStyle name="Normal 3 2" xfId="11"/>
    <cellStyle name="Normal 4" xfId="3"/>
    <cellStyle name="Normal 5" xfId="15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7 2" xfId="12"/>
    <cellStyle name="Обычный 7 3" xfId="13"/>
    <cellStyle name="Обычный 7 4" xfId="16"/>
    <cellStyle name="Обычный_Лист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6"/>
  <sheetViews>
    <sheetView tabSelected="1" view="pageBreakPreview" zoomScale="59" zoomScaleNormal="62" zoomScaleSheetLayoutView="59" workbookViewId="0">
      <selection activeCell="A2" sqref="A2:Y2"/>
    </sheetView>
  </sheetViews>
  <sheetFormatPr defaultRowHeight="15"/>
  <cols>
    <col min="1" max="1" width="5.140625" style="1" customWidth="1"/>
    <col min="2" max="2" width="16.42578125" style="3" customWidth="1"/>
    <col min="3" max="3" width="9.5703125" style="3" customWidth="1"/>
    <col min="4" max="4" width="8.28515625" style="3" customWidth="1"/>
    <col min="5" max="5" width="7.42578125" style="3" customWidth="1"/>
    <col min="6" max="7" width="9.42578125" style="1" customWidth="1"/>
    <col min="8" max="8" width="9.85546875" style="1" customWidth="1"/>
    <col min="9" max="9" width="11.140625" style="1" customWidth="1"/>
    <col min="10" max="10" width="8.85546875" style="1" customWidth="1"/>
    <col min="11" max="11" width="8.28515625" style="1" customWidth="1"/>
    <col min="12" max="12" width="8.42578125" style="1" customWidth="1"/>
    <col min="13" max="13" width="8.140625" style="1" customWidth="1"/>
    <col min="14" max="15" width="9.140625" style="1" customWidth="1"/>
    <col min="16" max="16" width="10.85546875" style="1" customWidth="1"/>
    <col min="17" max="17" width="9" style="1" customWidth="1"/>
    <col min="18" max="19" width="9.7109375" style="1" customWidth="1"/>
    <col min="20" max="20" width="9.42578125" style="1" customWidth="1"/>
    <col min="21" max="21" width="9.140625" style="1" customWidth="1"/>
    <col min="22" max="22" width="9.28515625" style="1" customWidth="1"/>
    <col min="23" max="23" width="10.7109375" style="1" customWidth="1"/>
    <col min="24" max="24" width="11.140625" style="1" customWidth="1"/>
    <col min="25" max="25" width="12" style="1" customWidth="1"/>
    <col min="26" max="94" width="9.140625" style="1"/>
    <col min="95" max="253" width="9.140625" style="2"/>
    <col min="254" max="16384" width="9.140625" style="1"/>
  </cols>
  <sheetData>
    <row r="1" spans="1:253" ht="27.75" customHeight="1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3" s="10" customFormat="1" ht="41.25" customHeight="1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25.5" hidden="1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12"/>
      <c r="O3" s="12"/>
      <c r="P3" s="12"/>
      <c r="Q3" s="12"/>
      <c r="R3" s="12"/>
      <c r="S3" s="12"/>
      <c r="T3" s="11"/>
      <c r="U3" s="11"/>
      <c r="V3" s="11"/>
      <c r="W3" s="11"/>
      <c r="X3" s="11"/>
      <c r="Y3" s="2"/>
      <c r="Z3" s="2"/>
    </row>
    <row r="4" spans="1:253" ht="27.75" customHeight="1" thickBot="1">
      <c r="A4" s="91" t="s">
        <v>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2"/>
    </row>
    <row r="5" spans="1:253" s="10" customFormat="1" ht="62.45" customHeight="1">
      <c r="A5" s="92" t="s">
        <v>12</v>
      </c>
      <c r="B5" s="94" t="s">
        <v>18</v>
      </c>
      <c r="C5" s="94" t="s">
        <v>11</v>
      </c>
      <c r="D5" s="95" t="s">
        <v>10</v>
      </c>
      <c r="E5" s="95"/>
      <c r="F5" s="97" t="s">
        <v>9</v>
      </c>
      <c r="G5" s="98"/>
      <c r="H5" s="98"/>
      <c r="I5" s="99"/>
      <c r="J5" s="100" t="s">
        <v>8</v>
      </c>
      <c r="K5" s="101"/>
      <c r="L5" s="101"/>
      <c r="M5" s="101"/>
      <c r="N5" s="101"/>
      <c r="O5" s="101"/>
      <c r="P5" s="102"/>
      <c r="Q5" s="103" t="s">
        <v>7</v>
      </c>
      <c r="R5" s="104"/>
      <c r="S5" s="104"/>
      <c r="T5" s="104"/>
      <c r="U5" s="104"/>
      <c r="V5" s="104"/>
      <c r="W5" s="105"/>
      <c r="X5" s="82" t="s">
        <v>6</v>
      </c>
      <c r="Y5" s="83"/>
      <c r="Z5" s="30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0" customFormat="1" ht="35.25" customHeight="1">
      <c r="A6" s="93"/>
      <c r="B6" s="76"/>
      <c r="C6" s="76"/>
      <c r="D6" s="96"/>
      <c r="E6" s="96"/>
      <c r="F6" s="84" t="s">
        <v>5</v>
      </c>
      <c r="G6" s="84" t="s">
        <v>4</v>
      </c>
      <c r="H6" s="84" t="s">
        <v>3</v>
      </c>
      <c r="I6" s="85" t="s">
        <v>0</v>
      </c>
      <c r="J6" s="76" t="s">
        <v>5</v>
      </c>
      <c r="K6" s="76"/>
      <c r="L6" s="76" t="s">
        <v>4</v>
      </c>
      <c r="M6" s="76"/>
      <c r="N6" s="76" t="s">
        <v>3</v>
      </c>
      <c r="O6" s="76"/>
      <c r="P6" s="87" t="s">
        <v>0</v>
      </c>
      <c r="Q6" s="76" t="s">
        <v>5</v>
      </c>
      <c r="R6" s="76"/>
      <c r="S6" s="76" t="s">
        <v>4</v>
      </c>
      <c r="T6" s="76"/>
      <c r="U6" s="77" t="s">
        <v>3</v>
      </c>
      <c r="V6" s="77"/>
      <c r="W6" s="78" t="s">
        <v>0</v>
      </c>
      <c r="X6" s="80" t="s">
        <v>15</v>
      </c>
      <c r="Y6" s="80" t="s">
        <v>14</v>
      </c>
      <c r="Z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0" customFormat="1" ht="39.75" customHeight="1">
      <c r="A7" s="93"/>
      <c r="B7" s="76"/>
      <c r="C7" s="76"/>
      <c r="D7" s="47" t="s">
        <v>2</v>
      </c>
      <c r="E7" s="16" t="s">
        <v>1</v>
      </c>
      <c r="F7" s="84"/>
      <c r="G7" s="84"/>
      <c r="H7" s="84"/>
      <c r="I7" s="86"/>
      <c r="J7" s="47" t="s">
        <v>2</v>
      </c>
      <c r="K7" s="17" t="s">
        <v>1</v>
      </c>
      <c r="L7" s="47" t="s">
        <v>2</v>
      </c>
      <c r="M7" s="16" t="s">
        <v>1</v>
      </c>
      <c r="N7" s="47" t="s">
        <v>2</v>
      </c>
      <c r="O7" s="17" t="s">
        <v>1</v>
      </c>
      <c r="P7" s="88"/>
      <c r="Q7" s="47" t="s">
        <v>2</v>
      </c>
      <c r="R7" s="16" t="s">
        <v>1</v>
      </c>
      <c r="S7" s="47" t="s">
        <v>2</v>
      </c>
      <c r="T7" s="17" t="s">
        <v>1</v>
      </c>
      <c r="U7" s="47" t="s">
        <v>2</v>
      </c>
      <c r="V7" s="17" t="s">
        <v>1</v>
      </c>
      <c r="W7" s="79"/>
      <c r="X7" s="80"/>
      <c r="Y7" s="80"/>
      <c r="Z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28" customFormat="1" ht="18.75" customHeight="1">
      <c r="A8" s="24">
        <v>1</v>
      </c>
      <c r="B8" s="25">
        <v>2</v>
      </c>
      <c r="C8" s="25">
        <v>3</v>
      </c>
      <c r="D8" s="25">
        <v>4</v>
      </c>
      <c r="E8" s="26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6">
        <v>11</v>
      </c>
      <c r="L8" s="25">
        <v>12</v>
      </c>
      <c r="M8" s="26">
        <v>13</v>
      </c>
      <c r="N8" s="25">
        <v>14</v>
      </c>
      <c r="O8" s="26">
        <v>15</v>
      </c>
      <c r="P8" s="25">
        <v>16</v>
      </c>
      <c r="Q8" s="25">
        <v>17</v>
      </c>
      <c r="R8" s="26">
        <v>18</v>
      </c>
      <c r="S8" s="25">
        <v>19</v>
      </c>
      <c r="T8" s="26">
        <v>20</v>
      </c>
      <c r="U8" s="25">
        <v>21</v>
      </c>
      <c r="V8" s="26">
        <v>22</v>
      </c>
      <c r="W8" s="25">
        <v>23</v>
      </c>
      <c r="X8" s="25">
        <v>24</v>
      </c>
      <c r="Y8" s="29">
        <v>25</v>
      </c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s="19" customFormat="1" ht="29.25" customHeight="1">
      <c r="A9" s="14">
        <v>1</v>
      </c>
      <c r="B9" s="33" t="s">
        <v>19</v>
      </c>
      <c r="C9" s="34">
        <v>6</v>
      </c>
      <c r="D9" s="34">
        <v>100</v>
      </c>
      <c r="E9" s="23">
        <f>IF((D9=0),,D9/C9*100)</f>
        <v>1666.6666666666667</v>
      </c>
      <c r="F9" s="37">
        <v>1155</v>
      </c>
      <c r="G9" s="37">
        <v>181</v>
      </c>
      <c r="H9" s="37">
        <v>254</v>
      </c>
      <c r="I9" s="38">
        <v>1588</v>
      </c>
      <c r="J9" s="37">
        <v>1714</v>
      </c>
      <c r="K9" s="39">
        <v>148</v>
      </c>
      <c r="L9" s="37">
        <v>275</v>
      </c>
      <c r="M9" s="40">
        <v>152</v>
      </c>
      <c r="N9" s="37">
        <v>382</v>
      </c>
      <c r="O9" s="39">
        <v>150</v>
      </c>
      <c r="P9" s="36">
        <v>2371</v>
      </c>
      <c r="Q9" s="37">
        <v>19</v>
      </c>
      <c r="R9" s="40">
        <v>1</v>
      </c>
      <c r="S9" s="37">
        <v>1</v>
      </c>
      <c r="T9" s="40">
        <v>0</v>
      </c>
      <c r="U9" s="37">
        <v>6</v>
      </c>
      <c r="V9" s="40">
        <v>2</v>
      </c>
      <c r="W9" s="36">
        <v>26</v>
      </c>
      <c r="X9" s="41">
        <v>0</v>
      </c>
      <c r="Y9" s="41">
        <v>0</v>
      </c>
      <c r="Z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21" customFormat="1" ht="30" customHeight="1">
      <c r="A10" s="14">
        <v>2</v>
      </c>
      <c r="B10" s="33" t="s">
        <v>20</v>
      </c>
      <c r="C10" s="49">
        <v>11</v>
      </c>
      <c r="D10" s="49">
        <v>7</v>
      </c>
      <c r="E10" s="49">
        <v>63.636363636363633</v>
      </c>
      <c r="F10" s="49">
        <v>2117</v>
      </c>
      <c r="G10" s="49">
        <v>351</v>
      </c>
      <c r="H10" s="49">
        <v>434</v>
      </c>
      <c r="I10" s="49">
        <v>2902</v>
      </c>
      <c r="J10" s="49">
        <v>663</v>
      </c>
      <c r="K10" s="49">
        <v>31.317902692489376</v>
      </c>
      <c r="L10" s="49">
        <v>178</v>
      </c>
      <c r="M10" s="49">
        <v>50.712250712250714</v>
      </c>
      <c r="N10" s="49">
        <v>62</v>
      </c>
      <c r="O10" s="49">
        <v>14.285714285714285</v>
      </c>
      <c r="P10" s="49">
        <v>903</v>
      </c>
      <c r="Q10" s="49">
        <v>6</v>
      </c>
      <c r="R10" s="49">
        <v>0.90497737556561098</v>
      </c>
      <c r="S10" s="49">
        <v>5</v>
      </c>
      <c r="T10" s="49">
        <v>2.8089887640449436</v>
      </c>
      <c r="U10" s="49">
        <v>0</v>
      </c>
      <c r="V10" s="49">
        <v>0</v>
      </c>
      <c r="W10" s="49">
        <v>11</v>
      </c>
      <c r="X10" s="50">
        <v>0</v>
      </c>
      <c r="Y10" s="50">
        <v>0</v>
      </c>
      <c r="Z10" s="48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21" customFormat="1" ht="30" customHeight="1" thickBot="1">
      <c r="A11" s="14">
        <v>3</v>
      </c>
      <c r="B11" s="33" t="s">
        <v>21</v>
      </c>
      <c r="C11" s="56">
        <v>11</v>
      </c>
      <c r="D11" s="56">
        <v>9</v>
      </c>
      <c r="E11" s="56">
        <v>82</v>
      </c>
      <c r="F11" s="56">
        <v>1327</v>
      </c>
      <c r="G11" s="56">
        <v>241</v>
      </c>
      <c r="H11" s="56">
        <v>191</v>
      </c>
      <c r="I11" s="56">
        <v>1759</v>
      </c>
      <c r="J11" s="56">
        <v>686</v>
      </c>
      <c r="K11" s="56">
        <v>51.69555388093444</v>
      </c>
      <c r="L11" s="56">
        <v>157</v>
      </c>
      <c r="M11" s="56">
        <v>65.145228215767631</v>
      </c>
      <c r="N11" s="56">
        <v>72</v>
      </c>
      <c r="O11" s="56">
        <v>37.696335078534034</v>
      </c>
      <c r="P11" s="56">
        <v>915</v>
      </c>
      <c r="Q11" s="56">
        <v>3</v>
      </c>
      <c r="R11" s="56">
        <v>0.43731778425655976</v>
      </c>
      <c r="S11" s="56">
        <v>3</v>
      </c>
      <c r="T11" s="56">
        <v>1.910828025477707</v>
      </c>
      <c r="U11" s="56">
        <v>0</v>
      </c>
      <c r="V11" s="56">
        <v>0</v>
      </c>
      <c r="W11" s="56">
        <v>6</v>
      </c>
      <c r="X11" s="56">
        <v>0</v>
      </c>
      <c r="Y11" s="56">
        <v>100</v>
      </c>
      <c r="Z11" s="20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21" customFormat="1" ht="30" customHeight="1">
      <c r="A12" s="14">
        <v>4</v>
      </c>
      <c r="B12" s="33" t="s">
        <v>22</v>
      </c>
      <c r="C12" s="21">
        <v>5</v>
      </c>
      <c r="D12" s="34">
        <v>4</v>
      </c>
      <c r="E12" s="23">
        <v>80</v>
      </c>
      <c r="F12" s="42">
        <v>504</v>
      </c>
      <c r="G12" s="42">
        <v>75</v>
      </c>
      <c r="H12" s="42">
        <v>68</v>
      </c>
      <c r="I12" s="38">
        <v>647</v>
      </c>
      <c r="J12" s="42">
        <v>472</v>
      </c>
      <c r="K12" s="39">
        <v>94</v>
      </c>
      <c r="L12" s="37">
        <v>70</v>
      </c>
      <c r="M12" s="40">
        <v>93</v>
      </c>
      <c r="N12" s="43">
        <v>64</v>
      </c>
      <c r="O12" s="39">
        <v>94</v>
      </c>
      <c r="P12" s="36">
        <v>606</v>
      </c>
      <c r="Q12" s="37">
        <v>0</v>
      </c>
      <c r="R12" s="40">
        <v>0</v>
      </c>
      <c r="S12" s="44">
        <v>0</v>
      </c>
      <c r="T12" s="40">
        <v>0</v>
      </c>
      <c r="U12" s="44">
        <v>0</v>
      </c>
      <c r="V12" s="40">
        <v>0</v>
      </c>
      <c r="W12" s="36">
        <v>0</v>
      </c>
      <c r="X12" s="41">
        <v>0</v>
      </c>
      <c r="Y12" s="41">
        <v>0</v>
      </c>
      <c r="Z12" s="48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21" customFormat="1" ht="30" customHeight="1" thickBot="1">
      <c r="A13" s="14">
        <v>5</v>
      </c>
      <c r="B13" s="33" t="s">
        <v>23</v>
      </c>
      <c r="C13" s="53">
        <v>6</v>
      </c>
      <c r="D13" s="53">
        <v>31</v>
      </c>
      <c r="E13" s="54" t="s">
        <v>28</v>
      </c>
      <c r="F13" s="53">
        <v>829</v>
      </c>
      <c r="G13" s="53">
        <v>101</v>
      </c>
      <c r="H13" s="53">
        <v>132</v>
      </c>
      <c r="I13" s="53">
        <v>1062</v>
      </c>
      <c r="J13" s="53">
        <v>284</v>
      </c>
      <c r="K13" s="54" t="s">
        <v>28</v>
      </c>
      <c r="L13" s="53">
        <v>15</v>
      </c>
      <c r="M13" s="54" t="s">
        <v>28</v>
      </c>
      <c r="N13" s="53">
        <v>24</v>
      </c>
      <c r="O13" s="54" t="s">
        <v>28</v>
      </c>
      <c r="P13" s="54">
        <v>323</v>
      </c>
      <c r="Q13" s="53">
        <v>23</v>
      </c>
      <c r="R13" s="54" t="s">
        <v>28</v>
      </c>
      <c r="S13" s="53">
        <v>0</v>
      </c>
      <c r="T13" s="53">
        <v>0</v>
      </c>
      <c r="U13" s="53">
        <v>0</v>
      </c>
      <c r="V13" s="53" t="s">
        <v>28</v>
      </c>
      <c r="W13" s="53">
        <v>23</v>
      </c>
      <c r="X13" s="55">
        <v>0</v>
      </c>
      <c r="Y13" s="55">
        <v>190</v>
      </c>
      <c r="Z13" s="20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21" customFormat="1" ht="30" customHeight="1" thickBot="1">
      <c r="A14" s="14">
        <v>6</v>
      </c>
      <c r="B14" s="33" t="s">
        <v>24</v>
      </c>
      <c r="C14" s="51">
        <v>7</v>
      </c>
      <c r="D14" s="51">
        <v>7</v>
      </c>
      <c r="E14" s="51">
        <v>100</v>
      </c>
      <c r="F14" s="51">
        <v>1148</v>
      </c>
      <c r="G14" s="51">
        <v>183</v>
      </c>
      <c r="H14" s="51">
        <v>279</v>
      </c>
      <c r="I14" s="51">
        <v>1610</v>
      </c>
      <c r="J14" s="51">
        <v>200</v>
      </c>
      <c r="K14" s="52">
        <v>17.421602787456447</v>
      </c>
      <c r="L14" s="51">
        <v>49</v>
      </c>
      <c r="M14" s="52">
        <v>26.775956284153008</v>
      </c>
      <c r="N14" s="51">
        <v>54</v>
      </c>
      <c r="O14" s="52">
        <v>19.35483870967742</v>
      </c>
      <c r="P14" s="51">
        <v>303</v>
      </c>
      <c r="Q14" s="51">
        <v>33</v>
      </c>
      <c r="R14" s="52">
        <v>16.5</v>
      </c>
      <c r="S14" s="51">
        <v>3</v>
      </c>
      <c r="T14" s="52">
        <v>6.1224489795918364</v>
      </c>
      <c r="U14" s="51">
        <v>2</v>
      </c>
      <c r="V14" s="52">
        <v>3.7037037037037033</v>
      </c>
      <c r="W14" s="51">
        <v>38</v>
      </c>
      <c r="X14" s="51">
        <v>0</v>
      </c>
      <c r="Y14" s="51">
        <v>0</v>
      </c>
      <c r="Z14" s="20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21" customFormat="1" ht="30" customHeight="1" thickBot="1">
      <c r="A15" s="14">
        <v>7</v>
      </c>
      <c r="B15" s="33" t="s">
        <v>25</v>
      </c>
      <c r="C15" s="34">
        <v>9</v>
      </c>
      <c r="D15" s="34">
        <v>7</v>
      </c>
      <c r="E15" s="23">
        <v>700</v>
      </c>
      <c r="F15" s="45">
        <v>719</v>
      </c>
      <c r="G15" s="45">
        <v>86</v>
      </c>
      <c r="H15" s="45">
        <v>100</v>
      </c>
      <c r="I15" s="72">
        <v>905</v>
      </c>
      <c r="J15" s="45">
        <v>478</v>
      </c>
      <c r="K15" s="39">
        <v>67</v>
      </c>
      <c r="L15" s="37">
        <v>61</v>
      </c>
      <c r="M15" s="40">
        <v>358</v>
      </c>
      <c r="N15" s="43">
        <v>30</v>
      </c>
      <c r="O15" s="39">
        <v>300</v>
      </c>
      <c r="P15" s="36">
        <v>569</v>
      </c>
      <c r="Q15" s="37">
        <v>0</v>
      </c>
      <c r="R15" s="40">
        <v>0</v>
      </c>
      <c r="S15" s="44">
        <v>0</v>
      </c>
      <c r="T15" s="40">
        <v>0</v>
      </c>
      <c r="U15" s="44">
        <v>0</v>
      </c>
      <c r="V15" s="40">
        <v>0</v>
      </c>
      <c r="W15" s="36">
        <v>0</v>
      </c>
      <c r="X15" s="41">
        <v>0</v>
      </c>
      <c r="Y15" s="73">
        <v>0</v>
      </c>
      <c r="Z15" s="20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21" customFormat="1" ht="30" customHeight="1" thickBot="1">
      <c r="A16" s="14">
        <v>8</v>
      </c>
      <c r="B16" s="33" t="s">
        <v>26</v>
      </c>
      <c r="C16" s="57">
        <v>5</v>
      </c>
      <c r="D16" s="57">
        <f>SUM(D11:D15)</f>
        <v>58</v>
      </c>
      <c r="E16" s="57">
        <f>SUM(E11:E15)</f>
        <v>962</v>
      </c>
      <c r="F16" s="57">
        <f>SUM(F11:F15)</f>
        <v>4527</v>
      </c>
      <c r="G16" s="57">
        <f>SUM(G11:G15)</f>
        <v>686</v>
      </c>
      <c r="H16" s="57">
        <f t="shared" ref="H16" si="0">E16+F16+G16</f>
        <v>6175</v>
      </c>
      <c r="I16" s="57">
        <f>SUM(I11:I15)</f>
        <v>5983</v>
      </c>
      <c r="J16" s="58">
        <f t="shared" ref="J16" si="1">I16/E16*100</f>
        <v>621.93347193347199</v>
      </c>
      <c r="K16" s="57">
        <v>3</v>
      </c>
      <c r="L16" s="58">
        <f t="shared" ref="L16" si="2">K16/F16*100</f>
        <v>6.6269052352551358E-2</v>
      </c>
      <c r="M16" s="57">
        <v>4</v>
      </c>
      <c r="N16" s="58">
        <f t="shared" ref="N16" si="3">M16/H16*100</f>
        <v>6.4777327935222673E-2</v>
      </c>
      <c r="O16" s="57">
        <f t="shared" ref="O16" si="4">I16+K16+M16</f>
        <v>5990</v>
      </c>
      <c r="P16" s="57">
        <v>0</v>
      </c>
      <c r="Q16" s="59">
        <f t="shared" ref="Q16" si="5">P16/I16*100</f>
        <v>0</v>
      </c>
      <c r="R16" s="57"/>
      <c r="S16" s="60">
        <f t="shared" ref="S16" si="6">R16/K16*100</f>
        <v>0</v>
      </c>
      <c r="T16" s="57"/>
      <c r="U16" s="60">
        <f t="shared" ref="U16" si="7">T16/M16*100</f>
        <v>0</v>
      </c>
      <c r="V16" s="57">
        <f t="shared" ref="V16" si="8">P16+R16+T16</f>
        <v>0</v>
      </c>
      <c r="W16" s="57">
        <f>SUM(W11:W15)</f>
        <v>67</v>
      </c>
      <c r="X16" s="70">
        <v>0</v>
      </c>
      <c r="Y16" s="41">
        <v>0</v>
      </c>
      <c r="Z16" s="20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21" customFormat="1" ht="30" customHeight="1" thickBot="1">
      <c r="A17" s="14">
        <v>9</v>
      </c>
      <c r="B17" s="33" t="s">
        <v>27</v>
      </c>
      <c r="C17" s="71">
        <v>6</v>
      </c>
      <c r="D17" s="71">
        <v>23</v>
      </c>
      <c r="E17" s="71">
        <v>0</v>
      </c>
      <c r="F17" s="71">
        <v>198</v>
      </c>
      <c r="G17" s="71">
        <v>28</v>
      </c>
      <c r="H17" s="71">
        <v>16</v>
      </c>
      <c r="I17" s="71">
        <v>6</v>
      </c>
      <c r="J17" s="71">
        <v>26.086956521739129</v>
      </c>
      <c r="K17" s="71">
        <v>0</v>
      </c>
      <c r="L17" s="71">
        <v>0</v>
      </c>
      <c r="M17" s="71">
        <v>34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36">
        <v>0</v>
      </c>
      <c r="X17" s="41">
        <v>0</v>
      </c>
      <c r="Y17" s="41">
        <v>0</v>
      </c>
      <c r="Z17" s="20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21" customFormat="1" ht="30" customHeight="1">
      <c r="A18" s="14">
        <v>10</v>
      </c>
      <c r="B18" s="33" t="s">
        <v>29</v>
      </c>
      <c r="C18" s="65">
        <v>4</v>
      </c>
      <c r="D18" s="65">
        <v>62</v>
      </c>
      <c r="E18" s="68">
        <v>100</v>
      </c>
      <c r="F18" s="62">
        <v>935</v>
      </c>
      <c r="G18" s="62">
        <v>176</v>
      </c>
      <c r="H18" s="62">
        <v>223</v>
      </c>
      <c r="I18" s="69">
        <v>1325</v>
      </c>
      <c r="J18" s="62">
        <v>554</v>
      </c>
      <c r="K18" s="66">
        <v>257</v>
      </c>
      <c r="L18" s="65">
        <v>158</v>
      </c>
      <c r="M18" s="68">
        <v>307</v>
      </c>
      <c r="N18" s="61">
        <v>163</v>
      </c>
      <c r="O18" s="66">
        <v>256</v>
      </c>
      <c r="P18" s="63">
        <v>866</v>
      </c>
      <c r="Q18" s="65">
        <v>23</v>
      </c>
      <c r="R18" s="68">
        <v>16.515723270440251</v>
      </c>
      <c r="S18" s="67">
        <v>7</v>
      </c>
      <c r="T18" s="68">
        <v>28.347826086956523</v>
      </c>
      <c r="U18" s="67">
        <v>3</v>
      </c>
      <c r="V18" s="68">
        <v>25</v>
      </c>
      <c r="W18" s="63">
        <v>33</v>
      </c>
      <c r="X18" s="64">
        <v>180</v>
      </c>
      <c r="Y18" s="64">
        <v>40250</v>
      </c>
      <c r="Z18" s="20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ht="31.5" customHeight="1">
      <c r="A19" s="74" t="s">
        <v>0</v>
      </c>
      <c r="B19" s="75"/>
      <c r="C19" s="31">
        <v>70</v>
      </c>
      <c r="D19" s="31">
        <f>SUM(D9:D18)</f>
        <v>308</v>
      </c>
      <c r="E19" s="31">
        <f t="shared" ref="E19" si="9">IF((D19=0),,D19/C19*100)</f>
        <v>440.00000000000006</v>
      </c>
      <c r="F19" s="31">
        <f>SUM(F9:F18)</f>
        <v>13459</v>
      </c>
      <c r="G19" s="31">
        <f>SUM(G9:G18)</f>
        <v>2108</v>
      </c>
      <c r="H19" s="31">
        <f>SUM(H9:H18)</f>
        <v>7872</v>
      </c>
      <c r="I19" s="31">
        <f>SUM(I9:I18)</f>
        <v>17787</v>
      </c>
      <c r="J19" s="31">
        <f>SUM(J9:J18)</f>
        <v>5699.020428455211</v>
      </c>
      <c r="K19" s="31">
        <f t="shared" ref="K19" si="10">IF((F19=0),,J19/F19*100)</f>
        <v>42.343565112231303</v>
      </c>
      <c r="L19" s="31">
        <f>SUM(L9:L18)</f>
        <v>963.0662690523526</v>
      </c>
      <c r="M19" s="31">
        <f t="shared" ref="M19" si="11">IF((G19=0),,L19/G19*100)</f>
        <v>45.686255647644806</v>
      </c>
      <c r="N19" s="31">
        <f>SUM(N9:N18)</f>
        <v>851.06477732793519</v>
      </c>
      <c r="O19" s="31">
        <f t="shared" ref="O19" si="12">IF((H19=0),,N19/H19*100)</f>
        <v>10.81129036239755</v>
      </c>
      <c r="P19" s="31">
        <f t="shared" ref="P19" si="13">J19+L19+N19</f>
        <v>7513.1514748354984</v>
      </c>
      <c r="Q19" s="31">
        <f>SUM(Q9:Q18)</f>
        <v>107</v>
      </c>
      <c r="R19" s="31">
        <f t="shared" ref="R19" si="14">IF((J19=0),,Q19/J19*100)</f>
        <v>1.877515642262817</v>
      </c>
      <c r="S19" s="31">
        <f>SUM(S9:S18)</f>
        <v>19</v>
      </c>
      <c r="T19" s="31">
        <f t="shared" ref="T19" si="15">IF((L19=0),,S19/L19*100)</f>
        <v>1.972865275272885</v>
      </c>
      <c r="U19" s="31">
        <f>SUM(U9:U18)</f>
        <v>11</v>
      </c>
      <c r="V19" s="31">
        <f t="shared" ref="V19" si="16">IF((N19=0),,U19/N19*100)</f>
        <v>1.2924985609833837</v>
      </c>
      <c r="W19" s="31">
        <f t="shared" ref="W19" si="17">Q19+S19+U19</f>
        <v>137</v>
      </c>
      <c r="X19" s="35">
        <f>SUM(X9:X18)</f>
        <v>180</v>
      </c>
      <c r="Y19" s="35">
        <f>SUM(Y9:Y18)</f>
        <v>40540</v>
      </c>
    </row>
    <row r="20" spans="1:253" ht="15.75">
      <c r="C20" s="8"/>
      <c r="D20" s="8"/>
      <c r="E20" s="8"/>
      <c r="F20" s="7"/>
      <c r="G20" s="7"/>
      <c r="H20" s="7"/>
      <c r="I20" s="7"/>
      <c r="J20" s="4"/>
      <c r="K20" s="4"/>
      <c r="L20" s="4"/>
      <c r="M20" s="4"/>
      <c r="N20" s="4"/>
      <c r="O20" s="7"/>
      <c r="P20" s="7"/>
      <c r="Q20" s="7"/>
      <c r="R20" s="7"/>
      <c r="S20" s="4"/>
      <c r="T20" s="4"/>
      <c r="U20" s="4"/>
      <c r="V20" s="4"/>
      <c r="W20" s="4"/>
      <c r="X20" s="15"/>
      <c r="Y20" s="4"/>
    </row>
    <row r="21" spans="1:253" ht="15.75">
      <c r="C21" s="6"/>
      <c r="D21" s="6"/>
      <c r="E21" s="6"/>
      <c r="F21" s="22"/>
      <c r="G21" s="5"/>
      <c r="H21" s="5"/>
      <c r="I21" s="5"/>
      <c r="J21" s="4"/>
      <c r="K21" s="4"/>
      <c r="L21" s="5"/>
      <c r="M21" s="2"/>
    </row>
    <row r="22" spans="1:253" ht="15.75">
      <c r="F22" s="2"/>
      <c r="G22" s="2"/>
      <c r="H22" s="2"/>
      <c r="I22" s="2"/>
      <c r="J22" s="4"/>
      <c r="K22" s="4"/>
      <c r="L22" s="2"/>
      <c r="M22" s="2"/>
    </row>
    <row r="23" spans="1:253" ht="15.75">
      <c r="F23" s="2"/>
      <c r="G23" s="2"/>
      <c r="H23" s="2"/>
      <c r="I23" s="2"/>
      <c r="J23" s="4"/>
      <c r="K23" s="4"/>
      <c r="L23" s="2"/>
      <c r="M23" s="2"/>
    </row>
    <row r="24" spans="1:253" ht="15.75">
      <c r="F24" s="2"/>
      <c r="G24" s="2"/>
      <c r="H24" s="2"/>
      <c r="I24" s="2"/>
      <c r="J24" s="4"/>
      <c r="K24" s="4"/>
      <c r="L24" s="2"/>
      <c r="M24" s="2"/>
    </row>
    <row r="25" spans="1:253" ht="15.75">
      <c r="F25" s="32"/>
      <c r="G25" s="2"/>
      <c r="H25" s="2"/>
      <c r="I25" s="2"/>
      <c r="J25" s="4"/>
      <c r="K25" s="4"/>
      <c r="L25" s="2"/>
      <c r="M25" s="2"/>
    </row>
    <row r="26" spans="1:253">
      <c r="H26" s="2"/>
      <c r="I26" s="2"/>
      <c r="J26" s="2"/>
      <c r="K26" s="2"/>
      <c r="L26" s="2"/>
    </row>
  </sheetData>
  <mergeCells count="27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Y6:Y7"/>
    <mergeCell ref="BX11:DL13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9:B19"/>
    <mergeCell ref="S6:T6"/>
    <mergeCell ref="U6:V6"/>
    <mergeCell ref="W6:W7"/>
    <mergeCell ref="X6:X7"/>
  </mergeCells>
  <pageMargins left="0.7" right="0.7" top="0.75" bottom="0.75" header="0.3" footer="0.3"/>
  <pageSetup paperSize="9" scale="55" orientation="landscape" horizontalDpi="1200" verticalDpi="1200" r:id="rId1"/>
  <colBreaks count="1" manualBreakCount="1">
    <brk id="25" max="1048575" man="1"/>
  </colBreaks>
  <ignoredErrors>
    <ignoredError sqref="D19 F19:J19 L19 N19 Q19 X19:Y19" formulaRange="1"/>
    <ignoredError sqref="E19 K19 M19 R19:S19 T19:U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ՀՀ մարզեր 2022.տարեկան</vt:lpstr>
      <vt:lpstr>'ՀՀ մարզեր 2022.տարեկան'!Print_Area</vt:lpstr>
    </vt:vector>
  </TitlesOfParts>
  <Company>Evricomp, Yerevan Kasyan1, Tel. (010) 27 44 72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Hasmik Sargsyan</cp:lastModifiedBy>
  <cp:lastPrinted>2023-02-14T07:36:54Z</cp:lastPrinted>
  <dcterms:created xsi:type="dcterms:W3CDTF">2012-07-09T07:10:56Z</dcterms:created>
  <dcterms:modified xsi:type="dcterms:W3CDTF">2023-05-02T05:12:35Z</dcterms:modified>
</cp:coreProperties>
</file>