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Ամփոփ" sheetId="1" r:id="rId1"/>
    <sheet name="Արագածոտն" sheetId="2" r:id="rId2"/>
    <sheet name="Արարատ" sheetId="3" r:id="rId3"/>
    <sheet name="Արմավիր" sheetId="4" r:id="rId4"/>
    <sheet name="Գեղարքունիք" sheetId="5" r:id="rId5"/>
    <sheet name="Լոռի" sheetId="6" r:id="rId6"/>
    <sheet name="Կոտայք" sheetId="7" r:id="rId7"/>
    <sheet name="Շիրակ" sheetId="8" r:id="rId8"/>
    <sheet name="Սյունիք" sheetId="9" r:id="rId9"/>
    <sheet name="Վայոց_ձոր" sheetId="10" r:id="rId10"/>
    <sheet name="Տավուշ" sheetId="11" r:id="rId11"/>
  </sheets>
  <definedNames/>
  <calcPr fullCalcOnLoad="1"/>
</workbook>
</file>

<file path=xl/sharedStrings.xml><?xml version="1.0" encoding="utf-8"?>
<sst xmlns="http://schemas.openxmlformats.org/spreadsheetml/2006/main" count="1466" uniqueCount="757">
  <si>
    <t>ՏԵՂԵԿԱՏՎՈՒԹՅՈՒՆ</t>
  </si>
  <si>
    <t>Համայնքի անվանումը</t>
  </si>
  <si>
    <t>հ/հ</t>
  </si>
  <si>
    <t>Հողատարածքի մակերեսը</t>
  </si>
  <si>
    <t>հա</t>
  </si>
  <si>
    <t>նախատեսված</t>
  </si>
  <si>
    <t>փաստացի</t>
  </si>
  <si>
    <t>ԸՆԴԱՄԵՆԸ</t>
  </si>
  <si>
    <r>
      <t xml:space="preserve">ընդամենը </t>
    </r>
    <r>
      <rPr>
        <b/>
        <u val="single"/>
        <sz val="11"/>
        <color indexed="8"/>
        <rFont val="GHEA Grapalat"/>
        <family val="3"/>
      </rPr>
      <t>հա</t>
    </r>
  </si>
  <si>
    <r>
      <t xml:space="preserve">ըստ սեփականության ձևի </t>
    </r>
    <r>
      <rPr>
        <b/>
        <sz val="10"/>
        <color indexed="8"/>
        <rFont val="GHEA Grapalat"/>
        <family val="3"/>
      </rPr>
      <t>(իրավաբ. կամ  ֆիզիկական անձ)</t>
    </r>
    <r>
      <rPr>
        <sz val="10"/>
        <color indexed="8"/>
        <rFont val="GHEA Grapalat"/>
        <family val="3"/>
      </rPr>
      <t xml:space="preserve">                                                ըստ հողակտորների</t>
    </r>
  </si>
  <si>
    <t>ՀՀ ավագանու     որոշման համարը, տարեթիվը</t>
  </si>
  <si>
    <t xml:space="preserve">Միջգերատեսչական հանձնաժողովի եզրակացության համարը, տարեթիվը </t>
  </si>
  <si>
    <t>չունի</t>
  </si>
  <si>
    <r>
      <rPr>
        <b/>
        <sz val="12"/>
        <color indexed="8"/>
        <rFont val="GHEA Grapalat"/>
        <family val="3"/>
      </rPr>
      <t xml:space="preserve">Հաստատված գլխավոր հատակագիծ    </t>
    </r>
    <r>
      <rPr>
        <b/>
        <sz val="10"/>
        <color indexed="8"/>
        <rFont val="GHEA Grapalat"/>
        <family val="3"/>
      </rPr>
      <t xml:space="preserve">                      (նշել որոշման համարը, տարեթիվը եթե ունի, կամ չունի)</t>
    </r>
  </si>
  <si>
    <t>Համայնքային բյուջե կատարած մուտքագրումներ                                                                       (հազ.դրամ)</t>
  </si>
  <si>
    <t>2022թ.</t>
  </si>
  <si>
    <r>
      <t xml:space="preserve">ՀՀ </t>
    </r>
    <r>
      <rPr>
        <b/>
        <u val="single"/>
        <sz val="14"/>
        <color indexed="8"/>
        <rFont val="GHEA Grapalat"/>
        <family val="3"/>
      </rPr>
      <t>ԱՐԱԳԱԾՈՏՆԻ</t>
    </r>
    <r>
      <rPr>
        <b/>
        <sz val="14"/>
        <color indexed="8"/>
        <rFont val="GHEA Grapalat"/>
        <family val="3"/>
      </rPr>
      <t xml:space="preserve"> մարզում 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համապատասխան համայնքների բյուջեներ մուտքագրված գումարների վերաբերյալ առ 01.01.2023թ. դրությամբ</t>
    </r>
  </si>
  <si>
    <t>Ապարան                   /Ափնագյուղ/</t>
  </si>
  <si>
    <t>06.06.2022թ           թիվ 87-Ա</t>
  </si>
  <si>
    <t>05.05.2021թ            N 96</t>
  </si>
  <si>
    <t>ֆիզիկական  անձ</t>
  </si>
  <si>
    <t>Ապարան                   /ք. Ապարան/</t>
  </si>
  <si>
    <t>09.09.2007         թիվ 1035-Ն</t>
  </si>
  <si>
    <t>27.04.2022թ           թիվ 58-Ա</t>
  </si>
  <si>
    <t>29.03.2022թ             թիվ 1/փ-65</t>
  </si>
  <si>
    <t>Ապարան                   /Վարդենուտ/</t>
  </si>
  <si>
    <t>06.06.2022թ           թիվ 89-Ա</t>
  </si>
  <si>
    <t>11.05.2022թ            N 63</t>
  </si>
  <si>
    <t>Ապարան                   /Եղիպատրուշ/</t>
  </si>
  <si>
    <t>12.09.2022թ           թիվ 120-Ա</t>
  </si>
  <si>
    <t>22.08.2022թ            N 118</t>
  </si>
  <si>
    <t>իրավաբ.  անձ</t>
  </si>
  <si>
    <t>Արևուտ                /Կանչ/</t>
  </si>
  <si>
    <t>Արագածոտն-5</t>
  </si>
  <si>
    <t>12.04.2022թ թիվ29</t>
  </si>
  <si>
    <t>09.02.2022թ            N 13</t>
  </si>
  <si>
    <t>Արագածոտն-6</t>
  </si>
  <si>
    <t>12.04.2022թ թիվ30</t>
  </si>
  <si>
    <t>09.02.2022թ            N 12</t>
  </si>
  <si>
    <t>Թալին /Կարմրաշեն/</t>
  </si>
  <si>
    <t>Արագածոտն-8</t>
  </si>
  <si>
    <t>N-67-Ա, 26․12․2022թ</t>
  </si>
  <si>
    <t>11․04․2022թ        N-39</t>
  </si>
  <si>
    <t>ֆիզիկական անձ</t>
  </si>
  <si>
    <t>Թալին,    /Դաշտադեմ/</t>
  </si>
  <si>
    <t xml:space="preserve">N-1728-Ն, 30․11․2006թ․   </t>
  </si>
  <si>
    <t>N-68-Ա, 26․12․2022թ</t>
  </si>
  <si>
    <t xml:space="preserve"> 09․02․2022թ      N-14</t>
  </si>
  <si>
    <t>իրավաբանական անձ</t>
  </si>
  <si>
    <t xml:space="preserve"> Թալին /Արագածավան/</t>
  </si>
  <si>
    <t>18․01․2022թ․, թիվ 10</t>
  </si>
  <si>
    <t>13․12․2021թ․,       N257</t>
  </si>
  <si>
    <t>Աշտարակ /Փարպի/</t>
  </si>
  <si>
    <t>Արագածոտն-2</t>
  </si>
  <si>
    <t>25․03․2022թ․          N 42-Ա</t>
  </si>
  <si>
    <t>03․03․2022թ․        N 23</t>
  </si>
  <si>
    <t>Ֆիզիկական</t>
  </si>
  <si>
    <t>Աշտարակ     /Ուշի/</t>
  </si>
  <si>
    <t>11․04․2022թ․         N 58-Ա</t>
  </si>
  <si>
    <t>Աշտարակ     /Կարբի/</t>
  </si>
  <si>
    <t>11․04․2022թ․         N 57-Ա</t>
  </si>
  <si>
    <t>Իրավաբանական</t>
  </si>
  <si>
    <t>11․05․2022թ․         N 61-Ա</t>
  </si>
  <si>
    <t>11․05․2022թ․         N 58-Ա</t>
  </si>
  <si>
    <t>Աշտարակ     /Ուջան/</t>
  </si>
  <si>
    <t>Արագածոտն-3</t>
  </si>
  <si>
    <t>24․02․2022թ․        N 18</t>
  </si>
  <si>
    <t>Աշտարակ     /Սաղմոսավան/</t>
  </si>
  <si>
    <t>11․05․2022թ․         N 70-Ա</t>
  </si>
  <si>
    <t>20․04․2022թ․         N 48</t>
  </si>
  <si>
    <t>Աշտարակ     /Աղձք/</t>
  </si>
  <si>
    <t>Արագածոտն-4</t>
  </si>
  <si>
    <t>24․02․2022թ․        N 19</t>
  </si>
  <si>
    <t>30․06․2022թ․        N 107-Ա</t>
  </si>
  <si>
    <t>01․06․2022թ․         N 73</t>
  </si>
  <si>
    <t>20․09․2022թ․         N 146-Ա</t>
  </si>
  <si>
    <t>25․07․2022թ․            N 108</t>
  </si>
  <si>
    <t>Աշտարակ     /Ավան/</t>
  </si>
  <si>
    <t>11․11․2022թ․         N 170-Ա</t>
  </si>
  <si>
    <t>14․10․2022թ․         N 2/փ-228</t>
  </si>
  <si>
    <t>14․10․2022թ․         N 2/փ-229</t>
  </si>
  <si>
    <t>Աշտարակ         /ք. Աշտարակ/</t>
  </si>
  <si>
    <t>Գլխավոր հատակագիծ</t>
  </si>
  <si>
    <t>11․02․2022թ․         N 19-Ա</t>
  </si>
  <si>
    <t>27․05․2021թ․         N 29-Ա</t>
  </si>
  <si>
    <t>11․02․2022թ․          N 19-Ա</t>
  </si>
  <si>
    <t>11․03․2022թ․           N 27-Ա</t>
  </si>
  <si>
    <t>Աշտարակ         /Օշական/</t>
  </si>
  <si>
    <t>11․04․2022թ․           N 57-Ա</t>
  </si>
  <si>
    <t>Աշտարակ         /Բազմաղբյուր/</t>
  </si>
  <si>
    <t>10․06․2022թ․          N 92-Ա</t>
  </si>
  <si>
    <t>Աշտարակ         /Նոր Երզնկա/</t>
  </si>
  <si>
    <t>Կոտայք-4</t>
  </si>
  <si>
    <t>Աշտարակ     /Ոսկեվազ/</t>
  </si>
  <si>
    <t>30․06․2022թ․          N 107-Ա</t>
  </si>
  <si>
    <t>23․05․2022թ․          N 68-Ա</t>
  </si>
  <si>
    <t>06․06․2022թ․          N 78-Ա</t>
  </si>
  <si>
    <t>Աշտարակ         /Սասունիկ/</t>
  </si>
  <si>
    <t>27․07․2022թ․          N 122-Ա</t>
  </si>
  <si>
    <t>Աշտարակ         /Ագարակ/</t>
  </si>
  <si>
    <t>Աշտարակ         /Արագածոտն/</t>
  </si>
  <si>
    <t>20․09․2022թ․          N 147-Ա</t>
  </si>
  <si>
    <t>30․06․2022թ․          N 108-Ա</t>
  </si>
  <si>
    <t>20․09․2022թ․           N 147-Ա</t>
  </si>
  <si>
    <t>11․10․2022թ․           N 157-Ա</t>
  </si>
  <si>
    <t>11․03․2022թ․           N 29-Ա</t>
  </si>
  <si>
    <t>22․11․2021թ․          N 239</t>
  </si>
  <si>
    <t>11․05․2022թ․           N 70-Ա</t>
  </si>
  <si>
    <t>20․04․2022թ․          N 47</t>
  </si>
  <si>
    <t>27․07․2022թ․           N 124-Ա</t>
  </si>
  <si>
    <t>15․07․2022թ․          N 104</t>
  </si>
  <si>
    <t>Աշտարակ         /Օհանավան/</t>
  </si>
  <si>
    <t>11․11․2022թ․           N 168-Ա</t>
  </si>
  <si>
    <t>09․12․2022թ․           N 185-Ա</t>
  </si>
  <si>
    <t xml:space="preserve">  ՏԵՂԵԿԱՆՔ</t>
  </si>
  <si>
    <t>Մարզի անվանումը</t>
  </si>
  <si>
    <t>ՀՀ ավագանու   որոշումների քանակը</t>
  </si>
  <si>
    <t>Հողատարածքի մակերեսը                         /հա/</t>
  </si>
  <si>
    <t>Համայնքային բյուջե կատարած մուտքագրումներ                                                                             (հազ.դրամ)</t>
  </si>
  <si>
    <t>%</t>
  </si>
  <si>
    <t>Արագածոտն</t>
  </si>
  <si>
    <t xml:space="preserve">Արարատ </t>
  </si>
  <si>
    <t>Արմավիր</t>
  </si>
  <si>
    <t>Գեղարքունիք</t>
  </si>
  <si>
    <t xml:space="preserve">Լոռի </t>
  </si>
  <si>
    <t>Կոտայք</t>
  </si>
  <si>
    <t>Շիրակ</t>
  </si>
  <si>
    <t>Սյունիք</t>
  </si>
  <si>
    <t>Վայոց ձոր</t>
  </si>
  <si>
    <t>Տավուշ</t>
  </si>
  <si>
    <t>Ընդամենը</t>
  </si>
  <si>
    <t>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գումարների համապատասխան համայնքի բյուջեներ մուտքագրման վերաբերյալ                                                                                                                                                             առ 01.01.2023թ. դրությամբ</t>
  </si>
  <si>
    <t>Մխչյան</t>
  </si>
  <si>
    <t xml:space="preserve">արժեքների տարբերություն չկա </t>
  </si>
  <si>
    <t>Քաղցրաշեն</t>
  </si>
  <si>
    <t>Մարմարաշեն</t>
  </si>
  <si>
    <t>Նոր Խարբերդ</t>
  </si>
  <si>
    <t>Ֆիզիկական անձ</t>
  </si>
  <si>
    <t>Ազատաշեն</t>
  </si>
  <si>
    <t>Աբովյան</t>
  </si>
  <si>
    <t>ՀՀ Արարատի մարզում 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համապատասխան համայնքների բյուջեներ մուտքագրված գումարների վերաբերյալ առ 01.01.2023թ. դրությամբ</t>
  </si>
  <si>
    <t>Բնակավայրի անվանումը</t>
  </si>
  <si>
    <t>ԱՐՏԱՇԱՏ</t>
  </si>
  <si>
    <t>01.03.2021թ            N 11</t>
  </si>
  <si>
    <t>11.05.2022թ.         N 112-Ա</t>
  </si>
  <si>
    <t>14.04.2022թ.    2/փ-78</t>
  </si>
  <si>
    <t xml:space="preserve"> Մրգավան </t>
  </si>
  <si>
    <t>15.05.2020թ           N 16</t>
  </si>
  <si>
    <t>11/05/2022           N 120-Ա</t>
  </si>
  <si>
    <t>29/04/2022      2/փ-85</t>
  </si>
  <si>
    <t>15.05.2020թ           N 14-Ն</t>
  </si>
  <si>
    <t>14.09.2022թ.         N 209-Ա</t>
  </si>
  <si>
    <t>05.09.2022թ.    2/փ-185</t>
  </si>
  <si>
    <t>Հովտաշեն</t>
  </si>
  <si>
    <t>Չունի հաստատված գլխավոր հատակագիծ</t>
  </si>
  <si>
    <t>14.09.2022թ          227-Ա</t>
  </si>
  <si>
    <t>07.09.2022թ         N 121</t>
  </si>
  <si>
    <t>ք. Արտաշատ</t>
  </si>
  <si>
    <t>21.10.2020թ            N 92-Ա</t>
  </si>
  <si>
    <t>12.10.2022թ.         N 225-Ա</t>
  </si>
  <si>
    <t>22.09.2022թ.     2/փ-203</t>
  </si>
  <si>
    <t>12.10.2022թ.         N 232-Ա</t>
  </si>
  <si>
    <t>28.09.2022թ.    2/փ-207</t>
  </si>
  <si>
    <t>Վարդաշեն</t>
  </si>
  <si>
    <t>15.05.2020թ           N 12</t>
  </si>
  <si>
    <t>09.11.2022թ.          N 262-Ա</t>
  </si>
  <si>
    <t>10.10.2022թ.     2/փ-213</t>
  </si>
  <si>
    <t>09.11.2022թ.         N 260-Ա</t>
  </si>
  <si>
    <t>12.10.2022թ.          2/փ-222</t>
  </si>
  <si>
    <t>Բյուրավան</t>
  </si>
  <si>
    <t>ավագանու նիստ չի ընդգրկվել</t>
  </si>
  <si>
    <t>28.10.2022թ.     2/փ-247</t>
  </si>
  <si>
    <t>Դիմիտրով</t>
  </si>
  <si>
    <t>07.07.2020թ           N 18</t>
  </si>
  <si>
    <t>06.12.2022թ           N 285-Ա</t>
  </si>
  <si>
    <t>11.11.2022թ.       2/փ-263</t>
  </si>
  <si>
    <t>15.05.2020թ           N 11</t>
  </si>
  <si>
    <t>06.12.2022թ.         N 286-Ա</t>
  </si>
  <si>
    <t>14.11.2022թ.      2/փ-265</t>
  </si>
  <si>
    <t>30.11.2022թ.      2/փ-280</t>
  </si>
  <si>
    <t>ՄԱՍԻՍ</t>
  </si>
  <si>
    <t xml:space="preserve">03.05.2021 թ         N14       </t>
  </si>
  <si>
    <t>05.04.2022թ.          N54-Ա</t>
  </si>
  <si>
    <t>13.01.2022թ.            2/փ-3</t>
  </si>
  <si>
    <t xml:space="preserve">27.05.2021 թ.         N23 </t>
  </si>
  <si>
    <t>թիվ 29-Ա 15.02.2022</t>
  </si>
  <si>
    <t xml:space="preserve"> 2/փ-4        13.01.2022 թ</t>
  </si>
  <si>
    <t xml:space="preserve">27.05.2021 թ       N23    </t>
  </si>
  <si>
    <t>թիվ 43-Ա   01.03.2022 թ</t>
  </si>
  <si>
    <t>1/փ-10     13.01.2022 թ</t>
  </si>
  <si>
    <t>Սիս</t>
  </si>
  <si>
    <t xml:space="preserve">22.06.2021թ             N 18-Ն </t>
  </si>
  <si>
    <t>24.01.2022թ.      2/փ-20</t>
  </si>
  <si>
    <t>թիվ 55-Ա   05.04.2022 թ․</t>
  </si>
  <si>
    <t>2/փ-30     01.02.2022 թ</t>
  </si>
  <si>
    <t>թիվ 63-Ա   05.04.2022 թ</t>
  </si>
  <si>
    <t>1/փ-32   08.02.2022թ</t>
  </si>
  <si>
    <t>ք. Մասիս</t>
  </si>
  <si>
    <t>10.06.2021 թ         N60-Ա</t>
  </si>
  <si>
    <t>03.05.2022թ.           N 88-Ա</t>
  </si>
  <si>
    <t>01.04.2022թ.         2/փ-69</t>
  </si>
  <si>
    <t>Նորամարգ</t>
  </si>
  <si>
    <t>25.05.2021 թ         N10-Ն</t>
  </si>
  <si>
    <t>07.10.2022թ.               N 171-Ա</t>
  </si>
  <si>
    <t>18.07.2022թ.            2/փ-149</t>
  </si>
  <si>
    <t>թիվ 158-Ա   29.07.2022 թ․</t>
  </si>
  <si>
    <t>2/փ-158 22.07.2022թ</t>
  </si>
  <si>
    <t>04.06.2021 թ         N21-Ն</t>
  </si>
  <si>
    <t>07.10.2022թ.          N 171-Ա</t>
  </si>
  <si>
    <t>29.07.2022թ.           2/փ-160</t>
  </si>
  <si>
    <t xml:space="preserve">27.05.2021թ         N23    </t>
  </si>
  <si>
    <t>25.11.2022թ.           N 235-Ա</t>
  </si>
  <si>
    <t>31.10.2022թ.      2/փ-252</t>
  </si>
  <si>
    <t>Գեղանիստ</t>
  </si>
  <si>
    <t xml:space="preserve">09.06.2021թ             N 17-Ն    </t>
  </si>
  <si>
    <t>30.11.2022թ.       2/փ-281</t>
  </si>
  <si>
    <t>ԱՐԱՐԱՏ</t>
  </si>
  <si>
    <t>Լանջառ</t>
  </si>
  <si>
    <t xml:space="preserve">24.07.2020թ             N 4    </t>
  </si>
  <si>
    <t>03.10.2022թ.           N 112</t>
  </si>
  <si>
    <t>17.08.2022թ.     2/փ-172</t>
  </si>
  <si>
    <t>Իրավաբանական անձ</t>
  </si>
  <si>
    <t>Արմաշ</t>
  </si>
  <si>
    <t xml:space="preserve">08.07.2020թ             N 15    </t>
  </si>
  <si>
    <t xml:space="preserve">23.12.2022թ.             N 168 </t>
  </si>
  <si>
    <t>13.10.2022թ.       2/փ-225</t>
  </si>
  <si>
    <t>ք. Արարատ</t>
  </si>
  <si>
    <t>14.01.2021թ             N 09</t>
  </si>
  <si>
    <t xml:space="preserve">23.12.2022թ.          N 167 </t>
  </si>
  <si>
    <t>15.11.2022թ.             2/փ-268</t>
  </si>
  <si>
    <t>Ծանոթություն</t>
  </si>
  <si>
    <t xml:space="preserve">Էջմիածին Վաղարշապատ Մարգարա խճուղի թիվ 6/8 հողամաս, Սամվել Մաչանյան </t>
  </si>
  <si>
    <t>ՀՀ Արմավիրի մարզիԱրմավիր 8 և Արմավիր 6 միկրոռեգիոնալ մակարդակի համակցված տարածական պլանավորման նախագծերը / գոտիավորման նախագծերը/ հաստատելու մասինՀՀ Արմավիրի մարզի  Վաղ. Համայնքի ավագանու 26,04,2022թ.-ի առաջին նստաշրջանիարտահերթ  առաջին նիստի թիվ 80 որոշումը. ՀՀ Արմավիրի մարզպետի 19,05,2022թ.թիվ ՄՈ/344-2022թ. որոշում</t>
  </si>
  <si>
    <t>Մարգարա խճուղի թիվ 6/8 հողամաս, Սամվել Մաչանյան /Ֆիզիկական անձ/</t>
  </si>
  <si>
    <t>Արաքս</t>
  </si>
  <si>
    <t>80-Ա 29.06.2022թ</t>
  </si>
  <si>
    <t>23.05.2022թ N72</t>
  </si>
  <si>
    <t>Արթուր Դավիթի Հարությունյան</t>
  </si>
  <si>
    <t>բարձրարժեք հողամասը փոխադրվել է ավելի ցածրարժեք հողերի կարգ, որի հետևանքով կադաստրային արժեքների տարբերություն չի առաջացել</t>
  </si>
  <si>
    <t>147-Ա 14.11.2022թ</t>
  </si>
  <si>
    <t>04.04.2018թ N64</t>
  </si>
  <si>
    <t>Տիգրան Գևորգի Ենոքյան</t>
  </si>
  <si>
    <t>Խոյ</t>
  </si>
  <si>
    <t>18.08.2021թ. Թիվ 181</t>
  </si>
  <si>
    <t>&lt;&lt;ՎՓԱ ԻՆՎԵՍԹ&gt;&gt; ՍՊԸ</t>
  </si>
  <si>
    <t>Արմավիր /Մայիսյան/</t>
  </si>
  <si>
    <t xml:space="preserve">    21.04.2022թ. N396-Ա</t>
  </si>
  <si>
    <t>06.04.2022թ. N096-Ա</t>
  </si>
  <si>
    <t>31.03.2022թ.       32 դրական եզրակացությունը</t>
  </si>
  <si>
    <t>քաղաքացի</t>
  </si>
  <si>
    <t>Արմավիր /Արաքս/</t>
  </si>
  <si>
    <t xml:space="preserve">   24.05.2022թ. N486-Ա</t>
  </si>
  <si>
    <t xml:space="preserve"> 02.05.2022թ. N106-Ա </t>
  </si>
  <si>
    <t>Բաղրամյան/Տալվորիկ/</t>
  </si>
  <si>
    <t>N 27-Ա որոշում նիստ N 2 07․03․2022թ․</t>
  </si>
  <si>
    <t>N 161             07․07․2021թ․</t>
  </si>
  <si>
    <t>24․2861</t>
  </si>
  <si>
    <t>Բաղրամյան/Արտամետ/</t>
  </si>
  <si>
    <t>29․04․2022թ․        N 45-Ա</t>
  </si>
  <si>
    <t>—</t>
  </si>
  <si>
    <t>28․6821</t>
  </si>
  <si>
    <t>Բաղրամյան/Քարակերտ/</t>
  </si>
  <si>
    <t>17․05․2022թ․                         N 51-Ա</t>
  </si>
  <si>
    <t>11․04․2022թ․                    N 34</t>
  </si>
  <si>
    <t>0․5</t>
  </si>
  <si>
    <t>Բաղրամյան/Շենիկ/</t>
  </si>
  <si>
    <t>07․03․2022թ․                     N 28-Ա</t>
  </si>
  <si>
    <t>57․2902</t>
  </si>
  <si>
    <t>Բաղրամյան/Հուշակերտ/</t>
  </si>
  <si>
    <t>18․10․2022թ․                            N 93-Ա</t>
  </si>
  <si>
    <t>19․09․2022թ․                      N 129</t>
  </si>
  <si>
    <t>0․10543</t>
  </si>
  <si>
    <t>Փարաքար</t>
  </si>
  <si>
    <t>Որոշում N 15-Ն 28.03.2012թ.</t>
  </si>
  <si>
    <t>2009թ.  դեկտեմբերի 22-ի N 1064-Ա  որոշում</t>
  </si>
  <si>
    <t>Ֆերիկ</t>
  </si>
  <si>
    <t xml:space="preserve">Մեծամոր  համայնք Մրգաշատ բնակավայր </t>
  </si>
  <si>
    <t xml:space="preserve">22.02.2022 թ․    թիվ 043                   </t>
  </si>
  <si>
    <t>26.01.2022թ. Թիվ 10</t>
  </si>
  <si>
    <t xml:space="preserve">22.02.2022 թ․    թիվ 058                   </t>
  </si>
  <si>
    <t>15.02.2022թ. Թիվ 15</t>
  </si>
  <si>
    <t>Մեծամոր համայնք  Նալբանդյան բնակավայր</t>
  </si>
  <si>
    <t>13.05.2022 թ․    թիվ 126</t>
  </si>
  <si>
    <t>31.03.2022թ. Թիվ 33</t>
  </si>
  <si>
    <t>Մեծամոր համայնք Փշատավան բնակավայր</t>
  </si>
  <si>
    <t>13.05.2022 թ․    թիվ 127</t>
  </si>
  <si>
    <t>20.04.2022թ. Թիվ 53</t>
  </si>
  <si>
    <t>Մեծամոր համայնք Մարգարա բնակավայր</t>
  </si>
  <si>
    <t>24.06.2022 թ․    թիվ 147</t>
  </si>
  <si>
    <t>01.06.2022թ. Թիվ 76</t>
  </si>
  <si>
    <t>Մեծամոր համայնք Ակնալիճ բնակավայր</t>
  </si>
  <si>
    <t>16.09.2022 թ․    թիվ 203</t>
  </si>
  <si>
    <t>21.06.2022թ. Թիվ 84</t>
  </si>
  <si>
    <t>ՀՀ Արմավիրի մարզում 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համապատասխան համայնքների բյուջեներ մուտքագրված գումարների վերաբերյալ առ 01.01.2023թ. դրությամբ</t>
  </si>
  <si>
    <t>ՀՀ Գեղարքունիքի մարզում 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համապատասխան համայնքների բյուջեներ մուտքագրված գումարների վերաբերյալ առ 01.01.2023թ. դրությամբ</t>
  </si>
  <si>
    <t>Վարդենիս    /Վանևան/</t>
  </si>
  <si>
    <t>N108-Ա 26.10.2022</t>
  </si>
  <si>
    <t>N142     20.10.2022</t>
  </si>
  <si>
    <t>ՀՀ Կոտայքի մարզում 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համապատասխան համայնքների բյուջեներ մուտքագրված գումարների վերաբերյալ առ 01.01.2023թ. դրությամբ</t>
  </si>
  <si>
    <t>Գառնի</t>
  </si>
  <si>
    <t>ունի</t>
  </si>
  <si>
    <t>05,04,2022 թիվ 41-Ա</t>
  </si>
  <si>
    <t>05,04,2022 թիվ 43-Ա</t>
  </si>
  <si>
    <t>02,09,2022 թիվ 101</t>
  </si>
  <si>
    <t>13,07,2022 թիվ 143</t>
  </si>
  <si>
    <t>Հրազդան</t>
  </si>
  <si>
    <t>2007 թվականի դեկտեմբերի 27-ի N1597-Ն որոշում</t>
  </si>
  <si>
    <t>N06, 14․01․2022</t>
  </si>
  <si>
    <t>N1/փ-1, 13․01․2022</t>
  </si>
  <si>
    <t>N1/փ-74, 08․04․2022</t>
  </si>
  <si>
    <t>Ջրվեժ համայնք գ.Զովք</t>
  </si>
  <si>
    <t>համայնքի ավագանու որոշում N 14-Ա, 11.03.2022</t>
  </si>
  <si>
    <t>Հ/Ղ որոշում
244-Ա
17․03․2022</t>
  </si>
  <si>
    <t xml:space="preserve">Ցոլակ Միլիտոսյան </t>
  </si>
  <si>
    <t>համայնքի ավագանու որոշում N 83-Ա, 12.10.2022</t>
  </si>
  <si>
    <t>Հ/Ղ որոշում
1192-Ա
21.10.2022</t>
  </si>
  <si>
    <t xml:space="preserve">Հովիկ Գևորգյան </t>
  </si>
  <si>
    <t>Ջրվեժ համայնք գ.Ջրվեժ</t>
  </si>
  <si>
    <t>Ջրվեժ համայնքի ավագանու 2014 թվականի ապրիլի 11–թիվ 14–Ն որոշում</t>
  </si>
  <si>
    <t>Հ/Ղ որոշում
20-Ա
11․01․2022</t>
  </si>
  <si>
    <t xml:space="preserve">«Այանիս 2» ՍՊԸ 
Նարեկ Տոնոյան </t>
  </si>
  <si>
    <t>Հ/Ղ որոշում
165-Ա
25․02․2022</t>
  </si>
  <si>
    <t xml:space="preserve">Պետրոս Մարկոսյան </t>
  </si>
  <si>
    <t>Հ/Ղ որոշում
283-Ա
25․03․2022</t>
  </si>
  <si>
    <t xml:space="preserve">Սարգիս Շահինյան
Գարաբետ Սիսիլյան
</t>
  </si>
  <si>
    <t>Հ/Ղ որոշում
298-Ա
29․03․2022</t>
  </si>
  <si>
    <t xml:space="preserve">Արման Նազարյան </t>
  </si>
  <si>
    <t>Հ/Ղ որոշում
320-Ա
05․04․․2022</t>
  </si>
  <si>
    <t xml:space="preserve">Աբրահամ Կիրակոսյան </t>
  </si>
  <si>
    <t>Հ/Ղ որոշում
397-Ա
22․04․․2022</t>
  </si>
  <si>
    <t xml:space="preserve">Նարինե Դավթյան 
</t>
  </si>
  <si>
    <t>Հ/Ղ որոշում
399-Ա
22․04․․2022</t>
  </si>
  <si>
    <t xml:space="preserve">Արա Ֆահրադյան </t>
  </si>
  <si>
    <t>Հ/Ղ որոշում
433-Ա
29․04․․2022</t>
  </si>
  <si>
    <t xml:space="preserve">Արա Առաքելյան </t>
  </si>
  <si>
    <t>Հ/Ղ որոշում
470-Ա
06․05․․2022</t>
  </si>
  <si>
    <t xml:space="preserve">Սարգիս Թառանյան 
Արամ Ավագյան 
Արտավազդ Գրիգորյան </t>
  </si>
  <si>
    <t>Հ/Ղ որոշում
487-Ա
12․05․․2022</t>
  </si>
  <si>
    <t>Հ/Ղ որոշում
551-Ա
27․05․․2022</t>
  </si>
  <si>
    <t>Հ/Ղ որոշում
554-Ա
31․05․․2022</t>
  </si>
  <si>
    <t xml:space="preserve">Ալեքսանդր Եսայան </t>
  </si>
  <si>
    <t>Հ/Ղ որոշում
559-Ա
31․05․․2022</t>
  </si>
  <si>
    <t xml:space="preserve">Ավագ Ավագյան </t>
  </si>
  <si>
    <t>Հ/Ղ որոշում
560-Ա
31․05․․2022</t>
  </si>
  <si>
    <t xml:space="preserve">Ժորիկ,Ջանիկ, Բազեյաններ
Վարսիկ Ղազարյան </t>
  </si>
  <si>
    <t>Հ/Ղ որոշում
618-Ա
13․06․․2022</t>
  </si>
  <si>
    <t xml:space="preserve">Գևորգ Մարտիրոսյան </t>
  </si>
  <si>
    <t>Հ/Ղ որոշում
638-Ա
15.06․․2022</t>
  </si>
  <si>
    <t xml:space="preserve">Լիանա Մկրտչյան </t>
  </si>
  <si>
    <t>Հ/Ղ որոշում
883-Ա
04․08․․2022</t>
  </si>
  <si>
    <t xml:space="preserve">Գայանե Ջրբաշյան </t>
  </si>
  <si>
    <t>Հ/Ղ որոշում
1134-Ա
10.10.2022</t>
  </si>
  <si>
    <t xml:space="preserve">Արման Հովհաննիսյան </t>
  </si>
  <si>
    <t>Հ/Ղ որոշում
1135-Ա
10.10.2022</t>
  </si>
  <si>
    <t>Հ/Ղ որոշում
1213-Ա
04.11.2023</t>
  </si>
  <si>
    <t xml:space="preserve">Ավետիք և Գարիկ 
Պետրոսյաններ </t>
  </si>
  <si>
    <t>Հ/Ղ որոշում
1255-Ա
14.11.2022</t>
  </si>
  <si>
    <t xml:space="preserve">«Գլոբալ Ռիըլ Իսթեյթ» ՍՊԸ 
Տիգրան Հարությունյան </t>
  </si>
  <si>
    <t>Հ/Ղ որոշում
1331-Ա
29․11․2022</t>
  </si>
  <si>
    <t xml:space="preserve">Արտակ Լալայան 
Տիգրան Հովակիմյան </t>
  </si>
  <si>
    <t>Հ/Ղ որոշում
1368-Ա
27.12.2022</t>
  </si>
  <si>
    <t xml:space="preserve">Ավետիք Ավետիսյան </t>
  </si>
  <si>
    <t>Հ/Ղ որոշում
1408-Ա
14.12.2022</t>
  </si>
  <si>
    <t xml:space="preserve">Աշոտ, Գևորգ Դարբինյաններ 
Ռոբերտ Հովակիմյան </t>
  </si>
  <si>
    <t>Հ/Ղ որոշում
1515-Ա
27.12.2022</t>
  </si>
  <si>
    <t xml:space="preserve">Էդգար Սուքիասյան </t>
  </si>
  <si>
    <t>Հ/Ղ որոշում
1522-Ա
28.12.2022</t>
  </si>
  <si>
    <t xml:space="preserve">Կարեն Բարսեղյան </t>
  </si>
  <si>
    <t>Ջրվեժ համայնք գ.Ձորաղբյուր</t>
  </si>
  <si>
    <t>Ձորաղբյուր գյուղի  ավագանու 2012 թվականի հուլիսի 2–թիվ 19–Ն որոշում</t>
  </si>
  <si>
    <t>համայնքի ավագանու որոշում N 62-Ա, 11.11.2021</t>
  </si>
  <si>
    <t>Հ/Ղ որոշում
60-Ա
26․01․2022</t>
  </si>
  <si>
    <t xml:space="preserve">Վալերի Հարությունյան </t>
  </si>
  <si>
    <t>համայնքի ավագանու որոշում N 5-Ա, 12.01.2022</t>
  </si>
  <si>
    <t>Հ/Ղ որոշում
70-Ա
27․01․2022</t>
  </si>
  <si>
    <t xml:space="preserve">Վահե Հայրապետյան </t>
  </si>
  <si>
    <t>համայնքի ավագանու որոշում N 6-Ա, 12.01.2022</t>
  </si>
  <si>
    <t>Հ/Ղ որոշում
76-Ա
01․02․2022</t>
  </si>
  <si>
    <t xml:space="preserve">Գրիգոր Հովհաննիսյան 
Հենրիկ Մուրադյան </t>
  </si>
  <si>
    <t>համայնքի ավագանու որոշում N 4-Ա, 12.01.2022</t>
  </si>
  <si>
    <t>Հ/Ղ որոշում
101-Ա
10․02․2022</t>
  </si>
  <si>
    <t xml:space="preserve">Երվանդ Կարագուլյան </t>
  </si>
  <si>
    <t>Հ/Ղ որոշում
350-Ա
11․04․․2022</t>
  </si>
  <si>
    <t xml:space="preserve">Մինաս Անդրեասյան </t>
  </si>
  <si>
    <t>Հ/Ղ որոշում
429-Ա
29․04․․2022</t>
  </si>
  <si>
    <t xml:space="preserve">Վլադիմիր Խաչումյան </t>
  </si>
  <si>
    <t>համայնքի ավագանու որոշում N 21-Ա, 14.04.2022</t>
  </si>
  <si>
    <t>Հ/Ղ որոշում
455-Ա
04․05․․2022</t>
  </si>
  <si>
    <t xml:space="preserve">Հրանտ, Աշոտ, Հովհաննես Մարտիրոսյաններ </t>
  </si>
  <si>
    <t>համայնքի ավագանու որոշում N 22-Ա, 14.04.2022</t>
  </si>
  <si>
    <t>Հ/Ղ որոշում
456-Ա
04․05․․2022</t>
  </si>
  <si>
    <t xml:space="preserve">Սերգեյ Ապրեսյան </t>
  </si>
  <si>
    <t>Հ/Ղ որոշում
542-Ա
27․05․․2022</t>
  </si>
  <si>
    <t xml:space="preserve">Արմենուհի Գալստյան </t>
  </si>
  <si>
    <t>Հ/Ղ որոշում
582-Ա
03․06․․2022</t>
  </si>
  <si>
    <t xml:space="preserve">Դավիթ Ղազախեցյան </t>
  </si>
  <si>
    <t>Հ/Ղ որոշում
583-Ա
03․06․․2022</t>
  </si>
  <si>
    <t>համայնքի ավագանու որոշում N 29-Ա, 25.05.2022</t>
  </si>
  <si>
    <t>Հ/Ղ որոշում
622-Ա
13․06․․2022</t>
  </si>
  <si>
    <t xml:space="preserve">Մայրանուշ Փաշայան </t>
  </si>
  <si>
    <t>համայնքի ավագանու որոշում N 30-Ա, 25.05.2022</t>
  </si>
  <si>
    <t>Հ/Ղ որոշում
623-Ա
13․06․․2022</t>
  </si>
  <si>
    <t xml:space="preserve">Սիմակ Նուրիջանյան </t>
  </si>
  <si>
    <t>Հ/Ղ որոշում
642-Ա
16․06․․2022</t>
  </si>
  <si>
    <t xml:space="preserve">Յուրի Աֆրիկյան </t>
  </si>
  <si>
    <t>համայնքի ավագանու որոշում N 42-Ա, 11.07.2022</t>
  </si>
  <si>
    <t>Հ/Ղ որոշում
792-Ա
19․07․․2022</t>
  </si>
  <si>
    <t>Արմինե Գրիգորյան</t>
  </si>
  <si>
    <t>համայնքի ավագանու որոշում N 44-Ա, 11.07.2022</t>
  </si>
  <si>
    <t>Հ/Ղ որոշում
827-Ա
25․07․․2022</t>
  </si>
  <si>
    <t xml:space="preserve">Ժիրայր Հայրապետյան </t>
  </si>
  <si>
    <t>համայնքի ավագանու որոշում N 53-Ա, 20.07.2022</t>
  </si>
  <si>
    <t>Հ/Ղ որոշում
859-Ա
28․07․․2022</t>
  </si>
  <si>
    <t xml:space="preserve">«Կառլենա Շին» ՍՊԸ 
Արթուր Սահակյան </t>
  </si>
  <si>
    <t>Հ/Ղ որոշում
858-Ա
28․07․․2022</t>
  </si>
  <si>
    <t>համայնքի ավագանու որոշում N 46-Ա, 11.07.2022</t>
  </si>
  <si>
    <t>Հ/Ղ որոշում
895-Ա
09,08․․2022</t>
  </si>
  <si>
    <t xml:space="preserve">Ալիս Արուսյակ Քիմեթլյան </t>
  </si>
  <si>
    <t>համայնքի ավագանու որոշում N 47-Ա, 11.07.2022</t>
  </si>
  <si>
    <t>Հ/Ղ որոշում
896-Ա
09,08․․2022</t>
  </si>
  <si>
    <t>համայնքի ավագանու որոշում N 45-Ա, 11.07.2022</t>
  </si>
  <si>
    <t>Հ/Ղ որոշում
897-Ա
09,08․․2022</t>
  </si>
  <si>
    <t>համայնքի ավագանու որոշում N 43-Ա, 11.07.2022</t>
  </si>
  <si>
    <t>Հ/Ղ որոշում
898-Ա
09,08․․2022</t>
  </si>
  <si>
    <t xml:space="preserve">Միքայել Ավագյան </t>
  </si>
  <si>
    <t>համայնքի ավագանու որոշում N 59-Ա, 08.09.2022</t>
  </si>
  <si>
    <t>Հ/Ղ որոշում
1035-Ա
14.09.․2022</t>
  </si>
  <si>
    <t xml:space="preserve">«Դուկտուս» ՍՊԸ 
Հասմիկ Գրիգորյան </t>
  </si>
  <si>
    <t>համայնքի ավագանու որոշում N 72-Ա, 08.09.2022</t>
  </si>
  <si>
    <t>Հ/Ղ որոշում
1057-Ա
20.09.․2022</t>
  </si>
  <si>
    <t xml:space="preserve">Վահագն Սիմոնյան </t>
  </si>
  <si>
    <t>համայնքի ավագանու որոշում N 57-Ա, 08.09.2022</t>
  </si>
  <si>
    <t>Հ/Ղ որոշում
1084-Ա
29.09.․2022</t>
  </si>
  <si>
    <t xml:space="preserve">Լարիսա Ղազարյան </t>
  </si>
  <si>
    <t>Հ/Ղ որոշում
1090-Ա
29.09.․2022</t>
  </si>
  <si>
    <t xml:space="preserve">Հռիփսիմե Կարապետյան </t>
  </si>
  <si>
    <t>համայնքի ավագանու որոշում N 56-Ա, 08.09.2022</t>
  </si>
  <si>
    <t>Հ/Ղ որոշում
1110-Ա
04.10.2022</t>
  </si>
  <si>
    <t xml:space="preserve">Սիմակ,Թաթուլ, Էդգար Նուրիջանյաններ,Լիդա Խաչատրյան </t>
  </si>
  <si>
    <t>Հ/Ղ որոշում
1142-Ա
11.10.2022</t>
  </si>
  <si>
    <t xml:space="preserve">Գոռ Ստեփանյան </t>
  </si>
  <si>
    <t>համայնքի ավագանու որոշում N 87-Ա, 12.10.2022</t>
  </si>
  <si>
    <t>Հ/Ղ որոշում
1164-Ա
17.10.2022</t>
  </si>
  <si>
    <t xml:space="preserve">Արմեն Ասատրյան </t>
  </si>
  <si>
    <t>համայնքի ավագանու որոշում N 82-Ա, 12.10.2022</t>
  </si>
  <si>
    <t>Հ/Ղ որոշում
1284-Ա
18.11.2022</t>
  </si>
  <si>
    <t xml:space="preserve">Հասմիկ Շահբազյան </t>
  </si>
  <si>
    <t>համայնքի ավագանու որոշում N 106-Ա, 14.12.2022</t>
  </si>
  <si>
    <t>Հ/Ղ որոշում
1412-Ա
15.12.2022</t>
  </si>
  <si>
    <t xml:space="preserve">Սամվել Գասպարյան 
Վերոնիկա Գասպարյան </t>
  </si>
  <si>
    <t>Նաիրի համայնք, քաղաք Եղվարդ</t>
  </si>
  <si>
    <t>08.09.2007թ     N 978</t>
  </si>
  <si>
    <t xml:space="preserve">     N 46 10,03,22 թ</t>
  </si>
  <si>
    <t>ֆիզ.անձ</t>
  </si>
  <si>
    <t>0.457</t>
  </si>
  <si>
    <r>
      <t xml:space="preserve">Նաիրի </t>
    </r>
    <r>
      <rPr>
        <b/>
        <i/>
        <sz val="11"/>
        <rFont val="GHEA Grapalat"/>
        <family val="0"/>
      </rPr>
      <t>համայնք,գյուղ</t>
    </r>
    <r>
      <rPr>
        <b/>
        <sz val="11"/>
        <rFont val="GHEA Grapalat"/>
        <family val="3"/>
      </rPr>
      <t xml:space="preserve"> Զովունի</t>
    </r>
  </si>
  <si>
    <t>10,26.2016 N 43</t>
  </si>
  <si>
    <t>N 42 10.03.22թ</t>
  </si>
  <si>
    <t>Նաիրի համայնք, գյուղ Պռոշյան</t>
  </si>
  <si>
    <t>11.22.2016 N 42</t>
  </si>
  <si>
    <t>N 34 10.03.22թ</t>
  </si>
  <si>
    <t>N 31, 07.02.22թ</t>
  </si>
  <si>
    <t>Իրավաբ.անձ</t>
  </si>
  <si>
    <t>N 35 10.03.22թ</t>
  </si>
  <si>
    <t>N 35, 10.02.22թ</t>
  </si>
  <si>
    <t>Նաիրի համայնք,գյուղ Զովունի</t>
  </si>
  <si>
    <t>N 62 19.04.22թ</t>
  </si>
  <si>
    <t>N 46, 02.03.22թ</t>
  </si>
  <si>
    <t>0.21</t>
  </si>
  <si>
    <t>Նաիրի համայնք,գյուղ Քասաղ</t>
  </si>
  <si>
    <t>02,15.2017 N 9</t>
  </si>
  <si>
    <t>N 64  19,04.22 թ</t>
  </si>
  <si>
    <t>N 55, 10,03,22 թ</t>
  </si>
  <si>
    <t>N 66 19.04.22թ</t>
  </si>
  <si>
    <t>N 53 10.03.22 թ</t>
  </si>
  <si>
    <t>2.103</t>
  </si>
  <si>
    <t>N 70 19.04.22 թ</t>
  </si>
  <si>
    <t>N 70 04.04.22թ</t>
  </si>
  <si>
    <t>1.2168</t>
  </si>
  <si>
    <t>N 71 19.04.22 թ</t>
  </si>
  <si>
    <t>N 72 07.04.22 թ</t>
  </si>
  <si>
    <t>Նաիրի համայնք, գյուղ Զորովան</t>
  </si>
  <si>
    <t>11.11.2014 N 28</t>
  </si>
  <si>
    <t>N 119 31.05.22թ</t>
  </si>
  <si>
    <t>N 93 10.05.22թ</t>
  </si>
  <si>
    <t>0.16</t>
  </si>
  <si>
    <t>N 118 31.05.22թ</t>
  </si>
  <si>
    <t>N 90 10.05.22թ</t>
  </si>
  <si>
    <t>0.04</t>
  </si>
  <si>
    <t>N 141 29.06.22թ</t>
  </si>
  <si>
    <t>N 112 03.06.22թ</t>
  </si>
  <si>
    <t>0.1953</t>
  </si>
  <si>
    <t>N 143 29.06.22թ</t>
  </si>
  <si>
    <t>N 121 14.06.22թ</t>
  </si>
  <si>
    <t>0.1</t>
  </si>
  <si>
    <t>N 168 08.08.22թ</t>
  </si>
  <si>
    <t>N 145 14.06.22թ</t>
  </si>
  <si>
    <t>0.107</t>
  </si>
  <si>
    <t>N 166 08.08.22թ</t>
  </si>
  <si>
    <t>N 157 22.06.22թ</t>
  </si>
  <si>
    <t>0.0591</t>
  </si>
  <si>
    <t>Նաիրի համայնք,քաղաք եղվարդ</t>
  </si>
  <si>
    <t>08.09.2007 N 978</t>
  </si>
  <si>
    <t>N 164 08.08.22թ</t>
  </si>
  <si>
    <t>N 155 22.07.22թ</t>
  </si>
  <si>
    <t>N 236-Ա 14.11.22թ</t>
  </si>
  <si>
    <t>N 233 21.10.22թ</t>
  </si>
  <si>
    <t>Նաիրի համայնք,գյուղ Պռոշյան</t>
  </si>
  <si>
    <t>N 169-Ա 08.08.22թ</t>
  </si>
  <si>
    <t>N 152 22.07.22թ</t>
  </si>
  <si>
    <t>N 186-Ա 27.09.22թ</t>
  </si>
  <si>
    <t>N 175 17.08.22թ</t>
  </si>
  <si>
    <t>N 185-Ա 27.09.22թ</t>
  </si>
  <si>
    <t>N 176 19.08.22թ</t>
  </si>
  <si>
    <t>N 197-Ա 13.10.22թ</t>
  </si>
  <si>
    <t>N 188 07.09.22թ</t>
  </si>
  <si>
    <t>N 196-Ա 13.10.22թ</t>
  </si>
  <si>
    <t>N 190 07.09.22թ</t>
  </si>
  <si>
    <t>N 199-Ա 13.10.22թ</t>
  </si>
  <si>
    <t>N 209 29.09.22թ</t>
  </si>
  <si>
    <t>N 224-Ա 14.11.22թ</t>
  </si>
  <si>
    <t>N 218 12.10.22թ</t>
  </si>
  <si>
    <t>N 234-Ա 14.11.22թ</t>
  </si>
  <si>
    <t>N 217 12.10.22թ</t>
  </si>
  <si>
    <t>N 238-Ա 14.11.22թ</t>
  </si>
  <si>
    <t>N 258 10.11.22թ</t>
  </si>
  <si>
    <t>N 230-Ա 14.11.22թ</t>
  </si>
  <si>
    <t>N 241 21.10.22թ</t>
  </si>
  <si>
    <t>N 232-Ա 14.11.22թ</t>
  </si>
  <si>
    <t>N 240 21.10.22թ</t>
  </si>
  <si>
    <t>N 231-Ա 14.11.22թ</t>
  </si>
  <si>
    <t>N 239 21.10.22թ</t>
  </si>
  <si>
    <t>N 229-Ա 14.11.22թ</t>
  </si>
  <si>
    <t>N 243 21.10.22թ</t>
  </si>
  <si>
    <t>N 233-Ա 14.11.22թ</t>
  </si>
  <si>
    <t>N 242 21.10.22թ</t>
  </si>
  <si>
    <t>N 237-Ա 14.11.22թ</t>
  </si>
  <si>
    <t>N 248 31.10.22թ</t>
  </si>
  <si>
    <t>N 266-Ա 14.12.22թ</t>
  </si>
  <si>
    <t>N 278 02.12.22թ</t>
  </si>
  <si>
    <t>10.26.2016 N 43</t>
  </si>
  <si>
    <t>N 267-Ա 14.12.22թ</t>
  </si>
  <si>
    <t>N 287 08.12.22թ</t>
  </si>
  <si>
    <t>N 270-Ա 14.12.22թ</t>
  </si>
  <si>
    <t>N 286 08.12.22թ</t>
  </si>
  <si>
    <t>Նաիրի համայնք,գյուղ Զորավան</t>
  </si>
  <si>
    <t>N 193-Ա 13.10.22թ</t>
  </si>
  <si>
    <t>N 202 22.09.22թ</t>
  </si>
  <si>
    <t>ՀՀ ԿԱՌԱՎԱՐ 2007Թ 1036-Ն</t>
  </si>
  <si>
    <t>50-Ա           2022Թ</t>
  </si>
  <si>
    <t>1/փ-83          2022Թ</t>
  </si>
  <si>
    <t>Պտղնի</t>
  </si>
  <si>
    <t>51-Ա                    2022թ</t>
  </si>
  <si>
    <t>254             2021Թ</t>
  </si>
  <si>
    <t>Առինջ</t>
  </si>
  <si>
    <t>80-Ա               2022Թ</t>
  </si>
  <si>
    <t>27                2022Թ</t>
  </si>
  <si>
    <t>Բալահովիտ</t>
  </si>
  <si>
    <t>ավագանու      2021թ 39-Ա</t>
  </si>
  <si>
    <t>81-Ա                2022Թ</t>
  </si>
  <si>
    <t>30                      2022Թ</t>
  </si>
  <si>
    <t>իրավաբան. անձ</t>
  </si>
  <si>
    <t>92-Ա             2022Թ</t>
  </si>
  <si>
    <t xml:space="preserve">83                    2022Թ                </t>
  </si>
  <si>
    <t>93-Ա             2022Թ</t>
  </si>
  <si>
    <t>94-Ա             2022Թ</t>
  </si>
  <si>
    <t>Գեղաշեն</t>
  </si>
  <si>
    <t>ավագանու      2016թ 31-Ա</t>
  </si>
  <si>
    <t>95-Ա             2022Թ</t>
  </si>
  <si>
    <t>1/փ-337          2021Թ</t>
  </si>
  <si>
    <t>Արամուս</t>
  </si>
  <si>
    <t>ավագանու      2017թ 59</t>
  </si>
  <si>
    <t>133-Ա             2022Թ</t>
  </si>
  <si>
    <t>1/փ-200          2022Թ</t>
  </si>
  <si>
    <t>Մայակովսկի</t>
  </si>
  <si>
    <t>134-Ա             2022Թ</t>
  </si>
  <si>
    <t xml:space="preserve">132                    2022Թ                </t>
  </si>
  <si>
    <t>161-Ա           2022Թ</t>
  </si>
  <si>
    <t>1/փ-278          2022Թ</t>
  </si>
  <si>
    <t>0.44725</t>
  </si>
  <si>
    <t>214-Ա           2022Թ</t>
  </si>
  <si>
    <t>1/փ-282          2022Թ</t>
  </si>
  <si>
    <t>228-Ա             2022Թ</t>
  </si>
  <si>
    <t xml:space="preserve">150                    2022Թ                </t>
  </si>
  <si>
    <t>Նոր Հաճըն</t>
  </si>
  <si>
    <t xml:space="preserve">Քանաքեռավան համայնքի ավագանու 2012 թվականի հունիսի 1-ի N 22-Ն </t>
  </si>
  <si>
    <t xml:space="preserve"> 2022 թվականի մարտի 30-ի թիվ  27-Ա</t>
  </si>
  <si>
    <t>2021 թվականի դեկտեմբերի 16-ի      N 1/փ-363</t>
  </si>
  <si>
    <t xml:space="preserve">2022 թվականի հուլիսի 29-ի թիվ  77-Ա </t>
  </si>
  <si>
    <t>2022 թվականի հուլիսի 1-ի                             N 1/փ-135</t>
  </si>
  <si>
    <t xml:space="preserve">2022 թվականի հոկտեմբերի 07-ի թիվ  93-Ա </t>
  </si>
  <si>
    <t>2022 թվականի օգոստոսի 16-ի                             N 1/փ-169</t>
  </si>
  <si>
    <t xml:space="preserve">2022 թվականի հոկտեմբերի 07-ի թիվ  97-Ա </t>
  </si>
  <si>
    <t>2022 թվականի սեպտեմբերի 22-ի                             N 1/փ-201</t>
  </si>
  <si>
    <t xml:space="preserve">2022 թվականի հոկտեմբերի 07-ի թիվ  102-Ա </t>
  </si>
  <si>
    <t>2022 թվականի սեպտեմբերի 28-ի                             N 1/փ-208</t>
  </si>
  <si>
    <t xml:space="preserve">2022 թվականի դեկտեմբերի 15-ի թիվ  132-Ա </t>
  </si>
  <si>
    <t>2022 թվականի հոկտեմբերի 31-ի                             N 1/փ-250</t>
  </si>
  <si>
    <t>Նոր Գեղի համայնքի ավագանու 2014 թվականի նոյեմբերի 11-ի N 75-Ն</t>
  </si>
  <si>
    <t xml:space="preserve">2022 թվականի հոկտեմբերի 07-ի թիվ  96-Ա </t>
  </si>
  <si>
    <t>2022 թվականի սեպտեմբերի 12-ի                             N 1/փ-193</t>
  </si>
  <si>
    <t>ՀՀ Լոռու մարզում 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համապատասխան համայնքների բյուջեներ մուտքագրված գումարների վերաբերյալ առ 01.01.2023թ. դրությամբ</t>
  </si>
  <si>
    <t>Փամբակ /Դեբետ/</t>
  </si>
  <si>
    <t>23.08.2022թ     N 107-Ա</t>
  </si>
  <si>
    <t>29.07. 2022թ. N-110</t>
  </si>
  <si>
    <t>Փամբակ /Վահագնաձոր/</t>
  </si>
  <si>
    <t>15.09.2022թ N 116-Ա</t>
  </si>
  <si>
    <t>22.08. 2022թ. N-114</t>
  </si>
  <si>
    <t>0.6035</t>
  </si>
  <si>
    <t>Փամբակ  /Դեբետ/</t>
  </si>
  <si>
    <t>18.11.2022թ N 144-Ա</t>
  </si>
  <si>
    <t xml:space="preserve">15.11.2022թ. թիվ 147 </t>
  </si>
  <si>
    <t xml:space="preserve"> 1.021743</t>
  </si>
  <si>
    <t>Փամբակ /Բազում/</t>
  </si>
  <si>
    <t>27 12. 2022 թ. N 158-Ա</t>
  </si>
  <si>
    <t>12.12.2022թ. թիվ 153</t>
  </si>
  <si>
    <t xml:space="preserve">0.15933 </t>
  </si>
  <si>
    <t xml:space="preserve">    Ալավերդի /ք.Ալավերդի/</t>
  </si>
  <si>
    <t>09.08.2007թ. N 1032-Ն</t>
  </si>
  <si>
    <t>31.03.2022թ. N 16-Ա</t>
  </si>
  <si>
    <t>28.02.2022թ. N 1/փ-40</t>
  </si>
  <si>
    <t xml:space="preserve">   Ալավերդի /ք.Ալավերդի/</t>
  </si>
  <si>
    <t>11.11.2022թ. N 24-Ա</t>
  </si>
  <si>
    <t>28.10.2022թ. N 1/փ-246</t>
  </si>
  <si>
    <t>իրավաբանական անձ /«ԲԷՑ» ՓԲԸ/</t>
  </si>
  <si>
    <t xml:space="preserve">  Ալավերդի  /Հաղպատ/</t>
  </si>
  <si>
    <t>26.10.2022թ. N 143</t>
  </si>
  <si>
    <t xml:space="preserve"> Ալավերդի /Ճոճկան/</t>
  </si>
  <si>
    <t>10.02.2022թ. N 9-Ա</t>
  </si>
  <si>
    <t>22.08.2022թ. N 116</t>
  </si>
  <si>
    <t>Ալավերդի           /Մեծ Այրում/</t>
  </si>
  <si>
    <t>Տաշիր       /Միխայլովկա/</t>
  </si>
  <si>
    <t>24.01.2022թ. N 9</t>
  </si>
  <si>
    <t>Թումանյան     /Դսեղ/</t>
  </si>
  <si>
    <t>04.07.2022 թ.    N 60-Ա</t>
  </si>
  <si>
    <t>06.06.2022թ.N 77</t>
  </si>
  <si>
    <t>04.07.2022 թ.    N 61-Ա</t>
  </si>
  <si>
    <t>21.06.2022թ.N 85</t>
  </si>
  <si>
    <t>04.07.2022 թ.    N 62-Ա</t>
  </si>
  <si>
    <t>22.06.2022թ.N 87</t>
  </si>
  <si>
    <t>02.09.2022 թ.    N 71-Ա</t>
  </si>
  <si>
    <t>04.07.2022թ.N 95</t>
  </si>
  <si>
    <t>02.09.2022թ. N 70-Ա</t>
  </si>
  <si>
    <t>22.08.2022թ.N 119</t>
  </si>
  <si>
    <t>07.10.2022թ. N 82-Ա</t>
  </si>
  <si>
    <t>07.09.2022թ.N 120</t>
  </si>
  <si>
    <t>27.12.2022թ. N 99-Ա</t>
  </si>
  <si>
    <t>07.11.2022թ.N 145</t>
  </si>
  <si>
    <t>Լոռի Բերդ        /Ագարակ/</t>
  </si>
  <si>
    <t>13.09.2022թ.    N34-Ա</t>
  </si>
  <si>
    <t>22.08.2022թ. N 112</t>
  </si>
  <si>
    <t>Գյուլագարակ</t>
  </si>
  <si>
    <t>28.10.2022թ.    N60-Ա</t>
  </si>
  <si>
    <t>19.10.2022թ. N 140</t>
  </si>
  <si>
    <t>ՀՀ Շիրակի մարզում 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համապատասխան համայնքների բյուջեներ մուտքագրված գումարների վերաբերյալ առ 01.01.2023թ. դրությամբ</t>
  </si>
  <si>
    <t xml:space="preserve">  Անի (բնակավայր Բագրավան)</t>
  </si>
  <si>
    <t>N 72-Ա
15.07.2022թ․</t>
  </si>
  <si>
    <t>N 71
23.05.2022թ․</t>
  </si>
  <si>
    <t>ՀՀ Սյունիքի մարզում 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համապատասխան համայնքների բյուջեներ մուտքագրված գումարների վերաբերյալ առ 01.01.2023թ. դրությամբ</t>
  </si>
  <si>
    <t>Համայնքի  անվանումը</t>
  </si>
  <si>
    <t>Հաստատված գլխավոր հատակագիծ                          (նշել որոշման համարը, տարեթիվը եթե ունի, կամ չունի) ՄԻԿՐՈՌԵԳԻՈՆԱԼ ՄԱԿԱՐԴԱԿԻ</t>
  </si>
  <si>
    <t>Համայնքի ավագանու     որոշման համարը, տարեթիվը</t>
  </si>
  <si>
    <t xml:space="preserve">Բյուջե կատարած մուտքագրումներ  /կադաստրային արժեքների տարբերություն/   </t>
  </si>
  <si>
    <t>ըստ սեփականության ձևի</t>
  </si>
  <si>
    <t>ընդամ. հա</t>
  </si>
  <si>
    <t>Հողերի կատեգորիաների փոխման պահի դրությամբ կադաստրային արժեքների տարբերություն                                                                    (հազ, դրամ)</t>
  </si>
  <si>
    <t>Փաստացի                     բյուջե կատարած մուտքագրումներ`/կադաստրային արժեքների տարբերություն/                            (հազ, դրամ)</t>
  </si>
  <si>
    <t>Մեղրի  (Մեղրի)</t>
  </si>
  <si>
    <t>29.01.2021թ.                 N6-Ա</t>
  </si>
  <si>
    <t>N84-Ա     15.09.2022թ.</t>
  </si>
  <si>
    <t>N2/փ-182      26.08.2022թ.</t>
  </si>
  <si>
    <t>ֆիզիկական</t>
  </si>
  <si>
    <t>0.09134</t>
  </si>
  <si>
    <t>N92-Ա     15.09.2022թ.</t>
  </si>
  <si>
    <t>N2/փ-195     12.09.2022թ.</t>
  </si>
  <si>
    <t>0.05826</t>
  </si>
  <si>
    <t>Մեղրի  (Կարճևան)</t>
  </si>
  <si>
    <t>29.01.2021թ.                N6-Ա</t>
  </si>
  <si>
    <t>N101-Ա     18.10.2022թ.</t>
  </si>
  <si>
    <t>N2/փ-214     10.10.2022թ.</t>
  </si>
  <si>
    <t>իրավաբանական</t>
  </si>
  <si>
    <t>0.2973</t>
  </si>
  <si>
    <t>Գորիս  (Գորիս)</t>
  </si>
  <si>
    <t>25.03.2021թ.                N27-Ա</t>
  </si>
  <si>
    <t>N156-Ա     28.11.2022թ.</t>
  </si>
  <si>
    <t>N2/փ-269     22.11.2022թ.</t>
  </si>
  <si>
    <t>0.0925</t>
  </si>
  <si>
    <t>Ընդամենը Սյունիքի մարզում</t>
  </si>
  <si>
    <t>ՀՀ Սյունիքի մարզպետի աշխատակազմի հողաշինության և հողօգտագործման բաժին-մարզային հողային պետական տեսչություն</t>
  </si>
  <si>
    <t>ՀՀ Տավուշի մարզում 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համապատասխան համայնքների բյուջեներ մուտքագրված գումարների վերաբերյալ առ 01.01.2023թ. դրությամբ</t>
  </si>
  <si>
    <t>Իջևան Գետահովիտ բնակավայր</t>
  </si>
  <si>
    <t>14.10.2022թ.          Թիվ 149</t>
  </si>
  <si>
    <t>29.06.2022թ.        Թիվ 1/փ 133</t>
  </si>
  <si>
    <t>Իջևան ք. Իջևան</t>
  </si>
  <si>
    <t>25.03.2022թ.          Թիվ 51</t>
  </si>
  <si>
    <t>05.12.2022թ.        Թիվ 2/փ 283</t>
  </si>
  <si>
    <t>Իջևան Դիտավան բնակավայր</t>
  </si>
  <si>
    <t>14.10.2022թ.          Թիվ 161</t>
  </si>
  <si>
    <t>13.12.2022թ.        Թիվ 2/փ 292</t>
  </si>
  <si>
    <t>14.10.2022թ.          Թիվ 162</t>
  </si>
  <si>
    <t>13.12.2022թ.        Թիվ 2/փ 293</t>
  </si>
  <si>
    <t>Իջևան Աչաջուր բնակավայր</t>
  </si>
  <si>
    <t>14.10.2022թ.          Թիվ 160</t>
  </si>
  <si>
    <t>13.12.2022թ.        Թիվ 2/փ 294</t>
  </si>
  <si>
    <t xml:space="preserve">                                         ԸՆԴԱՄԵՆԸ</t>
  </si>
  <si>
    <t>Դիլիջան</t>
  </si>
  <si>
    <t>Բերդ</t>
  </si>
  <si>
    <t>13.07.2018թ., 43-Ա</t>
  </si>
  <si>
    <t>05-Ա, 12․01․2022թ․</t>
  </si>
  <si>
    <t xml:space="preserve"> N 1/փ-73-288</t>
  </si>
  <si>
    <t>համայնքային</t>
  </si>
  <si>
    <t>25-Ա, 28․02․2022թ․</t>
  </si>
  <si>
    <t xml:space="preserve"> -</t>
  </si>
  <si>
    <t>26-Ա, 28․02․2022թ․</t>
  </si>
  <si>
    <t xml:space="preserve">  -</t>
  </si>
  <si>
    <t>24-Ա, 28․02․2022թ․</t>
  </si>
  <si>
    <t xml:space="preserve"> N 1/փ-14</t>
  </si>
  <si>
    <t>34-Ա, 04․04․2022թ․</t>
  </si>
  <si>
    <t>43-Ա, 14․04․2022թ․</t>
  </si>
  <si>
    <t xml:space="preserve"> N2/փ-71 </t>
  </si>
  <si>
    <t>57-Ա, 17․06․2022թ․</t>
  </si>
  <si>
    <t xml:space="preserve"> N2/փ-111 </t>
  </si>
  <si>
    <t>21-Ա,13.12.2022թ.</t>
  </si>
  <si>
    <t>N2փ-178</t>
  </si>
  <si>
    <t>12.01.2022թ.,  05-Ա</t>
  </si>
  <si>
    <t>29.11.2022թ., 12-Ա</t>
  </si>
  <si>
    <t xml:space="preserve">N2/փ-126 </t>
  </si>
  <si>
    <t>ՀՀ</t>
  </si>
  <si>
    <t>13.12.2022թ., 22-Ա</t>
  </si>
  <si>
    <t xml:space="preserve"> - </t>
  </si>
  <si>
    <t>13.12.2022թ., 24-Ա</t>
  </si>
  <si>
    <t xml:space="preserve">N2/փ-181 </t>
  </si>
  <si>
    <t>13.12.2022թ., 20-Ա</t>
  </si>
  <si>
    <t xml:space="preserve">15.08.2022թ, N2/փ-171 </t>
  </si>
  <si>
    <t>13.12.2022թ., 25-Ա</t>
  </si>
  <si>
    <t xml:space="preserve">04.11.2022թ N2/փ-237 </t>
  </si>
  <si>
    <t>Նոյեմբերյան, գ. Հաղթանակ</t>
  </si>
  <si>
    <t>133-Ա, 26.08.2022թ.</t>
  </si>
  <si>
    <t>2/փ-140, 13.07.2022թ.</t>
  </si>
  <si>
    <t>0.01384</t>
  </si>
  <si>
    <t>17064.72</t>
  </si>
  <si>
    <t>112-Ա, 29.06.2022թ.</t>
  </si>
  <si>
    <t>2/փ-129, 27.06.2022թ.</t>
  </si>
  <si>
    <t>0.33295</t>
  </si>
  <si>
    <t>Կադաստրային արժեքի տարբերություն չկա</t>
  </si>
  <si>
    <t>67-Ա, 17.04.2022թ.</t>
  </si>
  <si>
    <t>2/փ-75, 08.04.2022թ.</t>
  </si>
  <si>
    <t>0.01383</t>
  </si>
  <si>
    <t>ՀՀ  Վայոց ձորի մարզում քաղաքացիների և իրավաբանական անձանց նախաձեռնությամբ իրենց սեփականությունը հանդիսացող հողամասերի նպատակային նշանակության փոփոխման պահին կադաստրային արժեքների առկա տարբերությունների համապատասխան համայնքների բյուջեներ մուտքագրված գումարների վերաբերյալ առ 01.01.2023թ. դրությամբ</t>
  </si>
  <si>
    <t>Արենի</t>
  </si>
  <si>
    <t>N26     17.03.2022թ.</t>
  </si>
  <si>
    <t>ՀՀ Վայոց ձորի մարզպետի  N 122-Ա  20.05.2022թ.</t>
  </si>
  <si>
    <t>Եղեգիս</t>
  </si>
  <si>
    <t xml:space="preserve">  N1/փ 231  14.10.2022թ.</t>
  </si>
  <si>
    <t>N108-Ա    08.09.2022թ.</t>
  </si>
  <si>
    <t xml:space="preserve">  N1/փ 191  07.04.2022թ.</t>
  </si>
  <si>
    <t>N113                   11.11.2022թ.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</si>
</sst>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C19]d\ mmmm\ yyyy\ &quot;г.&quot;"/>
    <numFmt numFmtId="190" formatCode="0.0000000"/>
    <numFmt numFmtId="191" formatCode="#,##0.0"/>
    <numFmt numFmtId="192" formatCode="#,##0.000"/>
  </numFmts>
  <fonts count="75">
    <font>
      <sz val="10"/>
      <name val="Arial"/>
      <family val="0"/>
    </font>
    <font>
      <u val="single"/>
      <sz val="12"/>
      <color indexed="36"/>
      <name val="Times Armenian"/>
      <family val="1"/>
    </font>
    <font>
      <u val="single"/>
      <sz val="12"/>
      <color indexed="12"/>
      <name val="Times Armenian"/>
      <family val="1"/>
    </font>
    <font>
      <sz val="12"/>
      <name val="Times Armenian"/>
      <family val="1"/>
    </font>
    <font>
      <b/>
      <sz val="15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i/>
      <sz val="10"/>
      <color indexed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color indexed="10"/>
      <name val="GHEA Grapalat"/>
      <family val="3"/>
    </font>
    <font>
      <b/>
      <u val="single"/>
      <sz val="11"/>
      <color indexed="8"/>
      <name val="GHEA Grapalat"/>
      <family val="3"/>
    </font>
    <font>
      <b/>
      <sz val="12"/>
      <color indexed="8"/>
      <name val="GHEA Grapalat"/>
      <family val="3"/>
    </font>
    <font>
      <b/>
      <u val="single"/>
      <sz val="14"/>
      <color indexed="8"/>
      <name val="GHEA Grapalat"/>
      <family val="3"/>
    </font>
    <font>
      <b/>
      <sz val="15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i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4"/>
      <name val="GHEA Grapalat"/>
      <family val="3"/>
    </font>
    <font>
      <b/>
      <sz val="12"/>
      <color indexed="10"/>
      <name val="GHEA Grapalat"/>
      <family val="3"/>
    </font>
    <font>
      <b/>
      <sz val="8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8"/>
      <color indexed="8"/>
      <name val="GHEA Grapalat"/>
      <family val="3"/>
    </font>
    <font>
      <sz val="11"/>
      <color indexed="10"/>
      <name val="GHEA Grapalat"/>
      <family val="3"/>
    </font>
    <font>
      <sz val="10"/>
      <color indexed="10"/>
      <name val="GHEA Grapalat"/>
      <family val="3"/>
    </font>
    <font>
      <sz val="8"/>
      <name val="Arial"/>
      <family val="0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sz val="8"/>
      <color theme="1"/>
      <name val="GHEA Grapalat"/>
      <family val="3"/>
    </font>
    <font>
      <sz val="10"/>
      <color rgb="FFFF0000"/>
      <name val="GHEA Grapalat"/>
      <family val="3"/>
    </font>
    <font>
      <sz val="11"/>
      <color rgb="FFFF0000"/>
      <name val="GHEA Grapalat"/>
      <family val="3"/>
    </font>
    <font>
      <b/>
      <sz val="12"/>
      <color theme="1"/>
      <name val="GHEA Grapalat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614">
    <xf numFmtId="0" fontId="0" fillId="0" borderId="0" xfId="0" applyAlignment="1">
      <alignment/>
    </xf>
    <xf numFmtId="0" fontId="5" fillId="0" borderId="0" xfId="63" applyFont="1" applyAlignment="1">
      <alignment vertical="center" wrapText="1"/>
      <protection/>
    </xf>
    <xf numFmtId="0" fontId="7" fillId="0" borderId="0" xfId="63" applyFont="1" applyAlignment="1">
      <alignment vertical="center" wrapText="1"/>
      <protection/>
    </xf>
    <xf numFmtId="0" fontId="5" fillId="0" borderId="0" xfId="61" applyFont="1">
      <alignment/>
      <protection/>
    </xf>
    <xf numFmtId="0" fontId="13" fillId="0" borderId="0" xfId="0" applyFont="1" applyAlignment="1">
      <alignment vertical="center" wrapText="1"/>
    </xf>
    <xf numFmtId="0" fontId="10" fillId="0" borderId="0" xfId="63" applyFont="1" applyAlignment="1">
      <alignment vertical="center" wrapText="1"/>
      <protection/>
    </xf>
    <xf numFmtId="0" fontId="16" fillId="0" borderId="0" xfId="64" applyFont="1" applyAlignment="1">
      <alignment horizontal="center" vertical="center" wrapText="1"/>
      <protection/>
    </xf>
    <xf numFmtId="0" fontId="16" fillId="0" borderId="0" xfId="64" applyFont="1" applyAlignment="1">
      <alignment vertical="center" wrapText="1"/>
      <protection/>
    </xf>
    <xf numFmtId="181" fontId="16" fillId="0" borderId="0" xfId="64" applyNumberFormat="1" applyFont="1" applyAlignment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9" fillId="0" borderId="13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12" fillId="0" borderId="15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10" fillId="33" borderId="17" xfId="63" applyFont="1" applyFill="1" applyBorder="1" applyAlignment="1">
      <alignment vertical="center" wrapText="1"/>
      <protection/>
    </xf>
    <xf numFmtId="0" fontId="10" fillId="33" borderId="18" xfId="63" applyFont="1" applyFill="1" applyBorder="1" applyAlignment="1">
      <alignment horizontal="center" vertical="center" wrapText="1"/>
      <protection/>
    </xf>
    <xf numFmtId="0" fontId="10" fillId="33" borderId="15" xfId="63" applyFont="1" applyFill="1" applyBorder="1" applyAlignment="1">
      <alignment vertical="center" wrapText="1"/>
      <protection/>
    </xf>
    <xf numFmtId="181" fontId="10" fillId="33" borderId="16" xfId="63" applyNumberFormat="1" applyFont="1" applyFill="1" applyBorder="1" applyAlignment="1">
      <alignment vertical="center" wrapText="1"/>
      <protection/>
    </xf>
    <xf numFmtId="181" fontId="10" fillId="33" borderId="19" xfId="63" applyNumberFormat="1" applyFont="1" applyFill="1" applyBorder="1" applyAlignment="1">
      <alignment vertical="center" wrapText="1"/>
      <protection/>
    </xf>
    <xf numFmtId="181" fontId="10" fillId="33" borderId="15" xfId="63" applyNumberFormat="1" applyFont="1" applyFill="1" applyBorder="1" applyAlignment="1">
      <alignment vertical="center" wrapText="1"/>
      <protection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81" fontId="10" fillId="33" borderId="23" xfId="63" applyNumberFormat="1" applyFont="1" applyFill="1" applyBorder="1" applyAlignment="1">
      <alignment vertical="center" wrapText="1"/>
      <protection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81" fontId="15" fillId="0" borderId="26" xfId="0" applyNumberFormat="1" applyFont="1" applyBorder="1" applyAlignment="1">
      <alignment horizontal="center" vertical="center" wrapText="1"/>
    </xf>
    <xf numFmtId="181" fontId="15" fillId="0" borderId="27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8" fillId="0" borderId="19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8" fillId="0" borderId="30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31" xfId="6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6" fillId="0" borderId="0" xfId="66" applyFont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2" fillId="0" borderId="17" xfId="61" applyFont="1" applyBorder="1" applyAlignment="1">
      <alignment horizontal="center" vertical="center" wrapText="1"/>
      <protection/>
    </xf>
    <xf numFmtId="0" fontId="8" fillId="0" borderId="32" xfId="61" applyFont="1" applyBorder="1" applyAlignment="1">
      <alignment horizontal="center" vertical="center" wrapText="1"/>
      <protection/>
    </xf>
    <xf numFmtId="0" fontId="15" fillId="0" borderId="33" xfId="0" applyFont="1" applyBorder="1" applyAlignment="1">
      <alignment horizontal="center" vertical="center" wrapText="1"/>
    </xf>
    <xf numFmtId="0" fontId="15" fillId="34" borderId="34" xfId="0" applyFont="1" applyFill="1" applyBorder="1" applyAlignment="1">
      <alignment horizontal="center" vertical="center" wrapText="1"/>
    </xf>
    <xf numFmtId="182" fontId="15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181" fontId="15" fillId="0" borderId="35" xfId="0" applyNumberFormat="1" applyFont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181" fontId="15" fillId="0" borderId="34" xfId="0" applyNumberFormat="1" applyFont="1" applyBorder="1" applyAlignment="1">
      <alignment horizontal="center" vertical="center" wrapText="1"/>
    </xf>
    <xf numFmtId="182" fontId="15" fillId="0" borderId="34" xfId="0" applyNumberFormat="1" applyFont="1" applyBorder="1" applyAlignment="1">
      <alignment horizontal="center" vertical="center" wrapText="1"/>
    </xf>
    <xf numFmtId="1" fontId="15" fillId="0" borderId="34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vertical="center" wrapText="1"/>
    </xf>
    <xf numFmtId="182" fontId="15" fillId="0" borderId="35" xfId="0" applyNumberFormat="1" applyFont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68" fillId="0" borderId="34" xfId="64" applyFont="1" applyBorder="1" applyAlignment="1">
      <alignment horizontal="center" vertical="center" wrapText="1"/>
      <protection/>
    </xf>
    <xf numFmtId="0" fontId="16" fillId="0" borderId="34" xfId="64" applyFont="1" applyBorder="1" applyAlignment="1">
      <alignment horizontal="center" vertical="center" wrapText="1"/>
      <protection/>
    </xf>
    <xf numFmtId="0" fontId="15" fillId="0" borderId="37" xfId="0" applyFont="1" applyBorder="1" applyAlignment="1">
      <alignment horizontal="center" vertical="center" wrapText="1"/>
    </xf>
    <xf numFmtId="0" fontId="16" fillId="0" borderId="37" xfId="64" applyFont="1" applyBorder="1" applyAlignment="1">
      <alignment horizontal="center" vertical="center" wrapText="1"/>
      <protection/>
    </xf>
    <xf numFmtId="182" fontId="10" fillId="33" borderId="18" xfId="63" applyNumberFormat="1" applyFont="1" applyFill="1" applyBorder="1" applyAlignment="1">
      <alignment horizontal="center" vertical="center" wrapText="1"/>
      <protection/>
    </xf>
    <xf numFmtId="182" fontId="10" fillId="33" borderId="17" xfId="63" applyNumberFormat="1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21" fillId="0" borderId="0" xfId="62" applyFont="1" applyAlignment="1">
      <alignment vertical="center" wrapText="1"/>
      <protection/>
    </xf>
    <xf numFmtId="0" fontId="13" fillId="0" borderId="0" xfId="62" applyFont="1" applyAlignment="1">
      <alignment vertical="center" wrapText="1"/>
      <protection/>
    </xf>
    <xf numFmtId="0" fontId="24" fillId="0" borderId="38" xfId="62" applyFont="1" applyBorder="1" applyAlignment="1">
      <alignment horizontal="center" vertical="center" wrapText="1"/>
      <protection/>
    </xf>
    <xf numFmtId="0" fontId="24" fillId="0" borderId="39" xfId="62" applyFont="1" applyBorder="1" applyAlignment="1">
      <alignment horizontal="center" vertical="center" wrapText="1"/>
      <protection/>
    </xf>
    <xf numFmtId="0" fontId="23" fillId="0" borderId="39" xfId="62" applyFont="1" applyBorder="1" applyAlignment="1">
      <alignment horizontal="center" vertical="center" wrapText="1"/>
      <protection/>
    </xf>
    <xf numFmtId="0" fontId="24" fillId="0" borderId="13" xfId="62" applyFont="1" applyBorder="1" applyAlignment="1">
      <alignment horizontal="center" vertical="center" wrapText="1"/>
      <protection/>
    </xf>
    <xf numFmtId="0" fontId="24" fillId="0" borderId="40" xfId="62" applyFont="1" applyBorder="1" applyAlignment="1">
      <alignment horizontal="center" vertical="center" wrapText="1"/>
      <protection/>
    </xf>
    <xf numFmtId="0" fontId="25" fillId="35" borderId="38" xfId="65" applyFont="1" applyFill="1" applyBorder="1" applyAlignment="1">
      <alignment horizontal="center" vertical="center" wrapText="1"/>
      <protection/>
    </xf>
    <xf numFmtId="0" fontId="24" fillId="0" borderId="41" xfId="62" applyFont="1" applyBorder="1" applyAlignment="1">
      <alignment horizontal="center" vertical="center" wrapText="1"/>
      <protection/>
    </xf>
    <xf numFmtId="0" fontId="26" fillId="0" borderId="0" xfId="62" applyFont="1" applyAlignment="1">
      <alignment vertical="center" wrapText="1"/>
      <protection/>
    </xf>
    <xf numFmtId="0" fontId="25" fillId="0" borderId="42" xfId="62" applyFont="1" applyBorder="1" applyAlignment="1">
      <alignment horizontal="center" vertical="center" wrapText="1"/>
      <protection/>
    </xf>
    <xf numFmtId="0" fontId="25" fillId="0" borderId="43" xfId="62" applyFont="1" applyBorder="1" applyAlignment="1">
      <alignment horizontal="left" vertical="center" wrapText="1"/>
      <protection/>
    </xf>
    <xf numFmtId="0" fontId="25" fillId="0" borderId="33" xfId="65" applyFont="1" applyBorder="1" applyAlignment="1">
      <alignment horizontal="center" vertical="center" wrapText="1"/>
      <protection/>
    </xf>
    <xf numFmtId="2" fontId="25" fillId="0" borderId="44" xfId="62" applyNumberFormat="1" applyFont="1" applyBorder="1" applyAlignment="1">
      <alignment vertical="center" wrapText="1"/>
      <protection/>
    </xf>
    <xf numFmtId="181" fontId="18" fillId="0" borderId="33" xfId="63" applyNumberFormat="1" applyFont="1" applyBorder="1" applyAlignment="1">
      <alignment vertical="center" wrapText="1"/>
      <protection/>
    </xf>
    <xf numFmtId="181" fontId="25" fillId="10" borderId="45" xfId="62" applyNumberFormat="1" applyFont="1" applyFill="1" applyBorder="1" applyAlignment="1">
      <alignment horizontal="center" vertical="center" wrapText="1"/>
      <protection/>
    </xf>
    <xf numFmtId="0" fontId="15" fillId="0" borderId="0" xfId="62" applyFont="1" applyAlignment="1">
      <alignment vertical="center" wrapText="1"/>
      <protection/>
    </xf>
    <xf numFmtId="0" fontId="25" fillId="0" borderId="26" xfId="62" applyFont="1" applyBorder="1" applyAlignment="1">
      <alignment horizontal="center" vertical="center" wrapText="1"/>
      <protection/>
    </xf>
    <xf numFmtId="0" fontId="18" fillId="0" borderId="21" xfId="62" applyFont="1" applyBorder="1" applyAlignment="1">
      <alignment vertical="center" wrapText="1"/>
      <protection/>
    </xf>
    <xf numFmtId="0" fontId="25" fillId="0" borderId="34" xfId="65" applyFont="1" applyBorder="1" applyAlignment="1">
      <alignment horizontal="center" vertical="center" wrapText="1"/>
      <protection/>
    </xf>
    <xf numFmtId="2" fontId="25" fillId="0" borderId="46" xfId="62" applyNumberFormat="1" applyFont="1" applyBorder="1" applyAlignment="1">
      <alignment vertical="center" wrapText="1"/>
      <protection/>
    </xf>
    <xf numFmtId="181" fontId="25" fillId="0" borderId="34" xfId="62" applyNumberFormat="1" applyFont="1" applyBorder="1" applyAlignment="1">
      <alignment vertical="center" wrapText="1"/>
      <protection/>
    </xf>
    <xf numFmtId="181" fontId="25" fillId="10" borderId="47" xfId="62" applyNumberFormat="1" applyFont="1" applyFill="1" applyBorder="1" applyAlignment="1">
      <alignment horizontal="center" vertical="center" wrapText="1"/>
      <protection/>
    </xf>
    <xf numFmtId="0" fontId="25" fillId="0" borderId="21" xfId="62" applyFont="1" applyBorder="1" applyAlignment="1">
      <alignment horizontal="left" vertical="center" wrapText="1"/>
      <protection/>
    </xf>
    <xf numFmtId="0" fontId="69" fillId="0" borderId="0" xfId="58" applyFont="1" applyAlignment="1">
      <alignment horizontal="right" vertical="center" wrapText="1"/>
      <protection/>
    </xf>
    <xf numFmtId="0" fontId="25" fillId="0" borderId="21" xfId="62" applyFont="1" applyBorder="1" applyAlignment="1">
      <alignment vertical="center" wrapText="1"/>
      <protection/>
    </xf>
    <xf numFmtId="0" fontId="25" fillId="0" borderId="48" xfId="62" applyFont="1" applyBorder="1" applyAlignment="1">
      <alignment horizontal="center" vertical="center" wrapText="1"/>
      <protection/>
    </xf>
    <xf numFmtId="0" fontId="25" fillId="0" borderId="49" xfId="62" applyFont="1" applyBorder="1" applyAlignment="1">
      <alignment vertical="center" wrapText="1"/>
      <protection/>
    </xf>
    <xf numFmtId="0" fontId="25" fillId="0" borderId="37" xfId="65" applyFont="1" applyBorder="1" applyAlignment="1">
      <alignment horizontal="center" vertical="center" wrapText="1"/>
      <protection/>
    </xf>
    <xf numFmtId="2" fontId="25" fillId="0" borderId="50" xfId="62" applyNumberFormat="1" applyFont="1" applyBorder="1" applyAlignment="1">
      <alignment vertical="center" wrapText="1"/>
      <protection/>
    </xf>
    <xf numFmtId="181" fontId="25" fillId="10" borderId="17" xfId="62" applyNumberFormat="1" applyFont="1" applyFill="1" applyBorder="1" applyAlignment="1">
      <alignment horizontal="center" vertical="center" wrapText="1"/>
      <protection/>
    </xf>
    <xf numFmtId="1" fontId="27" fillId="33" borderId="51" xfId="62" applyNumberFormat="1" applyFont="1" applyFill="1" applyBorder="1" applyAlignment="1">
      <alignment horizontal="center" vertical="center" wrapText="1"/>
      <protection/>
    </xf>
    <xf numFmtId="1" fontId="27" fillId="33" borderId="52" xfId="62" applyNumberFormat="1" applyFont="1" applyFill="1" applyBorder="1" applyAlignment="1">
      <alignment horizontal="center" vertical="center" wrapText="1"/>
      <protection/>
    </xf>
    <xf numFmtId="0" fontId="27" fillId="0" borderId="0" xfId="62" applyFont="1" applyAlignment="1">
      <alignment vertical="center" wrapText="1"/>
      <protection/>
    </xf>
    <xf numFmtId="0" fontId="21" fillId="0" borderId="0" xfId="62" applyFont="1" applyAlignment="1">
      <alignment horizontal="center" vertical="center" wrapText="1"/>
      <protection/>
    </xf>
    <xf numFmtId="181" fontId="21" fillId="0" borderId="0" xfId="62" applyNumberFormat="1" applyFont="1" applyAlignment="1">
      <alignment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2" fillId="0" borderId="32" xfId="61" applyFont="1" applyBorder="1" applyAlignment="1">
      <alignment horizontal="center" vertical="center" wrapText="1"/>
      <protection/>
    </xf>
    <xf numFmtId="0" fontId="14" fillId="0" borderId="3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26" xfId="0" applyFont="1" applyBorder="1" applyAlignment="1" quotePrefix="1">
      <alignment horizontal="center" vertical="center" wrapText="1"/>
    </xf>
    <xf numFmtId="0" fontId="70" fillId="36" borderId="21" xfId="0" applyFont="1" applyFill="1" applyBorder="1" applyAlignment="1">
      <alignment horizontal="center" vertical="center" wrapText="1"/>
    </xf>
    <xf numFmtId="181" fontId="15" fillId="0" borderId="24" xfId="0" applyNumberFormat="1" applyFont="1" applyBorder="1" applyAlignment="1">
      <alignment horizontal="center" vertical="center" wrapText="1"/>
    </xf>
    <xf numFmtId="181" fontId="15" fillId="0" borderId="25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180" fontId="15" fillId="0" borderId="26" xfId="0" applyNumberFormat="1" applyFont="1" applyBorder="1" applyAlignment="1">
      <alignment horizontal="center" vertical="center" wrapText="1"/>
    </xf>
    <xf numFmtId="180" fontId="15" fillId="0" borderId="27" xfId="0" applyNumberFormat="1" applyFont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182" fontId="15" fillId="35" borderId="21" xfId="0" applyNumberFormat="1" applyFont="1" applyFill="1" applyBorder="1" applyAlignment="1">
      <alignment horizontal="center" vertical="center" wrapText="1"/>
    </xf>
    <xf numFmtId="0" fontId="15" fillId="0" borderId="26" xfId="59" applyFont="1" applyBorder="1" applyAlignment="1">
      <alignment horizontal="center" vertical="center" wrapText="1"/>
      <protection/>
    </xf>
    <xf numFmtId="0" fontId="14" fillId="0" borderId="3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top" wrapText="1"/>
    </xf>
    <xf numFmtId="0" fontId="15" fillId="35" borderId="26" xfId="0" applyFont="1" applyFill="1" applyBorder="1" applyAlignment="1">
      <alignment horizontal="center" vertical="center" wrapText="1"/>
    </xf>
    <xf numFmtId="0" fontId="15" fillId="35" borderId="27" xfId="0" applyFont="1" applyFill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0" fontId="10" fillId="33" borderId="18" xfId="63" applyFont="1" applyFill="1" applyBorder="1" applyAlignment="1">
      <alignment vertical="center" wrapText="1"/>
      <protection/>
    </xf>
    <xf numFmtId="180" fontId="10" fillId="33" borderId="16" xfId="63" applyNumberFormat="1" applyFont="1" applyFill="1" applyBorder="1" applyAlignment="1">
      <alignment horizontal="center" vertical="center" wrapText="1"/>
      <protection/>
    </xf>
    <xf numFmtId="180" fontId="10" fillId="33" borderId="23" xfId="63" applyNumberFormat="1" applyFont="1" applyFill="1" applyBorder="1" applyAlignment="1">
      <alignment horizontal="center" vertical="center" wrapText="1"/>
      <protection/>
    </xf>
    <xf numFmtId="180" fontId="10" fillId="33" borderId="15" xfId="63" applyNumberFormat="1" applyFont="1" applyFill="1" applyBorder="1" applyAlignment="1">
      <alignment horizontal="center" vertical="center" wrapText="1"/>
      <protection/>
    </xf>
    <xf numFmtId="180" fontId="10" fillId="33" borderId="19" xfId="63" applyNumberFormat="1" applyFont="1" applyFill="1" applyBorder="1" applyAlignment="1">
      <alignment horizontal="center" vertical="center" wrapText="1"/>
      <protection/>
    </xf>
    <xf numFmtId="0" fontId="11" fillId="0" borderId="0" xfId="61" applyFont="1" applyAlignment="1">
      <alignment vertical="center" wrapText="1"/>
      <protection/>
    </xf>
    <xf numFmtId="0" fontId="9" fillId="0" borderId="40" xfId="61" applyFont="1" applyBorder="1" applyAlignment="1">
      <alignment horizontal="center" vertical="center" wrapText="1"/>
      <protection/>
    </xf>
    <xf numFmtId="0" fontId="5" fillId="0" borderId="10" xfId="61" applyFont="1" applyBorder="1">
      <alignment/>
      <protection/>
    </xf>
    <xf numFmtId="0" fontId="8" fillId="0" borderId="23" xfId="6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181" fontId="15" fillId="0" borderId="2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181" fontId="15" fillId="0" borderId="55" xfId="0" applyNumberFormat="1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181" fontId="15" fillId="0" borderId="20" xfId="0" applyNumberFormat="1" applyFont="1" applyBorder="1" applyAlignment="1">
      <alignment horizontal="center" vertical="center" wrapText="1"/>
    </xf>
    <xf numFmtId="0" fontId="14" fillId="0" borderId="57" xfId="0" applyFont="1" applyBorder="1" applyAlignment="1">
      <alignment vertical="center" wrapText="1"/>
    </xf>
    <xf numFmtId="191" fontId="15" fillId="0" borderId="24" xfId="0" applyNumberFormat="1" applyFont="1" applyBorder="1" applyAlignment="1">
      <alignment horizontal="center" vertical="center" wrapText="1"/>
    </xf>
    <xf numFmtId="191" fontId="15" fillId="0" borderId="20" xfId="0" applyNumberFormat="1" applyFont="1" applyBorder="1" applyAlignment="1">
      <alignment horizontal="center" vertical="center" wrapText="1"/>
    </xf>
    <xf numFmtId="0" fontId="10" fillId="0" borderId="10" xfId="63" applyFont="1" applyBorder="1" applyAlignment="1">
      <alignment vertical="center" wrapText="1"/>
      <protection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181" fontId="15" fillId="37" borderId="26" xfId="0" applyNumberFormat="1" applyFont="1" applyFill="1" applyBorder="1" applyAlignment="1">
      <alignment horizontal="center" vertical="center" wrapText="1"/>
    </xf>
    <xf numFmtId="181" fontId="15" fillId="37" borderId="21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15" xfId="64" applyFont="1" applyBorder="1" applyAlignment="1">
      <alignment horizontal="center" vertical="center" wrapText="1"/>
      <protection/>
    </xf>
    <xf numFmtId="0" fontId="25" fillId="0" borderId="16" xfId="64" applyFont="1" applyBorder="1" applyAlignment="1">
      <alignment vertical="center" wrapText="1"/>
      <protection/>
    </xf>
    <xf numFmtId="0" fontId="16" fillId="0" borderId="16" xfId="64" applyFont="1" applyBorder="1" applyAlignment="1">
      <alignment horizontal="center" vertical="center" wrapText="1"/>
      <protection/>
    </xf>
    <xf numFmtId="181" fontId="25" fillId="0" borderId="16" xfId="64" applyNumberFormat="1" applyFont="1" applyBorder="1" applyAlignment="1">
      <alignment horizontal="center" vertical="center" wrapText="1"/>
      <protection/>
    </xf>
    <xf numFmtId="181" fontId="25" fillId="0" borderId="19" xfId="64" applyNumberFormat="1" applyFont="1" applyBorder="1" applyAlignment="1">
      <alignment horizontal="center" vertical="center" wrapText="1"/>
      <protection/>
    </xf>
    <xf numFmtId="0" fontId="12" fillId="0" borderId="58" xfId="61" applyFont="1" applyBorder="1" applyAlignment="1">
      <alignment horizontal="center" vertical="center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29" fillId="0" borderId="59" xfId="0" applyFont="1" applyBorder="1" applyAlignment="1">
      <alignment vertical="center" wrapText="1"/>
    </xf>
    <xf numFmtId="0" fontId="71" fillId="0" borderId="12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24" fillId="0" borderId="6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35" borderId="11" xfId="0" applyFont="1" applyFill="1" applyBorder="1" applyAlignment="1">
      <alignment vertical="center" wrapText="1"/>
    </xf>
    <xf numFmtId="0" fontId="71" fillId="35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5" fillId="35" borderId="0" xfId="63" applyFont="1" applyFill="1" applyAlignment="1">
      <alignment vertical="center" wrapText="1"/>
      <protection/>
    </xf>
    <xf numFmtId="0" fontId="7" fillId="35" borderId="0" xfId="63" applyFont="1" applyFill="1" applyAlignment="1">
      <alignment vertical="center" wrapText="1"/>
      <protection/>
    </xf>
    <xf numFmtId="0" fontId="6" fillId="35" borderId="0" xfId="66" applyFont="1" applyFill="1" applyAlignment="1">
      <alignment horizontal="center" vertical="center" wrapText="1"/>
      <protection/>
    </xf>
    <xf numFmtId="0" fontId="5" fillId="35" borderId="0" xfId="61" applyFont="1" applyFill="1">
      <alignment/>
      <protection/>
    </xf>
    <xf numFmtId="0" fontId="9" fillId="35" borderId="13" xfId="61" applyFont="1" applyFill="1" applyBorder="1" applyAlignment="1">
      <alignment horizontal="center" vertical="center" wrapText="1"/>
      <protection/>
    </xf>
    <xf numFmtId="0" fontId="9" fillId="35" borderId="14" xfId="61" applyFont="1" applyFill="1" applyBorder="1" applyAlignment="1">
      <alignment horizontal="center" vertical="center" wrapText="1"/>
      <protection/>
    </xf>
    <xf numFmtId="0" fontId="13" fillId="35" borderId="0" xfId="57" applyFont="1" applyFill="1" applyAlignment="1">
      <alignment vertical="center" wrapText="1"/>
      <protection/>
    </xf>
    <xf numFmtId="0" fontId="16" fillId="35" borderId="0" xfId="64" applyFont="1" applyFill="1" applyAlignment="1">
      <alignment vertical="center" wrapText="1"/>
      <protection/>
    </xf>
    <xf numFmtId="0" fontId="15" fillId="35" borderId="27" xfId="57" applyFont="1" applyFill="1" applyBorder="1" applyAlignment="1">
      <alignment horizontal="center" vertical="center" wrapText="1"/>
      <protection/>
    </xf>
    <xf numFmtId="181" fontId="15" fillId="35" borderId="27" xfId="57" applyNumberFormat="1" applyFont="1" applyFill="1" applyBorder="1" applyAlignment="1">
      <alignment horizontal="center" vertical="center" wrapText="1"/>
      <protection/>
    </xf>
    <xf numFmtId="0" fontId="10" fillId="35" borderId="0" xfId="63" applyFont="1" applyFill="1" applyAlignment="1">
      <alignment vertical="center" wrapText="1"/>
      <protection/>
    </xf>
    <xf numFmtId="0" fontId="16" fillId="35" borderId="0" xfId="64" applyFont="1" applyFill="1" applyAlignment="1">
      <alignment horizontal="center" vertical="center" wrapText="1"/>
      <protection/>
    </xf>
    <xf numFmtId="181" fontId="16" fillId="35" borderId="0" xfId="64" applyNumberFormat="1" applyFont="1" applyFill="1" applyAlignment="1">
      <alignment horizontal="center" vertical="center" wrapText="1"/>
      <protection/>
    </xf>
    <xf numFmtId="0" fontId="12" fillId="35" borderId="13" xfId="61" applyFont="1" applyFill="1" applyBorder="1" applyAlignment="1">
      <alignment horizontal="center" vertical="center" wrapText="1"/>
      <protection/>
    </xf>
    <xf numFmtId="0" fontId="8" fillId="35" borderId="61" xfId="61" applyFont="1" applyFill="1" applyBorder="1" applyAlignment="1">
      <alignment horizontal="center" vertical="center" wrapText="1"/>
      <protection/>
    </xf>
    <xf numFmtId="0" fontId="8" fillId="35" borderId="14" xfId="61" applyFont="1" applyFill="1" applyBorder="1" applyAlignment="1">
      <alignment horizontal="center" vertical="center" wrapText="1"/>
      <protection/>
    </xf>
    <xf numFmtId="0" fontId="10" fillId="35" borderId="51" xfId="63" applyFont="1" applyFill="1" applyBorder="1" applyAlignment="1">
      <alignment vertical="center" wrapText="1"/>
      <protection/>
    </xf>
    <xf numFmtId="0" fontId="10" fillId="35" borderId="52" xfId="63" applyFont="1" applyFill="1" applyBorder="1" applyAlignment="1">
      <alignment horizontal="center" vertical="center" wrapText="1"/>
      <protection/>
    </xf>
    <xf numFmtId="0" fontId="15" fillId="35" borderId="10" xfId="57" applyFont="1" applyFill="1" applyBorder="1" applyAlignment="1">
      <alignment horizontal="center" vertical="center" wrapText="1"/>
      <protection/>
    </xf>
    <xf numFmtId="181" fontId="15" fillId="35" borderId="10" xfId="57" applyNumberFormat="1" applyFont="1" applyFill="1" applyBorder="1" applyAlignment="1">
      <alignment horizontal="center" vertical="center" wrapText="1"/>
      <protection/>
    </xf>
    <xf numFmtId="0" fontId="10" fillId="35" borderId="62" xfId="63" applyFont="1" applyFill="1" applyBorder="1" applyAlignment="1">
      <alignment vertical="center" wrapText="1"/>
      <protection/>
    </xf>
    <xf numFmtId="181" fontId="15" fillId="35" borderId="15" xfId="63" applyNumberFormat="1" applyFont="1" applyFill="1" applyBorder="1" applyAlignment="1">
      <alignment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20" xfId="57" applyFont="1" applyBorder="1" applyAlignment="1">
      <alignment horizontal="center" vertical="center" wrapText="1"/>
      <protection/>
    </xf>
    <xf numFmtId="192" fontId="14" fillId="0" borderId="24" xfId="57" applyNumberFormat="1" applyFont="1" applyBorder="1" applyAlignment="1">
      <alignment horizontal="center" vertical="center" wrapText="1"/>
      <protection/>
    </xf>
    <xf numFmtId="192" fontId="14" fillId="0" borderId="25" xfId="57" applyNumberFormat="1" applyFont="1" applyBorder="1" applyAlignment="1">
      <alignment horizontal="center" vertical="center" wrapText="1"/>
      <protection/>
    </xf>
    <xf numFmtId="0" fontId="13" fillId="0" borderId="0" xfId="57" applyFont="1" applyAlignment="1">
      <alignment vertical="center" wrapText="1"/>
      <protection/>
    </xf>
    <xf numFmtId="0" fontId="14" fillId="0" borderId="10" xfId="57" applyFont="1" applyBorder="1" applyAlignment="1">
      <alignment vertical="center" wrapText="1"/>
      <protection/>
    </xf>
    <xf numFmtId="0" fontId="15" fillId="0" borderId="21" xfId="57" applyFont="1" applyBorder="1" applyAlignment="1">
      <alignment horizontal="center" vertical="center" wrapText="1"/>
      <protection/>
    </xf>
    <xf numFmtId="181" fontId="15" fillId="0" borderId="26" xfId="57" applyNumberFormat="1" applyFont="1" applyBorder="1" applyAlignment="1">
      <alignment horizontal="center" vertical="center" wrapText="1"/>
      <protection/>
    </xf>
    <xf numFmtId="181" fontId="15" fillId="0" borderId="27" xfId="57" applyNumberFormat="1" applyFont="1" applyBorder="1" applyAlignment="1">
      <alignment horizontal="center" vertical="center" wrapText="1"/>
      <protection/>
    </xf>
    <xf numFmtId="0" fontId="15" fillId="0" borderId="26" xfId="57" applyFont="1" applyBorder="1" applyAlignment="1">
      <alignment horizontal="center" vertical="center" wrapText="1"/>
      <protection/>
    </xf>
    <xf numFmtId="0" fontId="15" fillId="0" borderId="27" xfId="57" applyFont="1" applyBorder="1" applyAlignment="1">
      <alignment horizontal="center" vertical="center" wrapText="1"/>
      <protection/>
    </xf>
    <xf numFmtId="181" fontId="10" fillId="33" borderId="16" xfId="63" applyNumberFormat="1" applyFont="1" applyFill="1" applyBorder="1" applyAlignment="1">
      <alignment horizontal="center" vertical="center" wrapText="1"/>
      <protection/>
    </xf>
    <xf numFmtId="181" fontId="10" fillId="33" borderId="23" xfId="63" applyNumberFormat="1" applyFont="1" applyFill="1" applyBorder="1" applyAlignment="1">
      <alignment horizontal="center" vertical="center" wrapText="1"/>
      <protection/>
    </xf>
    <xf numFmtId="182" fontId="10" fillId="33" borderId="15" xfId="63" applyNumberFormat="1" applyFont="1" applyFill="1" applyBorder="1" applyAlignment="1">
      <alignment horizontal="center" vertical="center" wrapText="1"/>
      <protection/>
    </xf>
    <xf numFmtId="182" fontId="10" fillId="33" borderId="19" xfId="63" applyNumberFormat="1" applyFont="1" applyFill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6" fillId="0" borderId="0" xfId="66" applyFont="1" applyAlignment="1">
      <alignment horizontal="center" vertical="center" wrapText="1"/>
      <protection/>
    </xf>
    <xf numFmtId="0" fontId="23" fillId="0" borderId="63" xfId="62" applyFont="1" applyBorder="1" applyAlignment="1">
      <alignment horizontal="center" vertical="center" wrapText="1"/>
      <protection/>
    </xf>
    <xf numFmtId="0" fontId="23" fillId="0" borderId="64" xfId="62" applyFont="1" applyBorder="1" applyAlignment="1">
      <alignment horizontal="center" vertical="center" wrapText="1"/>
      <protection/>
    </xf>
    <xf numFmtId="0" fontId="14" fillId="0" borderId="38" xfId="62" applyFont="1" applyBorder="1" applyAlignment="1">
      <alignment horizontal="center" vertical="center" wrapText="1"/>
      <protection/>
    </xf>
    <xf numFmtId="0" fontId="14" fillId="0" borderId="51" xfId="62" applyFont="1" applyBorder="1" applyAlignment="1">
      <alignment horizontal="center" vertical="center" wrapText="1"/>
      <protection/>
    </xf>
    <xf numFmtId="0" fontId="23" fillId="0" borderId="65" xfId="62" applyFont="1" applyBorder="1" applyAlignment="1">
      <alignment horizontal="center" vertical="center" wrapText="1"/>
      <protection/>
    </xf>
    <xf numFmtId="0" fontId="23" fillId="0" borderId="18" xfId="62" applyFont="1" applyBorder="1" applyAlignment="1">
      <alignment horizontal="center" vertical="center" wrapText="1"/>
      <protection/>
    </xf>
    <xf numFmtId="0" fontId="23" fillId="0" borderId="45" xfId="62" applyFont="1" applyBorder="1" applyAlignment="1">
      <alignment horizontal="center" vertical="center" wrapText="1"/>
      <protection/>
    </xf>
    <xf numFmtId="0" fontId="27" fillId="33" borderId="62" xfId="62" applyFont="1" applyFill="1" applyBorder="1" applyAlignment="1">
      <alignment horizontal="center" vertical="center" wrapText="1"/>
      <protection/>
    </xf>
    <xf numFmtId="0" fontId="27" fillId="33" borderId="52" xfId="62" applyFont="1" applyFill="1" applyBorder="1" applyAlignment="1">
      <alignment horizontal="center" vertical="center" wrapText="1"/>
      <protection/>
    </xf>
    <xf numFmtId="0" fontId="25" fillId="0" borderId="0" xfId="62" applyFont="1" applyAlignment="1">
      <alignment horizontal="center" vertical="center" wrapText="1"/>
      <protection/>
    </xf>
    <xf numFmtId="0" fontId="4" fillId="0" borderId="0" xfId="66" applyFont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9" fillId="0" borderId="66" xfId="61" applyFont="1" applyBorder="1" applyAlignment="1">
      <alignment horizontal="center" vertical="center" wrapText="1"/>
      <protection/>
    </xf>
    <xf numFmtId="0" fontId="9" fillId="0" borderId="67" xfId="61" applyFont="1" applyBorder="1" applyAlignment="1">
      <alignment horizontal="center" vertical="center" wrapText="1"/>
      <protection/>
    </xf>
    <xf numFmtId="0" fontId="10" fillId="0" borderId="61" xfId="61" applyFont="1" applyBorder="1" applyAlignment="1">
      <alignment horizontal="center" vertical="center" wrapText="1"/>
      <protection/>
    </xf>
    <xf numFmtId="0" fontId="10" fillId="0" borderId="57" xfId="61" applyFont="1" applyBorder="1" applyAlignment="1">
      <alignment horizontal="center" vertical="center" wrapText="1"/>
      <protection/>
    </xf>
    <xf numFmtId="0" fontId="10" fillId="0" borderId="68" xfId="61" applyFont="1" applyBorder="1" applyAlignment="1">
      <alignment horizontal="center" vertical="center" wrapText="1"/>
      <protection/>
    </xf>
    <xf numFmtId="0" fontId="8" fillId="0" borderId="61" xfId="61" applyFont="1" applyBorder="1" applyAlignment="1">
      <alignment horizontal="center" vertical="center" wrapText="1"/>
      <protection/>
    </xf>
    <xf numFmtId="0" fontId="8" fillId="0" borderId="57" xfId="61" applyFont="1" applyBorder="1" applyAlignment="1">
      <alignment horizontal="center" vertical="center" wrapText="1"/>
      <protection/>
    </xf>
    <xf numFmtId="0" fontId="8" fillId="0" borderId="68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69" xfId="61" applyFont="1" applyBorder="1" applyAlignment="1">
      <alignment horizontal="center" vertical="center" wrapText="1"/>
      <protection/>
    </xf>
    <xf numFmtId="0" fontId="8" fillId="0" borderId="70" xfId="61" applyFont="1" applyBorder="1" applyAlignment="1">
      <alignment horizontal="center" vertical="center" wrapText="1"/>
      <protection/>
    </xf>
    <xf numFmtId="0" fontId="11" fillId="0" borderId="63" xfId="61" applyFont="1" applyBorder="1" applyAlignment="1">
      <alignment horizontal="center" vertical="center" wrapText="1"/>
      <protection/>
    </xf>
    <xf numFmtId="0" fontId="11" fillId="0" borderId="44" xfId="61" applyFont="1" applyBorder="1" applyAlignment="1">
      <alignment horizontal="center" vertical="center" wrapText="1"/>
      <protection/>
    </xf>
    <xf numFmtId="0" fontId="11" fillId="0" borderId="71" xfId="61" applyFont="1" applyBorder="1" applyAlignment="1">
      <alignment horizontal="center" vertical="center" wrapText="1"/>
      <protection/>
    </xf>
    <xf numFmtId="0" fontId="11" fillId="0" borderId="41" xfId="61" applyFont="1" applyBorder="1" applyAlignment="1">
      <alignment horizontal="center" vertical="center" wrapText="1"/>
      <protection/>
    </xf>
    <xf numFmtId="0" fontId="11" fillId="0" borderId="39" xfId="61" applyFont="1" applyBorder="1" applyAlignment="1">
      <alignment horizontal="center" vertical="center" wrapText="1"/>
      <protection/>
    </xf>
    <xf numFmtId="0" fontId="11" fillId="0" borderId="62" xfId="61" applyFont="1" applyBorder="1" applyAlignment="1">
      <alignment horizontal="center" vertical="center" wrapText="1"/>
      <protection/>
    </xf>
    <xf numFmtId="0" fontId="11" fillId="0" borderId="72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5" fillId="0" borderId="67" xfId="61" applyFont="1" applyBorder="1" applyAlignment="1">
      <alignment horizontal="center" vertical="center" wrapText="1"/>
      <protection/>
    </xf>
    <xf numFmtId="0" fontId="9" fillId="0" borderId="12" xfId="61" applyFont="1" applyBorder="1" applyAlignment="1">
      <alignment horizontal="center" vertical="center" wrapText="1"/>
      <protection/>
    </xf>
    <xf numFmtId="0" fontId="9" fillId="0" borderId="68" xfId="61" applyFont="1" applyBorder="1" applyAlignment="1">
      <alignment horizontal="center" vertical="center" wrapText="1"/>
      <protection/>
    </xf>
    <xf numFmtId="0" fontId="17" fillId="0" borderId="29" xfId="61" applyFont="1" applyBorder="1" applyAlignment="1">
      <alignment horizontal="center" vertical="center" wrapText="1"/>
      <protection/>
    </xf>
    <xf numFmtId="0" fontId="17" fillId="0" borderId="70" xfId="61" applyFont="1" applyBorder="1" applyAlignment="1">
      <alignment horizontal="center" vertical="center" wrapText="1"/>
      <protection/>
    </xf>
    <xf numFmtId="0" fontId="13" fillId="0" borderId="61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61" xfId="61" applyFont="1" applyBorder="1" applyAlignment="1">
      <alignment horizontal="center" vertical="center" wrapText="1"/>
      <protection/>
    </xf>
    <xf numFmtId="0" fontId="9" fillId="0" borderId="57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15" fillId="0" borderId="14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center" vertical="center" wrapText="1"/>
    </xf>
    <xf numFmtId="0" fontId="10" fillId="33" borderId="65" xfId="63" applyFont="1" applyFill="1" applyBorder="1" applyAlignment="1">
      <alignment horizontal="center" vertical="center" wrapText="1"/>
      <protection/>
    </xf>
    <xf numFmtId="0" fontId="10" fillId="33" borderId="18" xfId="63" applyFont="1" applyFill="1" applyBorder="1" applyAlignment="1">
      <alignment horizontal="center" vertical="center" wrapText="1"/>
      <protection/>
    </xf>
    <xf numFmtId="0" fontId="13" fillId="0" borderId="6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9" fillId="0" borderId="42" xfId="61" applyFont="1" applyBorder="1" applyAlignment="1">
      <alignment horizontal="center" vertical="center" wrapText="1"/>
      <protection/>
    </xf>
    <xf numFmtId="0" fontId="9" fillId="0" borderId="26" xfId="61" applyFont="1" applyBorder="1" applyAlignment="1">
      <alignment horizontal="center" vertical="center" wrapText="1"/>
      <protection/>
    </xf>
    <xf numFmtId="0" fontId="9" fillId="0" borderId="48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8" fillId="0" borderId="30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31" xfId="61" applyFont="1" applyBorder="1" applyAlignment="1">
      <alignment horizontal="center" vertical="center" wrapText="1"/>
      <protection/>
    </xf>
    <xf numFmtId="0" fontId="11" fillId="0" borderId="30" xfId="61" applyFont="1" applyBorder="1" applyAlignment="1">
      <alignment horizontal="center" vertical="center" wrapText="1"/>
      <protection/>
    </xf>
    <xf numFmtId="0" fontId="11" fillId="0" borderId="43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9" fillId="0" borderId="31" xfId="61" applyFont="1" applyBorder="1" applyAlignment="1">
      <alignment horizontal="center" vertical="center" wrapText="1"/>
      <protection/>
    </xf>
    <xf numFmtId="0" fontId="17" fillId="0" borderId="21" xfId="61" applyFont="1" applyBorder="1" applyAlignment="1">
      <alignment horizontal="center" vertical="center" wrapText="1"/>
      <protection/>
    </xf>
    <xf numFmtId="0" fontId="9" fillId="0" borderId="49" xfId="61" applyFont="1" applyBorder="1" applyAlignment="1">
      <alignment horizontal="center" vertical="center" wrapText="1"/>
      <protection/>
    </xf>
    <xf numFmtId="0" fontId="13" fillId="38" borderId="42" xfId="0" applyFont="1" applyFill="1" applyBorder="1" applyAlignment="1">
      <alignment horizontal="center" vertical="center" wrapText="1"/>
    </xf>
    <xf numFmtId="0" fontId="13" fillId="38" borderId="26" xfId="0" applyFont="1" applyFill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3" fillId="38" borderId="2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4" fontId="10" fillId="0" borderId="11" xfId="61" applyNumberFormat="1" applyFont="1" applyBorder="1" applyAlignment="1">
      <alignment horizontal="center" vertical="center" wrapText="1"/>
      <protection/>
    </xf>
    <xf numFmtId="0" fontId="14" fillId="37" borderId="10" xfId="0" applyFont="1" applyFill="1" applyBorder="1" applyAlignment="1">
      <alignment horizontal="center" vertical="center" wrapText="1"/>
    </xf>
    <xf numFmtId="0" fontId="72" fillId="0" borderId="28" xfId="59" applyFont="1" applyBorder="1" applyAlignment="1">
      <alignment horizontal="center" vertical="center" wrapText="1"/>
      <protection/>
    </xf>
    <xf numFmtId="0" fontId="72" fillId="0" borderId="66" xfId="59" applyFont="1" applyBorder="1" applyAlignment="1">
      <alignment horizontal="center" vertical="center" wrapText="1"/>
      <protection/>
    </xf>
    <xf numFmtId="0" fontId="72" fillId="0" borderId="24" xfId="59" applyFont="1" applyBorder="1" applyAlignment="1">
      <alignment horizontal="center" vertical="center" wrapText="1"/>
      <protection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57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10" fillId="0" borderId="12" xfId="61" applyFont="1" applyBorder="1" applyAlignment="1">
      <alignment horizontal="center" vertical="center" wrapText="1"/>
      <protection/>
    </xf>
    <xf numFmtId="0" fontId="15" fillId="34" borderId="12" xfId="0" applyFont="1" applyFill="1" applyBorder="1" applyAlignment="1">
      <alignment horizontal="center" vertical="center" wrapText="1"/>
    </xf>
    <xf numFmtId="0" fontId="13" fillId="39" borderId="26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72" fillId="0" borderId="26" xfId="59" applyFont="1" applyBorder="1" applyAlignment="1">
      <alignment horizontal="center" vertical="center" wrapText="1"/>
      <protection/>
    </xf>
    <xf numFmtId="0" fontId="13" fillId="39" borderId="48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 wrapText="1"/>
    </xf>
    <xf numFmtId="0" fontId="13" fillId="19" borderId="11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1" fillId="0" borderId="74" xfId="61" applyFont="1" applyBorder="1" applyAlignment="1">
      <alignment horizontal="center" vertical="center" wrapText="1"/>
      <protection/>
    </xf>
    <xf numFmtId="0" fontId="11" fillId="0" borderId="52" xfId="61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0" borderId="11" xfId="61" applyFont="1" applyBorder="1" applyAlignment="1">
      <alignment horizontal="center" vertical="center" wrapText="1"/>
      <protection/>
    </xf>
    <xf numFmtId="0" fontId="14" fillId="0" borderId="61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15" fillId="34" borderId="57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5" fillId="35" borderId="10" xfId="57" applyFont="1" applyFill="1" applyBorder="1" applyAlignment="1">
      <alignment horizontal="center" vertical="center" wrapText="1"/>
      <protection/>
    </xf>
    <xf numFmtId="0" fontId="15" fillId="35" borderId="12" xfId="57" applyFont="1" applyFill="1" applyBorder="1" applyAlignment="1">
      <alignment horizontal="center" vertical="center" wrapText="1"/>
      <protection/>
    </xf>
    <xf numFmtId="0" fontId="15" fillId="35" borderId="27" xfId="57" applyFont="1" applyFill="1" applyBorder="1" applyAlignment="1">
      <alignment horizontal="center" vertical="center" wrapText="1"/>
      <protection/>
    </xf>
    <xf numFmtId="0" fontId="15" fillId="35" borderId="29" xfId="57" applyFont="1" applyFill="1" applyBorder="1" applyAlignment="1">
      <alignment horizontal="center" vertical="center" wrapText="1"/>
      <protection/>
    </xf>
    <xf numFmtId="0" fontId="10" fillId="35" borderId="62" xfId="63" applyFont="1" applyFill="1" applyBorder="1" applyAlignment="1">
      <alignment horizontal="center" vertical="center" wrapText="1"/>
      <protection/>
    </xf>
    <xf numFmtId="0" fontId="10" fillId="35" borderId="52" xfId="63" applyFont="1" applyFill="1" applyBorder="1" applyAlignment="1">
      <alignment horizontal="center" vertical="center" wrapText="1"/>
      <protection/>
    </xf>
    <xf numFmtId="0" fontId="13" fillId="35" borderId="26" xfId="57" applyFont="1" applyFill="1" applyBorder="1" applyAlignment="1">
      <alignment horizontal="center" vertical="center" wrapText="1"/>
      <protection/>
    </xf>
    <xf numFmtId="0" fontId="13" fillId="35" borderId="48" xfId="57" applyFont="1" applyFill="1" applyBorder="1" applyAlignment="1">
      <alignment horizontal="center" vertical="center" wrapText="1"/>
      <protection/>
    </xf>
    <xf numFmtId="0" fontId="15" fillId="35" borderId="31" xfId="57" applyFont="1" applyFill="1" applyBorder="1" applyAlignment="1">
      <alignment horizontal="center" vertical="center" wrapText="1"/>
      <protection/>
    </xf>
    <xf numFmtId="0" fontId="9" fillId="35" borderId="10" xfId="61" applyFont="1" applyFill="1" applyBorder="1" applyAlignment="1">
      <alignment horizontal="center" vertical="center" wrapText="1"/>
      <protection/>
    </xf>
    <xf numFmtId="0" fontId="9" fillId="35" borderId="31" xfId="61" applyFont="1" applyFill="1" applyBorder="1" applyAlignment="1">
      <alignment horizontal="center"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15" fillId="35" borderId="31" xfId="57" applyFont="1" applyFill="1" applyBorder="1" applyAlignment="1">
      <alignment vertical="center" wrapText="1"/>
      <protection/>
    </xf>
    <xf numFmtId="0" fontId="21" fillId="35" borderId="10" xfId="64" applyFont="1" applyFill="1" applyBorder="1" applyAlignment="1">
      <alignment horizontal="center" vertical="center" wrapText="1"/>
      <protection/>
    </xf>
    <xf numFmtId="0" fontId="21" fillId="35" borderId="10" xfId="57" applyFont="1" applyFill="1" applyBorder="1" applyAlignment="1">
      <alignment horizontal="left" vertical="center" wrapText="1"/>
      <protection/>
    </xf>
    <xf numFmtId="0" fontId="5" fillId="35" borderId="10" xfId="61" applyFont="1" applyFill="1" applyBorder="1" applyAlignment="1">
      <alignment horizontal="center" vertical="center" wrapText="1"/>
      <protection/>
    </xf>
    <xf numFmtId="0" fontId="5" fillId="35" borderId="30" xfId="61" applyFont="1" applyFill="1" applyBorder="1" applyAlignment="1">
      <alignment horizontal="center" vertical="center" wrapText="1"/>
      <protection/>
    </xf>
    <xf numFmtId="0" fontId="15" fillId="35" borderId="30" xfId="57" applyFont="1" applyFill="1" applyBorder="1" applyAlignment="1">
      <alignment horizontal="center" vertical="center" wrapText="1"/>
      <protection/>
    </xf>
    <xf numFmtId="0" fontId="15" fillId="35" borderId="53" xfId="57" applyFont="1" applyFill="1" applyBorder="1" applyAlignment="1">
      <alignment horizontal="center" vertical="center" wrapText="1"/>
      <protection/>
    </xf>
    <xf numFmtId="0" fontId="5" fillId="35" borderId="31" xfId="61" applyFont="1" applyFill="1" applyBorder="1" applyAlignment="1">
      <alignment horizontal="center" vertical="center" wrapText="1"/>
      <protection/>
    </xf>
    <xf numFmtId="0" fontId="17" fillId="35" borderId="21" xfId="61" applyFont="1" applyFill="1" applyBorder="1" applyAlignment="1">
      <alignment horizontal="center" vertical="center" wrapText="1"/>
      <protection/>
    </xf>
    <xf numFmtId="0" fontId="9" fillId="35" borderId="49" xfId="61" applyFont="1" applyFill="1" applyBorder="1" applyAlignment="1">
      <alignment horizontal="center" vertical="center" wrapText="1"/>
      <protection/>
    </xf>
    <xf numFmtId="0" fontId="13" fillId="35" borderId="42" xfId="57" applyFont="1" applyFill="1" applyBorder="1" applyAlignment="1">
      <alignment horizontal="center" vertical="center" wrapText="1"/>
      <protection/>
    </xf>
    <xf numFmtId="0" fontId="9" fillId="35" borderId="30" xfId="61" applyFont="1" applyFill="1" applyBorder="1" applyAlignment="1">
      <alignment horizontal="center" vertical="center" wrapText="1"/>
      <protection/>
    </xf>
    <xf numFmtId="0" fontId="4" fillId="35" borderId="0" xfId="66" applyFont="1" applyFill="1" applyAlignment="1">
      <alignment horizontal="center" vertical="center" wrapText="1"/>
      <protection/>
    </xf>
    <xf numFmtId="0" fontId="6" fillId="35" borderId="0" xfId="66" applyFont="1" applyFill="1" applyAlignment="1">
      <alignment horizontal="center" vertical="center" wrapText="1"/>
      <protection/>
    </xf>
    <xf numFmtId="0" fontId="9" fillId="35" borderId="42" xfId="61" applyFont="1" applyFill="1" applyBorder="1" applyAlignment="1">
      <alignment horizontal="center" vertical="center" wrapText="1"/>
      <protection/>
    </xf>
    <xf numFmtId="0" fontId="9" fillId="35" borderId="26" xfId="61" applyFont="1" applyFill="1" applyBorder="1" applyAlignment="1">
      <alignment horizontal="center" vertical="center" wrapText="1"/>
      <protection/>
    </xf>
    <xf numFmtId="0" fontId="9" fillId="35" borderId="48" xfId="61" applyFont="1" applyFill="1" applyBorder="1" applyAlignment="1">
      <alignment horizontal="center" vertical="center" wrapText="1"/>
      <protection/>
    </xf>
    <xf numFmtId="0" fontId="10" fillId="35" borderId="30" xfId="61" applyFont="1" applyFill="1" applyBorder="1" applyAlignment="1">
      <alignment horizontal="center" vertical="center" wrapText="1"/>
      <protection/>
    </xf>
    <xf numFmtId="0" fontId="10" fillId="35" borderId="10" xfId="61" applyFont="1" applyFill="1" applyBorder="1" applyAlignment="1">
      <alignment horizontal="center" vertical="center" wrapText="1"/>
      <protection/>
    </xf>
    <xf numFmtId="0" fontId="10" fillId="35" borderId="31" xfId="61" applyFont="1" applyFill="1" applyBorder="1" applyAlignment="1">
      <alignment horizontal="center" vertical="center" wrapText="1"/>
      <protection/>
    </xf>
    <xf numFmtId="0" fontId="8" fillId="35" borderId="30" xfId="61" applyFont="1" applyFill="1" applyBorder="1" applyAlignment="1">
      <alignment horizontal="center" vertical="center" wrapText="1"/>
      <protection/>
    </xf>
    <xf numFmtId="0" fontId="8" fillId="35" borderId="10" xfId="61" applyFont="1" applyFill="1" applyBorder="1" applyAlignment="1">
      <alignment horizontal="center" vertical="center" wrapText="1"/>
      <protection/>
    </xf>
    <xf numFmtId="0" fontId="8" fillId="35" borderId="31" xfId="61" applyFont="1" applyFill="1" applyBorder="1" applyAlignment="1">
      <alignment horizontal="center" vertical="center" wrapText="1"/>
      <protection/>
    </xf>
    <xf numFmtId="0" fontId="11" fillId="35" borderId="30" xfId="61" applyFont="1" applyFill="1" applyBorder="1" applyAlignment="1">
      <alignment horizontal="center" vertical="center" wrapText="1"/>
      <protection/>
    </xf>
    <xf numFmtId="0" fontId="11" fillId="35" borderId="43" xfId="61" applyFont="1" applyFill="1" applyBorder="1" applyAlignment="1">
      <alignment horizontal="center" vertical="center" wrapText="1"/>
      <protection/>
    </xf>
    <xf numFmtId="0" fontId="11" fillId="35" borderId="41" xfId="61" applyFont="1" applyFill="1" applyBorder="1" applyAlignment="1">
      <alignment horizontal="center" vertical="center" wrapText="1"/>
      <protection/>
    </xf>
    <xf numFmtId="0" fontId="11" fillId="35" borderId="39" xfId="61" applyFont="1" applyFill="1" applyBorder="1" applyAlignment="1">
      <alignment horizontal="center" vertical="center" wrapText="1"/>
      <protection/>
    </xf>
    <xf numFmtId="0" fontId="11" fillId="35" borderId="62" xfId="61" applyFont="1" applyFill="1" applyBorder="1" applyAlignment="1">
      <alignment horizontal="center" vertical="center" wrapText="1"/>
      <protection/>
    </xf>
    <xf numFmtId="0" fontId="11" fillId="35" borderId="72" xfId="6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vertical="center" wrapText="1"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49" fontId="15" fillId="0" borderId="69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64" applyFont="1" applyBorder="1" applyAlignment="1">
      <alignment horizontal="center" vertical="center" wrapText="1"/>
      <protection/>
    </xf>
    <xf numFmtId="0" fontId="68" fillId="0" borderId="57" xfId="64" applyFont="1" applyBorder="1" applyAlignment="1">
      <alignment horizontal="center" vertical="center" wrapText="1"/>
      <protection/>
    </xf>
    <xf numFmtId="0" fontId="68" fillId="0" borderId="11" xfId="64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13" fillId="0" borderId="11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4" fillId="0" borderId="61" xfId="57" applyFont="1" applyBorder="1" applyAlignment="1">
      <alignment horizontal="center" vertical="center" wrapText="1"/>
      <protection/>
    </xf>
    <xf numFmtId="0" fontId="14" fillId="0" borderId="57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68" xfId="57" applyFont="1" applyBorder="1" applyAlignment="1">
      <alignment horizontal="center" vertical="center" wrapText="1"/>
      <protection/>
    </xf>
    <xf numFmtId="0" fontId="14" fillId="34" borderId="11" xfId="57" applyFont="1" applyFill="1" applyBorder="1" applyAlignment="1">
      <alignment horizontal="center" vertical="center" wrapText="1"/>
      <protection/>
    </xf>
    <xf numFmtId="0" fontId="14" fillId="34" borderId="10" xfId="57" applyFont="1" applyFill="1" applyBorder="1" applyAlignment="1">
      <alignment horizontal="center" vertical="center" wrapText="1"/>
      <protection/>
    </xf>
    <xf numFmtId="191" fontId="15" fillId="0" borderId="25" xfId="0" applyNumberFormat="1" applyFont="1" applyBorder="1" applyAlignment="1">
      <alignment horizontal="center" vertical="center" wrapText="1"/>
    </xf>
    <xf numFmtId="191" fontId="15" fillId="0" borderId="26" xfId="0" applyNumberFormat="1" applyFont="1" applyBorder="1" applyAlignment="1">
      <alignment horizontal="center" vertical="center" wrapText="1"/>
    </xf>
    <xf numFmtId="191" fontId="15" fillId="0" borderId="27" xfId="0" applyNumberFormat="1" applyFont="1" applyBorder="1" applyAlignment="1">
      <alignment horizontal="center" vertical="center" wrapText="1"/>
    </xf>
    <xf numFmtId="191" fontId="15" fillId="0" borderId="13" xfId="0" applyNumberFormat="1" applyFont="1" applyBorder="1" applyAlignment="1">
      <alignment horizontal="center" vertical="center" wrapText="1"/>
    </xf>
    <xf numFmtId="191" fontId="15" fillId="0" borderId="14" xfId="0" applyNumberFormat="1" applyFont="1" applyBorder="1" applyAlignment="1">
      <alignment horizontal="center" vertical="center" wrapText="1"/>
    </xf>
    <xf numFmtId="191" fontId="15" fillId="0" borderId="66" xfId="0" applyNumberFormat="1" applyFont="1" applyBorder="1" applyAlignment="1">
      <alignment horizontal="center" vertical="center" wrapText="1"/>
    </xf>
    <xf numFmtId="191" fontId="15" fillId="0" borderId="69" xfId="0" applyNumberFormat="1" applyFont="1" applyBorder="1" applyAlignment="1">
      <alignment horizontal="center" vertical="center" wrapText="1"/>
    </xf>
    <xf numFmtId="191" fontId="15" fillId="0" borderId="24" xfId="0" applyNumberFormat="1" applyFont="1" applyBorder="1" applyAlignment="1">
      <alignment horizontal="center" vertical="center" wrapText="1"/>
    </xf>
    <xf numFmtId="191" fontId="15" fillId="0" borderId="25" xfId="0" applyNumberFormat="1" applyFont="1" applyBorder="1" applyAlignment="1">
      <alignment horizontal="center" vertical="center" wrapText="1"/>
    </xf>
    <xf numFmtId="191" fontId="15" fillId="0" borderId="28" xfId="0" applyNumberFormat="1" applyFont="1" applyBorder="1" applyAlignment="1">
      <alignment horizontal="center" vertical="center" wrapText="1"/>
    </xf>
    <xf numFmtId="191" fontId="15" fillId="0" borderId="29" xfId="0" applyNumberFormat="1" applyFont="1" applyBorder="1" applyAlignment="1">
      <alignment horizontal="center" vertical="center" wrapText="1"/>
    </xf>
    <xf numFmtId="191" fontId="15" fillId="0" borderId="67" xfId="0" applyNumberFormat="1" applyFont="1" applyBorder="1" applyAlignment="1">
      <alignment horizontal="center" vertical="center" wrapText="1"/>
    </xf>
    <xf numFmtId="191" fontId="15" fillId="0" borderId="70" xfId="0" applyNumberFormat="1" applyFont="1" applyBorder="1" applyAlignment="1">
      <alignment horizontal="center" vertical="center" wrapText="1"/>
    </xf>
    <xf numFmtId="191" fontId="15" fillId="0" borderId="28" xfId="0" applyNumberFormat="1" applyFont="1" applyBorder="1" applyAlignment="1">
      <alignment horizontal="center" vertical="center" wrapText="1"/>
    </xf>
    <xf numFmtId="191" fontId="15" fillId="0" borderId="29" xfId="0" applyNumberFormat="1" applyFont="1" applyBorder="1" applyAlignment="1">
      <alignment horizontal="center" vertical="center" wrapText="1"/>
    </xf>
    <xf numFmtId="191" fontId="69" fillId="35" borderId="26" xfId="0" applyNumberFormat="1" applyFont="1" applyFill="1" applyBorder="1" applyAlignment="1">
      <alignment horizontal="center" vertical="center" wrapText="1"/>
    </xf>
    <xf numFmtId="191" fontId="69" fillId="35" borderId="27" xfId="0" applyNumberFormat="1" applyFont="1" applyFill="1" applyBorder="1" applyAlignment="1">
      <alignment horizontal="center" vertical="center" wrapText="1"/>
    </xf>
    <xf numFmtId="191" fontId="73" fillId="35" borderId="26" xfId="0" applyNumberFormat="1" applyFont="1" applyFill="1" applyBorder="1" applyAlignment="1">
      <alignment horizontal="center" vertical="center" wrapText="1"/>
    </xf>
    <xf numFmtId="191" fontId="73" fillId="35" borderId="27" xfId="0" applyNumberFormat="1" applyFont="1" applyFill="1" applyBorder="1" applyAlignment="1">
      <alignment horizontal="center" vertical="center" wrapText="1"/>
    </xf>
    <xf numFmtId="191" fontId="15" fillId="0" borderId="42" xfId="0" applyNumberFormat="1" applyFont="1" applyBorder="1" applyAlignment="1">
      <alignment horizontal="center" vertical="center" wrapText="1"/>
    </xf>
    <xf numFmtId="191" fontId="15" fillId="0" borderId="53" xfId="0" applyNumberFormat="1" applyFont="1" applyBorder="1" applyAlignment="1">
      <alignment horizontal="center" vertical="center" wrapText="1"/>
    </xf>
    <xf numFmtId="191" fontId="15" fillId="0" borderId="35" xfId="0" applyNumberFormat="1" applyFont="1" applyBorder="1" applyAlignment="1">
      <alignment horizontal="center" vertical="center" wrapText="1"/>
    </xf>
    <xf numFmtId="191" fontId="69" fillId="0" borderId="26" xfId="0" applyNumberFormat="1" applyFont="1" applyBorder="1" applyAlignment="1">
      <alignment horizontal="center" vertical="center" wrapText="1"/>
    </xf>
    <xf numFmtId="191" fontId="69" fillId="0" borderId="27" xfId="0" applyNumberFormat="1" applyFont="1" applyBorder="1" applyAlignment="1">
      <alignment horizontal="center" vertical="center" wrapText="1"/>
    </xf>
    <xf numFmtId="191" fontId="69" fillId="0" borderId="28" xfId="0" applyNumberFormat="1" applyFont="1" applyBorder="1" applyAlignment="1">
      <alignment horizontal="center" vertical="center" wrapText="1"/>
    </xf>
    <xf numFmtId="191" fontId="69" fillId="0" borderId="27" xfId="70" applyNumberFormat="1" applyFont="1" applyBorder="1" applyAlignment="1">
      <alignment horizontal="center" vertical="center" wrapText="1"/>
    </xf>
    <xf numFmtId="191" fontId="15" fillId="0" borderId="48" xfId="0" applyNumberFormat="1" applyFont="1" applyBorder="1" applyAlignment="1">
      <alignment horizontal="center" vertical="center" wrapText="1"/>
    </xf>
    <xf numFmtId="191" fontId="15" fillId="0" borderId="54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71" fillId="0" borderId="21" xfId="0" applyFont="1" applyBorder="1" applyAlignment="1">
      <alignment horizontal="center" vertical="top" wrapText="1"/>
    </xf>
    <xf numFmtId="0" fontId="71" fillId="0" borderId="22" xfId="0" applyFont="1" applyBorder="1" applyAlignment="1">
      <alignment horizontal="center" vertical="top" wrapText="1"/>
    </xf>
    <xf numFmtId="0" fontId="71" fillId="35" borderId="21" xfId="0" applyFont="1" applyFill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2" fillId="34" borderId="28" xfId="61" applyFont="1" applyFill="1" applyBorder="1" applyAlignment="1">
      <alignment horizontal="center" vertical="center" wrapText="1"/>
      <protection/>
    </xf>
    <xf numFmtId="0" fontId="69" fillId="0" borderId="27" xfId="0" applyFont="1" applyBorder="1" applyAlignment="1">
      <alignment horizontal="center" vertical="center"/>
    </xf>
    <xf numFmtId="0" fontId="12" fillId="34" borderId="24" xfId="61" applyFont="1" applyFill="1" applyBorder="1" applyAlignment="1">
      <alignment horizontal="center" vertical="center" wrapText="1"/>
      <protection/>
    </xf>
    <xf numFmtId="0" fontId="69" fillId="0" borderId="29" xfId="0" applyFont="1" applyBorder="1" applyAlignment="1">
      <alignment horizontal="center" vertical="center"/>
    </xf>
    <xf numFmtId="0" fontId="12" fillId="34" borderId="66" xfId="61" applyFont="1" applyFill="1" applyBorder="1" applyAlignment="1">
      <alignment horizontal="center" vertical="center" wrapText="1"/>
      <protection/>
    </xf>
    <xf numFmtId="0" fontId="69" fillId="0" borderId="27" xfId="0" applyFont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66" xfId="0" applyFont="1" applyFill="1" applyBorder="1" applyAlignment="1">
      <alignment horizontal="center" vertical="center" wrapText="1"/>
    </xf>
    <xf numFmtId="0" fontId="69" fillId="35" borderId="27" xfId="0" applyFont="1" applyFill="1" applyBorder="1" applyAlignment="1">
      <alignment horizontal="center" vertical="center"/>
    </xf>
    <xf numFmtId="182" fontId="69" fillId="0" borderId="27" xfId="0" applyNumberFormat="1" applyFont="1" applyBorder="1" applyAlignment="1">
      <alignment horizontal="center" vertical="center"/>
    </xf>
    <xf numFmtId="0" fontId="15" fillId="34" borderId="66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42" xfId="60" applyFont="1" applyBorder="1" applyAlignment="1">
      <alignment horizontal="center" vertical="center" wrapText="1"/>
      <protection/>
    </xf>
    <xf numFmtId="0" fontId="25" fillId="0" borderId="30" xfId="60" applyFont="1" applyBorder="1" applyAlignment="1">
      <alignment horizontal="center" vertical="center" wrapText="1"/>
      <protection/>
    </xf>
    <xf numFmtId="0" fontId="25" fillId="0" borderId="61" xfId="60" applyFont="1" applyBorder="1" applyAlignment="1">
      <alignment horizontal="center" vertical="center" wrapText="1"/>
      <protection/>
    </xf>
    <xf numFmtId="0" fontId="18" fillId="0" borderId="61" xfId="61" applyFont="1" applyBorder="1" applyAlignment="1">
      <alignment horizontal="center" vertical="center" wrapText="1"/>
      <protection/>
    </xf>
    <xf numFmtId="0" fontId="18" fillId="0" borderId="30" xfId="61" applyFont="1" applyBorder="1" applyAlignment="1">
      <alignment horizontal="center" vertical="center" wrapText="1"/>
      <protection/>
    </xf>
    <xf numFmtId="0" fontId="25" fillId="0" borderId="5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5" fillId="0" borderId="26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0" fontId="25" fillId="0" borderId="57" xfId="60" applyFont="1" applyBorder="1" applyAlignment="1">
      <alignment horizontal="center" vertical="center" wrapText="1"/>
      <protection/>
    </xf>
    <xf numFmtId="0" fontId="18" fillId="0" borderId="57" xfId="61" applyFont="1" applyBorder="1" applyAlignment="1">
      <alignment horizontal="center" vertical="center" wrapText="1"/>
      <protection/>
    </xf>
    <xf numFmtId="0" fontId="18" fillId="0" borderId="10" xfId="61" applyFont="1" applyBorder="1" applyAlignment="1">
      <alignment horizontal="center" vertical="center" wrapText="1"/>
      <protection/>
    </xf>
    <xf numFmtId="0" fontId="13" fillId="0" borderId="10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25" fillId="0" borderId="28" xfId="60" applyFont="1" applyBorder="1" applyAlignment="1">
      <alignment horizontal="center" vertical="center" wrapText="1"/>
      <protection/>
    </xf>
    <xf numFmtId="0" fontId="25" fillId="0" borderId="12" xfId="60" applyFont="1" applyBorder="1" applyAlignment="1">
      <alignment horizontal="center" vertical="center" wrapText="1"/>
      <protection/>
    </xf>
    <xf numFmtId="0" fontId="25" fillId="0" borderId="68" xfId="60" applyFont="1" applyBorder="1" applyAlignment="1">
      <alignment horizontal="center" vertical="center" wrapText="1"/>
      <protection/>
    </xf>
    <xf numFmtId="0" fontId="18" fillId="0" borderId="31" xfId="61" applyFont="1" applyBorder="1" applyAlignment="1">
      <alignment horizontal="center" vertical="center" wrapText="1"/>
      <protection/>
    </xf>
    <xf numFmtId="0" fontId="13" fillId="0" borderId="12" xfId="60" applyFont="1" applyBorder="1" applyAlignment="1">
      <alignment horizontal="center" vertical="center" wrapText="1"/>
      <protection/>
    </xf>
    <xf numFmtId="0" fontId="13" fillId="0" borderId="29" xfId="60" applyFont="1" applyBorder="1" applyAlignment="1">
      <alignment horizontal="center" vertical="center" wrapText="1"/>
      <protection/>
    </xf>
    <xf numFmtId="0" fontId="14" fillId="40" borderId="13" xfId="0" applyFont="1" applyFill="1" applyBorder="1" applyAlignment="1">
      <alignment horizontal="center" vertical="center" wrapText="1"/>
    </xf>
    <xf numFmtId="0" fontId="14" fillId="40" borderId="61" xfId="0" applyFont="1" applyFill="1" applyBorder="1" applyAlignment="1">
      <alignment horizontal="center" vertical="center" wrapText="1"/>
    </xf>
    <xf numFmtId="0" fontId="24" fillId="40" borderId="61" xfId="0" applyFont="1" applyFill="1" applyBorder="1" applyAlignment="1">
      <alignment horizontal="center" vertical="center" wrapText="1"/>
    </xf>
    <xf numFmtId="0" fontId="24" fillId="40" borderId="61" xfId="60" applyFont="1" applyFill="1" applyBorder="1" applyAlignment="1">
      <alignment horizontal="center" vertical="center" wrapText="1"/>
      <protection/>
    </xf>
    <xf numFmtId="0" fontId="24" fillId="40" borderId="14" xfId="60" applyFont="1" applyFill="1" applyBorder="1" applyAlignment="1">
      <alignment horizontal="center" vertical="center" wrapText="1"/>
      <protection/>
    </xf>
    <xf numFmtId="0" fontId="14" fillId="35" borderId="26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180" fontId="22" fillId="40" borderId="31" xfId="0" applyNumberFormat="1" applyFont="1" applyFill="1" applyBorder="1" applyAlignment="1">
      <alignment horizontal="center" vertical="center" wrapText="1"/>
    </xf>
    <xf numFmtId="2" fontId="22" fillId="40" borderId="31" xfId="0" applyNumberFormat="1" applyFont="1" applyFill="1" applyBorder="1" applyAlignment="1">
      <alignment horizontal="center" vertical="center" wrapText="1"/>
    </xf>
    <xf numFmtId="2" fontId="22" fillId="40" borderId="54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21" fillId="0" borderId="0" xfId="0" applyFont="1" applyAlignment="1">
      <alignment vertical="center" wrapText="1"/>
    </xf>
    <xf numFmtId="183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33" borderId="65" xfId="63" applyFont="1" applyFill="1" applyBorder="1" applyAlignment="1">
      <alignment horizontal="center" wrapText="1"/>
      <protection/>
    </xf>
    <xf numFmtId="0" fontId="10" fillId="33" borderId="18" xfId="63" applyFont="1" applyFill="1" applyBorder="1" applyAlignment="1">
      <alignment horizontal="center" wrapText="1"/>
      <protection/>
    </xf>
    <xf numFmtId="0" fontId="13" fillId="41" borderId="10" xfId="0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wrapText="1"/>
    </xf>
    <xf numFmtId="0" fontId="14" fillId="41" borderId="46" xfId="0" applyFont="1" applyFill="1" applyBorder="1" applyAlignment="1">
      <alignment horizontal="center" wrapText="1"/>
    </xf>
    <xf numFmtId="0" fontId="14" fillId="41" borderId="60" xfId="0" applyFont="1" applyFill="1" applyBorder="1" applyAlignment="1">
      <alignment horizontal="center" wrapText="1"/>
    </xf>
    <xf numFmtId="0" fontId="14" fillId="41" borderId="11" xfId="0" applyFont="1" applyFill="1" applyBorder="1" applyAlignment="1">
      <alignment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1" borderId="20" xfId="0" applyFont="1" applyFill="1" applyBorder="1" applyAlignment="1">
      <alignment horizontal="center" vertical="center" wrapText="1"/>
    </xf>
    <xf numFmtId="0" fontId="15" fillId="41" borderId="24" xfId="0" applyFont="1" applyFill="1" applyBorder="1" applyAlignment="1">
      <alignment horizontal="center" vertical="center" wrapText="1"/>
    </xf>
    <xf numFmtId="0" fontId="15" fillId="41" borderId="25" xfId="0" applyFont="1" applyFill="1" applyBorder="1" applyAlignment="1">
      <alignment horizontal="center" vertical="center" wrapText="1"/>
    </xf>
    <xf numFmtId="0" fontId="70" fillId="0" borderId="11" xfId="61" applyFont="1" applyBorder="1" applyAlignment="1">
      <alignment horizontal="center" wrapText="1"/>
      <protection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5" fillId="35" borderId="11" xfId="0" applyFont="1" applyFill="1" applyBorder="1" applyAlignment="1">
      <alignment horizontal="center" wrapText="1"/>
    </xf>
    <xf numFmtId="0" fontId="15" fillId="35" borderId="20" xfId="0" applyFont="1" applyFill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0" fillId="0" borderId="10" xfId="61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35" borderId="10" xfId="0" applyFont="1" applyFill="1" applyBorder="1" applyAlignment="1">
      <alignment horizontal="center" wrapText="1"/>
    </xf>
    <xf numFmtId="0" fontId="15" fillId="35" borderId="21" xfId="0" applyFont="1" applyFill="1" applyBorder="1" applyAlignment="1">
      <alignment horizontal="center" wrapText="1"/>
    </xf>
    <xf numFmtId="181" fontId="15" fillId="0" borderId="26" xfId="0" applyNumberFormat="1" applyFont="1" applyBorder="1" applyAlignment="1">
      <alignment horizontal="center" wrapText="1"/>
    </xf>
    <xf numFmtId="181" fontId="15" fillId="0" borderId="27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5" fillId="35" borderId="12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70" fillId="0" borderId="10" xfId="61" applyFont="1" applyBorder="1" applyAlignment="1">
      <alignment horizontal="center" wrapText="1"/>
      <protection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0" fillId="0" borderId="12" xfId="61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0" fillId="0" borderId="10" xfId="63" applyFont="1" applyBorder="1" applyAlignment="1">
      <alignment horizontal="center" wrapText="1"/>
      <protection/>
    </xf>
    <xf numFmtId="0" fontId="10" fillId="35" borderId="12" xfId="63" applyFont="1" applyFill="1" applyBorder="1" applyAlignment="1">
      <alignment horizontal="center" wrapText="1"/>
      <protection/>
    </xf>
    <xf numFmtId="0" fontId="10" fillId="0" borderId="10" xfId="63" applyFont="1" applyBorder="1" applyAlignment="1">
      <alignment horizontal="center" wrapText="1"/>
      <protection/>
    </xf>
    <xf numFmtId="0" fontId="13" fillId="0" borderId="57" xfId="0" applyFont="1" applyBorder="1" applyAlignment="1">
      <alignment horizontal="center" wrapText="1"/>
    </xf>
    <xf numFmtId="0" fontId="10" fillId="35" borderId="57" xfId="63" applyFont="1" applyFill="1" applyBorder="1" applyAlignment="1">
      <alignment horizontal="center" wrapText="1"/>
      <protection/>
    </xf>
    <xf numFmtId="0" fontId="13" fillId="0" borderId="11" xfId="0" applyFont="1" applyBorder="1" applyAlignment="1">
      <alignment horizontal="center" wrapText="1"/>
    </xf>
    <xf numFmtId="0" fontId="10" fillId="35" borderId="11" xfId="63" applyFont="1" applyFill="1" applyBorder="1" applyAlignment="1">
      <alignment horizontal="center" wrapText="1"/>
      <protection/>
    </xf>
    <xf numFmtId="0" fontId="10" fillId="0" borderId="12" xfId="63" applyFont="1" applyBorder="1" applyAlignment="1">
      <alignment horizontal="center" wrapText="1"/>
      <protection/>
    </xf>
    <xf numFmtId="0" fontId="15" fillId="35" borderId="12" xfId="0" applyFont="1" applyFill="1" applyBorder="1" applyAlignment="1">
      <alignment horizontal="center" wrapText="1"/>
    </xf>
    <xf numFmtId="0" fontId="10" fillId="0" borderId="57" xfId="63" applyFont="1" applyBorder="1" applyAlignment="1">
      <alignment horizontal="center" wrapText="1"/>
      <protection/>
    </xf>
    <xf numFmtId="0" fontId="15" fillId="35" borderId="57" xfId="0" applyFont="1" applyFill="1" applyBorder="1" applyAlignment="1">
      <alignment horizontal="center" wrapText="1"/>
    </xf>
    <xf numFmtId="0" fontId="10" fillId="0" borderId="11" xfId="63" applyFont="1" applyBorder="1" applyAlignment="1">
      <alignment horizontal="center" wrapText="1"/>
      <protection/>
    </xf>
    <xf numFmtId="0" fontId="15" fillId="35" borderId="11" xfId="0" applyFont="1" applyFill="1" applyBorder="1" applyAlignment="1">
      <alignment horizontal="center" wrapText="1"/>
    </xf>
    <xf numFmtId="0" fontId="15" fillId="35" borderId="57" xfId="0" applyFont="1" applyFill="1" applyBorder="1" applyAlignment="1">
      <alignment horizontal="center" wrapText="1"/>
    </xf>
    <xf numFmtId="0" fontId="10" fillId="35" borderId="10" xfId="61" applyFont="1" applyFill="1" applyBorder="1" applyAlignment="1">
      <alignment horizontal="center" wrapText="1"/>
      <protection/>
    </xf>
    <xf numFmtId="0" fontId="13" fillId="35" borderId="12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center" wrapText="1"/>
    </xf>
    <xf numFmtId="0" fontId="13" fillId="35" borderId="57" xfId="0" applyFont="1" applyFill="1" applyBorder="1" applyAlignment="1">
      <alignment horizontal="center" wrapText="1"/>
    </xf>
    <xf numFmtId="0" fontId="13" fillId="35" borderId="10" xfId="64" applyFont="1" applyFill="1" applyBorder="1" applyAlignment="1">
      <alignment horizontal="center" wrapText="1"/>
      <protection/>
    </xf>
    <xf numFmtId="0" fontId="13" fillId="0" borderId="10" xfId="64" applyFont="1" applyBorder="1" applyAlignment="1">
      <alignment horizontal="center" wrapText="1"/>
      <protection/>
    </xf>
    <xf numFmtId="0" fontId="13" fillId="35" borderId="11" xfId="0" applyFont="1" applyFill="1" applyBorder="1" applyAlignment="1">
      <alignment horizontal="center" wrapText="1"/>
    </xf>
    <xf numFmtId="0" fontId="16" fillId="35" borderId="76" xfId="64" applyFont="1" applyFill="1" applyBorder="1" applyAlignment="1">
      <alignment horizontal="center" wrapText="1"/>
      <protection/>
    </xf>
    <xf numFmtId="0" fontId="16" fillId="0" borderId="12" xfId="64" applyFont="1" applyBorder="1" applyAlignment="1">
      <alignment horizontal="center" wrapText="1"/>
      <protection/>
    </xf>
    <xf numFmtId="0" fontId="13" fillId="41" borderId="11" xfId="0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vertical="center" wrapText="1"/>
    </xf>
    <xf numFmtId="0" fontId="14" fillId="41" borderId="46" xfId="0" applyFont="1" applyFill="1" applyBorder="1" applyAlignment="1">
      <alignment horizontal="center" vertical="center" wrapText="1"/>
    </xf>
    <xf numFmtId="0" fontId="14" fillId="41" borderId="60" xfId="0" applyFont="1" applyFill="1" applyBorder="1" applyAlignment="1">
      <alignment horizontal="center" vertical="center" wrapText="1"/>
    </xf>
    <xf numFmtId="0" fontId="10" fillId="41" borderId="11" xfId="63" applyFont="1" applyFill="1" applyBorder="1" applyAlignment="1">
      <alignment horizontal="center" wrapText="1"/>
      <protection/>
    </xf>
    <xf numFmtId="0" fontId="15" fillId="41" borderId="10" xfId="0" applyFont="1" applyFill="1" applyBorder="1" applyAlignment="1">
      <alignment horizontal="center" wrapText="1"/>
    </xf>
    <xf numFmtId="0" fontId="13" fillId="0" borderId="11" xfId="74" applyFont="1" applyBorder="1" applyAlignment="1">
      <alignment horizontal="center" vertical="center" wrapText="1"/>
      <protection/>
    </xf>
    <xf numFmtId="0" fontId="14" fillId="0" borderId="11" xfId="74" applyFont="1" applyBorder="1" applyAlignment="1">
      <alignment vertical="center" wrapText="1"/>
      <protection/>
    </xf>
    <xf numFmtId="0" fontId="14" fillId="0" borderId="11" xfId="74" applyFont="1" applyBorder="1" applyAlignment="1">
      <alignment vertical="center" wrapText="1"/>
      <protection/>
    </xf>
    <xf numFmtId="0" fontId="15" fillId="34" borderId="11" xfId="74" applyFont="1" applyFill="1" applyBorder="1" applyAlignment="1">
      <alignment horizontal="center" vertical="center" wrapText="1"/>
      <protection/>
    </xf>
    <xf numFmtId="0" fontId="15" fillId="0" borderId="20" xfId="74" applyFont="1" applyBorder="1" applyAlignment="1">
      <alignment horizontal="center" vertical="center" wrapText="1"/>
      <protection/>
    </xf>
    <xf numFmtId="0" fontId="15" fillId="0" borderId="24" xfId="74" applyFont="1" applyBorder="1" applyAlignment="1">
      <alignment horizontal="center" vertical="center" wrapText="1"/>
      <protection/>
    </xf>
    <xf numFmtId="0" fontId="15" fillId="0" borderId="25" xfId="74" applyFont="1" applyBorder="1" applyAlignment="1">
      <alignment horizontal="center" vertical="center" wrapText="1"/>
      <protection/>
    </xf>
    <xf numFmtId="0" fontId="13" fillId="0" borderId="10" xfId="74" applyFont="1" applyBorder="1" applyAlignment="1">
      <alignment horizontal="center" vertical="center" wrapText="1"/>
      <protection/>
    </xf>
    <xf numFmtId="0" fontId="14" fillId="0" borderId="10" xfId="74" applyFont="1" applyBorder="1" applyAlignment="1">
      <alignment vertical="center" wrapText="1"/>
      <protection/>
    </xf>
    <xf numFmtId="0" fontId="14" fillId="0" borderId="10" xfId="74" applyFont="1" applyBorder="1" applyAlignment="1">
      <alignment vertical="center" wrapText="1"/>
      <protection/>
    </xf>
    <xf numFmtId="0" fontId="15" fillId="34" borderId="10" xfId="74" applyFont="1" applyFill="1" applyBorder="1" applyAlignment="1">
      <alignment horizontal="center" vertical="center" wrapText="1"/>
      <protection/>
    </xf>
    <xf numFmtId="0" fontId="15" fillId="0" borderId="21" xfId="74" applyFont="1" applyBorder="1" applyAlignment="1">
      <alignment horizontal="center" vertical="center" wrapText="1"/>
      <protection/>
    </xf>
    <xf numFmtId="181" fontId="15" fillId="0" borderId="26" xfId="74" applyNumberFormat="1" applyFont="1" applyBorder="1" applyAlignment="1">
      <alignment horizontal="center" vertical="center" wrapText="1"/>
      <protection/>
    </xf>
    <xf numFmtId="181" fontId="15" fillId="0" borderId="27" xfId="74" applyNumberFormat="1" applyFont="1" applyBorder="1" applyAlignment="1">
      <alignment horizontal="center" vertical="center" wrapText="1"/>
      <protection/>
    </xf>
    <xf numFmtId="0" fontId="15" fillId="0" borderId="26" xfId="74" applyFont="1" applyBorder="1" applyAlignment="1">
      <alignment horizontal="center" vertical="center" wrapText="1"/>
      <protection/>
    </xf>
    <xf numFmtId="0" fontId="15" fillId="0" borderId="27" xfId="74" applyFont="1" applyBorder="1" applyAlignment="1">
      <alignment horizontal="center" vertical="center" wrapText="1"/>
      <protection/>
    </xf>
    <xf numFmtId="0" fontId="14" fillId="0" borderId="10" xfId="74" applyFont="1" applyBorder="1" applyAlignment="1">
      <alignment horizontal="center" vertical="center" wrapText="1"/>
      <protection/>
    </xf>
    <xf numFmtId="0" fontId="16" fillId="0" borderId="10" xfId="64" applyFont="1" applyBorder="1" applyAlignment="1">
      <alignment horizontal="center" vertical="center" wrapText="1"/>
      <protection/>
    </xf>
    <xf numFmtId="0" fontId="16" fillId="41" borderId="10" xfId="64" applyFont="1" applyFill="1" applyBorder="1" applyAlignment="1">
      <alignment horizontal="center" vertical="center" wrapText="1"/>
      <protection/>
    </xf>
    <xf numFmtId="183" fontId="13" fillId="41" borderId="10" xfId="64" applyNumberFormat="1" applyFont="1" applyFill="1" applyBorder="1" applyAlignment="1">
      <alignment horizontal="center" vertical="center" wrapText="1"/>
      <protection/>
    </xf>
    <xf numFmtId="0" fontId="13" fillId="41" borderId="10" xfId="64" applyFont="1" applyFill="1" applyBorder="1" applyAlignment="1">
      <alignment horizontal="center" vertical="center" wrapText="1"/>
      <protection/>
    </xf>
    <xf numFmtId="0" fontId="28" fillId="41" borderId="10" xfId="64" applyFont="1" applyFill="1" applyBorder="1" applyAlignment="1">
      <alignment horizontal="center" vertical="center" wrapText="1"/>
      <protection/>
    </xf>
    <xf numFmtId="183" fontId="25" fillId="41" borderId="10" xfId="64" applyNumberFormat="1" applyFont="1" applyFill="1" applyBorder="1" applyAlignment="1">
      <alignment horizontal="center" vertical="center" wrapText="1"/>
      <protection/>
    </xf>
    <xf numFmtId="2" fontId="25" fillId="41" borderId="10" xfId="64" applyNumberFormat="1" applyFont="1" applyFill="1" applyBorder="1" applyAlignment="1">
      <alignment horizontal="center" vertical="center" wrapText="1"/>
      <protection/>
    </xf>
    <xf numFmtId="180" fontId="10" fillId="33" borderId="16" xfId="63" applyNumberFormat="1" applyFont="1" applyFill="1" applyBorder="1" applyAlignment="1">
      <alignment vertical="center" wrapText="1"/>
      <protection/>
    </xf>
    <xf numFmtId="180" fontId="10" fillId="33" borderId="23" xfId="63" applyNumberFormat="1" applyFont="1" applyFill="1" applyBorder="1" applyAlignment="1">
      <alignment vertical="center" wrapText="1"/>
      <protection/>
    </xf>
    <xf numFmtId="181" fontId="15" fillId="41" borderId="10" xfId="0" applyNumberFormat="1" applyFont="1" applyFill="1" applyBorder="1" applyAlignment="1">
      <alignment horizontal="center" wrapText="1"/>
    </xf>
    <xf numFmtId="2" fontId="16" fillId="0" borderId="0" xfId="64" applyNumberFormat="1" applyFont="1" applyAlignment="1">
      <alignment horizontal="center" vertical="center" wrapText="1"/>
      <protection/>
    </xf>
    <xf numFmtId="181" fontId="25" fillId="0" borderId="37" xfId="62" applyNumberFormat="1" applyFont="1" applyBorder="1" applyAlignment="1">
      <alignment vertical="center" wrapText="1"/>
      <protection/>
    </xf>
    <xf numFmtId="181" fontId="27" fillId="33" borderId="51" xfId="62" applyNumberFormat="1" applyFont="1" applyFill="1" applyBorder="1" applyAlignment="1">
      <alignment horizontal="right" vertical="center" wrapText="1"/>
      <protection/>
    </xf>
    <xf numFmtId="0" fontId="25" fillId="35" borderId="16" xfId="64" applyFont="1" applyFill="1" applyBorder="1" applyAlignment="1">
      <alignment horizontal="center" vertical="center" wrapText="1"/>
      <protection/>
    </xf>
    <xf numFmtId="181" fontId="25" fillId="35" borderId="16" xfId="64" applyNumberFormat="1" applyFont="1" applyFill="1" applyBorder="1" applyAlignment="1">
      <alignment horizontal="center" vertical="center" wrapText="1"/>
      <protection/>
    </xf>
    <xf numFmtId="181" fontId="25" fillId="35" borderId="19" xfId="64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7" xfId="59"/>
    <cellStyle name="Normal_06.08.10-chmucvacner" xfId="60"/>
    <cellStyle name="Normal_Aragacotn2007" xfId="61"/>
    <cellStyle name="Normal_Aragacotn2007 2" xfId="62"/>
    <cellStyle name="Normal_Aragacotn2009" xfId="63"/>
    <cellStyle name="Normal_Ararat2009(1)" xfId="64"/>
    <cellStyle name="Normal_KOTAYQ-2007" xfId="65"/>
    <cellStyle name="Normal_Sheet1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  <cellStyle name="Обычный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G17" sqref="G17"/>
    </sheetView>
  </sheetViews>
  <sheetFormatPr defaultColWidth="5.421875" defaultRowHeight="12.75"/>
  <cols>
    <col min="1" max="1" width="5.421875" style="70" customWidth="1"/>
    <col min="2" max="2" width="25.57421875" style="70" customWidth="1"/>
    <col min="3" max="3" width="20.00390625" style="70" customWidth="1"/>
    <col min="4" max="4" width="25.00390625" style="70" customWidth="1"/>
    <col min="5" max="5" width="25.140625" style="70" customWidth="1"/>
    <col min="6" max="6" width="21.8515625" style="70" customWidth="1"/>
    <col min="7" max="7" width="16.28125" style="104" customWidth="1"/>
    <col min="8" max="255" width="9.140625" style="70" customWidth="1"/>
    <col min="256" max="16384" width="5.421875" style="70" customWidth="1"/>
  </cols>
  <sheetData>
    <row r="1" spans="1:7" ht="22.5">
      <c r="A1" s="212" t="s">
        <v>114</v>
      </c>
      <c r="B1" s="212"/>
      <c r="C1" s="212"/>
      <c r="D1" s="212"/>
      <c r="E1" s="212"/>
      <c r="F1" s="212"/>
      <c r="G1" s="212"/>
    </row>
    <row r="2" spans="1:256" ht="96.75" customHeight="1">
      <c r="A2" s="213" t="s">
        <v>131</v>
      </c>
      <c r="B2" s="213"/>
      <c r="C2" s="213"/>
      <c r="D2" s="213"/>
      <c r="E2" s="213"/>
      <c r="F2" s="213"/>
      <c r="G2" s="213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ht="21" thickBot="1">
      <c r="A3" s="214" t="s">
        <v>15</v>
      </c>
      <c r="B3" s="214"/>
      <c r="C3" s="214"/>
      <c r="D3" s="214"/>
      <c r="E3" s="214"/>
      <c r="F3" s="214"/>
      <c r="G3" s="214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7" ht="48" customHeight="1" thickBot="1">
      <c r="A4" s="215" t="s">
        <v>2</v>
      </c>
      <c r="B4" s="217" t="s">
        <v>115</v>
      </c>
      <c r="C4" s="217" t="s">
        <v>116</v>
      </c>
      <c r="D4" s="217" t="s">
        <v>117</v>
      </c>
      <c r="E4" s="219" t="s">
        <v>118</v>
      </c>
      <c r="F4" s="220"/>
      <c r="G4" s="221"/>
    </row>
    <row r="5" spans="1:7" ht="47.25" customHeight="1" thickBot="1">
      <c r="A5" s="216"/>
      <c r="B5" s="218"/>
      <c r="C5" s="218"/>
      <c r="D5" s="218"/>
      <c r="E5" s="72" t="s">
        <v>5</v>
      </c>
      <c r="F5" s="73" t="s">
        <v>6</v>
      </c>
      <c r="G5" s="74" t="s">
        <v>119</v>
      </c>
    </row>
    <row r="6" spans="1:256" ht="18" thickBot="1">
      <c r="A6" s="75">
        <v>1</v>
      </c>
      <c r="B6" s="76">
        <v>2</v>
      </c>
      <c r="C6" s="77">
        <v>3</v>
      </c>
      <c r="D6" s="73">
        <v>4</v>
      </c>
      <c r="E6" s="78">
        <v>5</v>
      </c>
      <c r="F6" s="72">
        <v>6</v>
      </c>
      <c r="G6" s="73">
        <v>7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</row>
    <row r="7" spans="1:256" ht="24.75" customHeight="1" thickBot="1">
      <c r="A7" s="80">
        <v>1</v>
      </c>
      <c r="B7" s="81" t="s">
        <v>120</v>
      </c>
      <c r="C7" s="82">
        <v>58</v>
      </c>
      <c r="D7" s="83">
        <v>77.89190999999997</v>
      </c>
      <c r="E7" s="84">
        <v>107705.89645</v>
      </c>
      <c r="F7" s="84">
        <v>55290.42045</v>
      </c>
      <c r="G7" s="85">
        <f>F7/E7*100</f>
        <v>51.33462723247219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ht="24.75" customHeight="1" thickBot="1">
      <c r="A8" s="87">
        <v>2</v>
      </c>
      <c r="B8" s="88" t="s">
        <v>121</v>
      </c>
      <c r="C8" s="89">
        <v>27</v>
      </c>
      <c r="D8" s="90">
        <v>1.3454000000000002</v>
      </c>
      <c r="E8" s="91">
        <v>71064.13599999998</v>
      </c>
      <c r="F8" s="91">
        <v>39958.036</v>
      </c>
      <c r="G8" s="92">
        <f aca="true" t="shared" si="0" ref="G8:G17">F8/E8*100</f>
        <v>56.228131725966534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ht="24.75" customHeight="1" thickBot="1">
      <c r="A9" s="87">
        <v>3</v>
      </c>
      <c r="B9" s="93" t="s">
        <v>122</v>
      </c>
      <c r="C9" s="89">
        <v>18</v>
      </c>
      <c r="D9" s="90">
        <v>13.615240000000002</v>
      </c>
      <c r="E9" s="91">
        <v>83984.87800000001</v>
      </c>
      <c r="F9" s="91">
        <v>84103.555</v>
      </c>
      <c r="G9" s="85">
        <f t="shared" si="0"/>
        <v>100.14130758158628</v>
      </c>
      <c r="H9" s="94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ht="24.75" customHeight="1" thickBot="1">
      <c r="A10" s="87">
        <v>4</v>
      </c>
      <c r="B10" s="95" t="s">
        <v>123</v>
      </c>
      <c r="C10" s="89">
        <v>1</v>
      </c>
      <c r="D10" s="90">
        <v>2.7</v>
      </c>
      <c r="E10" s="91">
        <v>5590.3</v>
      </c>
      <c r="F10" s="91">
        <v>5590.3</v>
      </c>
      <c r="G10" s="92">
        <f t="shared" si="0"/>
        <v>100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ht="24.75" customHeight="1" thickBot="1">
      <c r="A11" s="87">
        <v>5</v>
      </c>
      <c r="B11" s="95" t="s">
        <v>124</v>
      </c>
      <c r="C11" s="89">
        <v>19</v>
      </c>
      <c r="D11" s="90">
        <v>14.726113000000002</v>
      </c>
      <c r="E11" s="91">
        <v>29896.576000000005</v>
      </c>
      <c r="F11" s="91">
        <v>27516.796</v>
      </c>
      <c r="G11" s="85">
        <f t="shared" si="0"/>
        <v>92.03995802061077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ht="24.75" customHeight="1" thickBot="1">
      <c r="A12" s="87">
        <v>6</v>
      </c>
      <c r="B12" s="95" t="s">
        <v>125</v>
      </c>
      <c r="C12" s="89">
        <v>121</v>
      </c>
      <c r="D12" s="90">
        <v>49.82820400000001</v>
      </c>
      <c r="E12" s="91">
        <v>3543960.284</v>
      </c>
      <c r="F12" s="91">
        <v>664134.06</v>
      </c>
      <c r="G12" s="92">
        <f t="shared" si="0"/>
        <v>18.739884388614104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ht="24.75" customHeight="1" thickBot="1">
      <c r="A13" s="87">
        <v>7</v>
      </c>
      <c r="B13" s="95" t="s">
        <v>126</v>
      </c>
      <c r="C13" s="89">
        <v>1</v>
      </c>
      <c r="D13" s="90">
        <v>10</v>
      </c>
      <c r="E13" s="91">
        <v>13300</v>
      </c>
      <c r="F13" s="91">
        <v>13300</v>
      </c>
      <c r="G13" s="85">
        <f t="shared" si="0"/>
        <v>100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ht="24.75" customHeight="1" thickBot="1">
      <c r="A14" s="87">
        <v>8</v>
      </c>
      <c r="B14" s="95" t="s">
        <v>127</v>
      </c>
      <c r="C14" s="89">
        <v>4</v>
      </c>
      <c r="D14" s="90">
        <v>0.5394</v>
      </c>
      <c r="E14" s="91">
        <v>3456.29</v>
      </c>
      <c r="F14" s="91">
        <v>1317.4299999999998</v>
      </c>
      <c r="G14" s="92">
        <f t="shared" si="0"/>
        <v>38.116882553257966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ht="24.75" customHeight="1" thickBot="1">
      <c r="A15" s="87">
        <v>9</v>
      </c>
      <c r="B15" s="95" t="s">
        <v>128</v>
      </c>
      <c r="C15" s="89">
        <v>3</v>
      </c>
      <c r="D15" s="90">
        <v>0.6372000000000001</v>
      </c>
      <c r="E15" s="91">
        <v>757</v>
      </c>
      <c r="F15" s="91">
        <v>757</v>
      </c>
      <c r="G15" s="85">
        <f t="shared" si="0"/>
        <v>100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ht="24.75" customHeight="1" thickBot="1">
      <c r="A16" s="96">
        <v>10</v>
      </c>
      <c r="B16" s="97" t="s">
        <v>129</v>
      </c>
      <c r="C16" s="98">
        <v>20</v>
      </c>
      <c r="D16" s="99">
        <v>4.79601</v>
      </c>
      <c r="E16" s="609">
        <v>15426722.690000001</v>
      </c>
      <c r="F16" s="609">
        <v>4761085</v>
      </c>
      <c r="G16" s="100">
        <f t="shared" si="0"/>
        <v>30.862582388197445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ht="21" thickBot="1">
      <c r="A17" s="222" t="s">
        <v>130</v>
      </c>
      <c r="B17" s="223"/>
      <c r="C17" s="101">
        <f>C7+C8+C9+C10+C11+C12+C13+C14+C15+C16</f>
        <v>272</v>
      </c>
      <c r="D17" s="102">
        <f>D7+D8+D9+D10+D11+D12+D13+D14+D15+D16</f>
        <v>176.07947699999997</v>
      </c>
      <c r="E17" s="610">
        <f>E7+E8+E9+E10+E11+E12+E13+E14+E15+E16</f>
        <v>19286438.05045</v>
      </c>
      <c r="F17" s="610">
        <f>F7+F8+F9+F10+F11+F12+F13+F14+F15+F16</f>
        <v>5653052.59745</v>
      </c>
      <c r="G17" s="100">
        <f t="shared" si="0"/>
        <v>29.311024579357724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ht="16.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20" spans="2:6" ht="17.25">
      <c r="B20" s="224"/>
      <c r="C20" s="224"/>
      <c r="D20" s="224"/>
      <c r="E20" s="224"/>
      <c r="F20" s="224"/>
    </row>
    <row r="25" ht="13.5">
      <c r="E25" s="105"/>
    </row>
  </sheetData>
  <sheetProtection/>
  <mergeCells count="10">
    <mergeCell ref="A17:B17"/>
    <mergeCell ref="B20:F20"/>
    <mergeCell ref="A1:G1"/>
    <mergeCell ref="A2:G2"/>
    <mergeCell ref="A3:G3"/>
    <mergeCell ref="A4:A5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I30" sqref="I30"/>
    </sheetView>
  </sheetViews>
  <sheetFormatPr defaultColWidth="10.28125" defaultRowHeight="12.75"/>
  <cols>
    <col min="1" max="1" width="4.28125" style="6" customWidth="1"/>
    <col min="2" max="2" width="19.00390625" style="7" customWidth="1"/>
    <col min="3" max="3" width="21.57421875" style="6" customWidth="1"/>
    <col min="4" max="5" width="20.00390625" style="6" customWidth="1"/>
    <col min="6" max="6" width="23.7109375" style="6" customWidth="1"/>
    <col min="7" max="7" width="12.421875" style="6" customWidth="1"/>
    <col min="8" max="8" width="10.421875" style="6" customWidth="1"/>
    <col min="9" max="9" width="19.7109375" style="6" customWidth="1"/>
    <col min="10" max="10" width="19.421875" style="6" customWidth="1"/>
    <col min="11" max="16384" width="10.28125" style="7" customWidth="1"/>
  </cols>
  <sheetData>
    <row r="1" spans="1:10" s="1" customFormat="1" ht="22.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2" customFormat="1" ht="63" customHeight="1">
      <c r="A2" s="214" t="s">
        <v>748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s="1" customFormat="1" ht="19.5" customHeight="1">
      <c r="A3" s="214" t="s">
        <v>15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s="1" customFormat="1" ht="10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s="3" customFormat="1" ht="41.25" customHeight="1">
      <c r="A5" s="275" t="s">
        <v>2</v>
      </c>
      <c r="B5" s="278" t="s">
        <v>1</v>
      </c>
      <c r="C5" s="281" t="s">
        <v>13</v>
      </c>
      <c r="D5" s="278" t="s">
        <v>10</v>
      </c>
      <c r="E5" s="281" t="s">
        <v>11</v>
      </c>
      <c r="F5" s="284" t="s">
        <v>3</v>
      </c>
      <c r="G5" s="284"/>
      <c r="H5" s="285"/>
      <c r="I5" s="241" t="s">
        <v>14</v>
      </c>
      <c r="J5" s="242"/>
    </row>
    <row r="6" spans="1:10" s="3" customFormat="1" ht="42" customHeight="1" thickBot="1">
      <c r="A6" s="276"/>
      <c r="B6" s="279"/>
      <c r="C6" s="282"/>
      <c r="D6" s="279"/>
      <c r="E6" s="282"/>
      <c r="F6" s="286" t="s">
        <v>9</v>
      </c>
      <c r="G6" s="288" t="s">
        <v>8</v>
      </c>
      <c r="H6" s="290" t="s">
        <v>4</v>
      </c>
      <c r="I6" s="243"/>
      <c r="J6" s="244"/>
    </row>
    <row r="7" spans="1:10" s="3" customFormat="1" ht="46.5" customHeight="1" thickBot="1">
      <c r="A7" s="277"/>
      <c r="B7" s="280"/>
      <c r="C7" s="283"/>
      <c r="D7" s="280"/>
      <c r="E7" s="283"/>
      <c r="F7" s="287"/>
      <c r="G7" s="289"/>
      <c r="H7" s="291"/>
      <c r="I7" s="12" t="s">
        <v>5</v>
      </c>
      <c r="J7" s="13" t="s">
        <v>6</v>
      </c>
    </row>
    <row r="8" spans="1:10" s="3" customFormat="1" ht="23.25" customHeight="1" thickBot="1">
      <c r="A8" s="14">
        <v>1</v>
      </c>
      <c r="B8" s="15">
        <v>2</v>
      </c>
      <c r="C8" s="14">
        <v>3</v>
      </c>
      <c r="D8" s="15">
        <v>4</v>
      </c>
      <c r="E8" s="14">
        <v>5</v>
      </c>
      <c r="F8" s="15">
        <v>6</v>
      </c>
      <c r="G8" s="14">
        <v>7</v>
      </c>
      <c r="H8" s="15">
        <v>8</v>
      </c>
      <c r="I8" s="14">
        <v>9</v>
      </c>
      <c r="J8" s="34">
        <v>10</v>
      </c>
    </row>
    <row r="9" spans="1:10" s="4" customFormat="1" ht="19.5" customHeight="1">
      <c r="A9" s="253">
        <v>1</v>
      </c>
      <c r="B9" s="334" t="s">
        <v>749</v>
      </c>
      <c r="C9" s="336" t="s">
        <v>12</v>
      </c>
      <c r="D9" s="300" t="s">
        <v>750</v>
      </c>
      <c r="E9" s="334" t="s">
        <v>751</v>
      </c>
      <c r="F9" s="10" t="s">
        <v>671</v>
      </c>
      <c r="G9" s="329">
        <v>0.0492</v>
      </c>
      <c r="H9" s="22">
        <v>0.0492</v>
      </c>
      <c r="I9" s="26">
        <v>544.4</v>
      </c>
      <c r="J9" s="27">
        <v>544.4</v>
      </c>
    </row>
    <row r="10" spans="1:10" s="4" customFormat="1" ht="19.5" customHeight="1">
      <c r="A10" s="333"/>
      <c r="B10" s="335"/>
      <c r="C10" s="279"/>
      <c r="D10" s="296"/>
      <c r="E10" s="335"/>
      <c r="F10" s="9"/>
      <c r="G10" s="298"/>
      <c r="H10" s="23"/>
      <c r="I10" s="28"/>
      <c r="J10" s="29"/>
    </row>
    <row r="11" spans="1:10" s="4" customFormat="1" ht="19.5" customHeight="1">
      <c r="A11" s="333"/>
      <c r="B11" s="335"/>
      <c r="C11" s="279"/>
      <c r="D11" s="296"/>
      <c r="E11" s="335"/>
      <c r="F11" s="9"/>
      <c r="G11" s="298"/>
      <c r="H11" s="23"/>
      <c r="I11" s="30"/>
      <c r="J11" s="31"/>
    </row>
    <row r="12" spans="1:10" s="4" customFormat="1" ht="19.5" customHeight="1">
      <c r="A12" s="333">
        <v>2</v>
      </c>
      <c r="B12" s="335" t="s">
        <v>752</v>
      </c>
      <c r="C12" s="296" t="s">
        <v>12</v>
      </c>
      <c r="D12" s="296" t="s">
        <v>756</v>
      </c>
      <c r="E12" s="334" t="s">
        <v>753</v>
      </c>
      <c r="F12" s="9" t="s">
        <v>671</v>
      </c>
      <c r="G12" s="298">
        <v>0.538</v>
      </c>
      <c r="H12" s="23">
        <v>0.538</v>
      </c>
      <c r="I12" s="30">
        <v>107.1</v>
      </c>
      <c r="J12" s="31">
        <v>107.1</v>
      </c>
    </row>
    <row r="13" spans="1:10" s="4" customFormat="1" ht="19.5" customHeight="1">
      <c r="A13" s="333"/>
      <c r="B13" s="335"/>
      <c r="C13" s="296"/>
      <c r="D13" s="296"/>
      <c r="E13" s="335"/>
      <c r="F13" s="9"/>
      <c r="G13" s="298"/>
      <c r="H13" s="23"/>
      <c r="I13" s="28"/>
      <c r="J13" s="29"/>
    </row>
    <row r="14" spans="1:10" s="4" customFormat="1" ht="19.5" customHeight="1">
      <c r="A14" s="333"/>
      <c r="B14" s="335"/>
      <c r="C14" s="296"/>
      <c r="D14" s="296"/>
      <c r="E14" s="335"/>
      <c r="F14" s="9"/>
      <c r="G14" s="298"/>
      <c r="H14" s="23"/>
      <c r="I14" s="30"/>
      <c r="J14" s="31"/>
    </row>
    <row r="15" spans="1:10" s="4" customFormat="1" ht="19.5" customHeight="1">
      <c r="A15" s="333">
        <v>3</v>
      </c>
      <c r="B15" s="335" t="s">
        <v>752</v>
      </c>
      <c r="C15" s="296" t="s">
        <v>12</v>
      </c>
      <c r="D15" s="296" t="s">
        <v>754</v>
      </c>
      <c r="E15" s="334" t="s">
        <v>755</v>
      </c>
      <c r="F15" s="9" t="s">
        <v>671</v>
      </c>
      <c r="G15" s="298">
        <v>0.05</v>
      </c>
      <c r="H15" s="23">
        <v>0.05</v>
      </c>
      <c r="I15" s="30">
        <v>105.5</v>
      </c>
      <c r="J15" s="31">
        <v>105.5</v>
      </c>
    </row>
    <row r="16" spans="1:10" s="4" customFormat="1" ht="19.5" customHeight="1">
      <c r="A16" s="333"/>
      <c r="B16" s="335"/>
      <c r="C16" s="296"/>
      <c r="D16" s="296"/>
      <c r="E16" s="335"/>
      <c r="F16" s="9"/>
      <c r="G16" s="298"/>
      <c r="H16" s="23"/>
      <c r="I16" s="28"/>
      <c r="J16" s="29"/>
    </row>
    <row r="17" spans="1:10" s="4" customFormat="1" ht="19.5" customHeight="1" thickBot="1">
      <c r="A17" s="333"/>
      <c r="B17" s="335"/>
      <c r="C17" s="296"/>
      <c r="D17" s="296"/>
      <c r="E17" s="335"/>
      <c r="F17" s="9"/>
      <c r="G17" s="298"/>
      <c r="H17" s="23"/>
      <c r="I17" s="30"/>
      <c r="J17" s="31"/>
    </row>
    <row r="18" spans="1:10" s="5" customFormat="1" ht="19.5" customHeight="1" thickBot="1">
      <c r="A18" s="16"/>
      <c r="B18" s="271" t="s">
        <v>7</v>
      </c>
      <c r="C18" s="271"/>
      <c r="D18" s="17"/>
      <c r="E18" s="17"/>
      <c r="F18" s="18"/>
      <c r="G18" s="19">
        <f>SUM(G9:G17)</f>
        <v>0.6372000000000001</v>
      </c>
      <c r="H18" s="25">
        <f>SUM(H9:H17)</f>
        <v>0.6372000000000001</v>
      </c>
      <c r="I18" s="21">
        <f>SUM(I9:I17)</f>
        <v>757</v>
      </c>
      <c r="J18" s="20">
        <f>SUM(J9:J17)</f>
        <v>757</v>
      </c>
    </row>
    <row r="19" ht="17.25">
      <c r="J19" s="8"/>
    </row>
  </sheetData>
  <sheetProtection/>
  <mergeCells count="32">
    <mergeCell ref="B18:C18"/>
    <mergeCell ref="A15:A17"/>
    <mergeCell ref="B15:B17"/>
    <mergeCell ref="C15:C17"/>
    <mergeCell ref="D15:D17"/>
    <mergeCell ref="E15:E17"/>
    <mergeCell ref="G15:G17"/>
    <mergeCell ref="A12:A14"/>
    <mergeCell ref="B12:B14"/>
    <mergeCell ref="C12:C14"/>
    <mergeCell ref="D12:D14"/>
    <mergeCell ref="E12:E14"/>
    <mergeCell ref="G12:G14"/>
    <mergeCell ref="F6:F7"/>
    <mergeCell ref="G6:G7"/>
    <mergeCell ref="H6:H7"/>
    <mergeCell ref="A9:A11"/>
    <mergeCell ref="B9:B11"/>
    <mergeCell ref="C9:C11"/>
    <mergeCell ref="D9:D11"/>
    <mergeCell ref="E9:E11"/>
    <mergeCell ref="G9:G11"/>
    <mergeCell ref="A1:J1"/>
    <mergeCell ref="A2:J2"/>
    <mergeCell ref="A3:J3"/>
    <mergeCell ref="A5:A7"/>
    <mergeCell ref="B5:B7"/>
    <mergeCell ref="C5:C7"/>
    <mergeCell ref="D5:D7"/>
    <mergeCell ref="E5:E7"/>
    <mergeCell ref="F5:H5"/>
    <mergeCell ref="I5:J6"/>
  </mergeCells>
  <printOptions horizontalCentered="1"/>
  <pageMargins left="0" right="0" top="0.2362204724409449" bottom="0.31496062992125984" header="0.2362204724409449" footer="0.2362204724409449"/>
  <pageSetup horizontalDpi="600" verticalDpi="600" orientation="landscape" paperSize="9" scale="80" r:id="rId1"/>
  <headerFooter alignWithMargins="0">
    <oddFooter>&amp;R&amp;P</oddFooter>
  </headerFooter>
  <ignoredErrors>
    <ignoredError sqref="G18:J1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88"/>
  <sheetViews>
    <sheetView zoomScalePageLayoutView="0" workbookViewId="0" topLeftCell="A67">
      <selection activeCell="P75" sqref="P75"/>
    </sheetView>
  </sheetViews>
  <sheetFormatPr defaultColWidth="9.140625" defaultRowHeight="12.75"/>
  <cols>
    <col min="1" max="1" width="4.28125" style="6" customWidth="1"/>
    <col min="2" max="2" width="19.00390625" style="7" customWidth="1"/>
    <col min="3" max="3" width="21.57421875" style="6" customWidth="1"/>
    <col min="4" max="5" width="20.00390625" style="6" customWidth="1"/>
    <col min="6" max="6" width="23.7109375" style="6" customWidth="1"/>
    <col min="7" max="7" width="18.57421875" style="6" customWidth="1"/>
    <col min="8" max="8" width="16.421875" style="6" customWidth="1"/>
    <col min="9" max="9" width="19.7109375" style="6" customWidth="1"/>
    <col min="10" max="10" width="20.8515625" style="6" customWidth="1"/>
    <col min="11" max="11" width="9.140625" style="7" customWidth="1"/>
    <col min="12" max="12" width="17.7109375" style="7" customWidth="1"/>
    <col min="13" max="13" width="16.57421875" style="7" customWidth="1"/>
    <col min="14" max="14" width="16.7109375" style="7" customWidth="1"/>
    <col min="15" max="16384" width="9.140625" style="7" customWidth="1"/>
  </cols>
  <sheetData>
    <row r="1" spans="1:256" ht="22.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0.25">
      <c r="A2" s="214" t="s">
        <v>689</v>
      </c>
      <c r="B2" s="214"/>
      <c r="C2" s="214"/>
      <c r="D2" s="214"/>
      <c r="E2" s="214"/>
      <c r="F2" s="214"/>
      <c r="G2" s="214"/>
      <c r="H2" s="214"/>
      <c r="I2" s="214"/>
      <c r="J2" s="21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0.25">
      <c r="A3" s="214" t="s">
        <v>15</v>
      </c>
      <c r="B3" s="214"/>
      <c r="C3" s="214"/>
      <c r="D3" s="214"/>
      <c r="E3" s="214"/>
      <c r="F3" s="214"/>
      <c r="G3" s="214"/>
      <c r="H3" s="214"/>
      <c r="I3" s="214"/>
      <c r="J3" s="21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275" t="s">
        <v>2</v>
      </c>
      <c r="B5" s="278" t="s">
        <v>1</v>
      </c>
      <c r="C5" s="281" t="s">
        <v>13</v>
      </c>
      <c r="D5" s="278" t="s">
        <v>10</v>
      </c>
      <c r="E5" s="281" t="s">
        <v>11</v>
      </c>
      <c r="F5" s="284" t="s">
        <v>3</v>
      </c>
      <c r="G5" s="284"/>
      <c r="H5" s="285"/>
      <c r="I5" s="241" t="s">
        <v>14</v>
      </c>
      <c r="J5" s="24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4.25" thickBot="1">
      <c r="A6" s="276"/>
      <c r="B6" s="279"/>
      <c r="C6" s="282"/>
      <c r="D6" s="279"/>
      <c r="E6" s="282"/>
      <c r="F6" s="286" t="s">
        <v>9</v>
      </c>
      <c r="G6" s="288" t="s">
        <v>8</v>
      </c>
      <c r="H6" s="290" t="s">
        <v>4</v>
      </c>
      <c r="I6" s="243"/>
      <c r="J6" s="24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7.25" thickBot="1">
      <c r="A7" s="277"/>
      <c r="B7" s="280"/>
      <c r="C7" s="283"/>
      <c r="D7" s="280"/>
      <c r="E7" s="283"/>
      <c r="F7" s="287"/>
      <c r="G7" s="289"/>
      <c r="H7" s="291"/>
      <c r="I7" s="12" t="s">
        <v>5</v>
      </c>
      <c r="J7" s="13" t="s">
        <v>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 thickBot="1">
      <c r="A8" s="14">
        <v>1</v>
      </c>
      <c r="B8" s="15">
        <v>2</v>
      </c>
      <c r="C8" s="14">
        <v>3</v>
      </c>
      <c r="D8" s="15">
        <v>4</v>
      </c>
      <c r="E8" s="14">
        <v>5</v>
      </c>
      <c r="F8" s="15">
        <v>6</v>
      </c>
      <c r="G8" s="14">
        <v>7</v>
      </c>
      <c r="H8" s="15">
        <v>8</v>
      </c>
      <c r="I8" s="14">
        <v>9</v>
      </c>
      <c r="J8" s="34">
        <v>10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7.25">
      <c r="A9" s="253">
        <v>1</v>
      </c>
      <c r="B9" s="334" t="s">
        <v>690</v>
      </c>
      <c r="C9" s="336" t="s">
        <v>12</v>
      </c>
      <c r="D9" s="334" t="s">
        <v>691</v>
      </c>
      <c r="E9" s="334" t="s">
        <v>692</v>
      </c>
      <c r="F9" s="10"/>
      <c r="G9" s="329">
        <v>0.16672</v>
      </c>
      <c r="H9" s="22"/>
      <c r="I9" s="26"/>
      <c r="J9" s="2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7.25">
      <c r="A10" s="333"/>
      <c r="B10" s="335"/>
      <c r="C10" s="279"/>
      <c r="D10" s="335"/>
      <c r="E10" s="335"/>
      <c r="F10" s="9" t="s">
        <v>671</v>
      </c>
      <c r="G10" s="298"/>
      <c r="H10" s="23">
        <v>0.16672</v>
      </c>
      <c r="I10" s="28">
        <v>2035.65</v>
      </c>
      <c r="J10" s="2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7.25">
      <c r="A11" s="333"/>
      <c r="B11" s="335"/>
      <c r="C11" s="279"/>
      <c r="D11" s="335"/>
      <c r="E11" s="335"/>
      <c r="F11" s="9"/>
      <c r="G11" s="298"/>
      <c r="H11" s="23"/>
      <c r="I11" s="30"/>
      <c r="J11" s="3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7.25">
      <c r="A12" s="333">
        <v>2</v>
      </c>
      <c r="B12" s="334" t="s">
        <v>693</v>
      </c>
      <c r="C12" s="296"/>
      <c r="D12" s="334" t="s">
        <v>694</v>
      </c>
      <c r="E12" s="334" t="s">
        <v>695</v>
      </c>
      <c r="F12" s="9"/>
      <c r="G12" s="298">
        <v>0.06996</v>
      </c>
      <c r="H12" s="23"/>
      <c r="I12" s="30"/>
      <c r="J12" s="3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7.25">
      <c r="A13" s="333"/>
      <c r="B13" s="335"/>
      <c r="C13" s="296"/>
      <c r="D13" s="335"/>
      <c r="E13" s="335"/>
      <c r="F13" s="9" t="s">
        <v>671</v>
      </c>
      <c r="G13" s="298"/>
      <c r="H13" s="23">
        <v>0.06996</v>
      </c>
      <c r="I13" s="28"/>
      <c r="J13" s="2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7.25">
      <c r="A14" s="333"/>
      <c r="B14" s="335"/>
      <c r="C14" s="296"/>
      <c r="D14" s="335"/>
      <c r="E14" s="335"/>
      <c r="F14" s="9"/>
      <c r="G14" s="298"/>
      <c r="H14" s="23"/>
      <c r="I14" s="30"/>
      <c r="J14" s="3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7.25">
      <c r="A15" s="333">
        <v>3</v>
      </c>
      <c r="B15" s="334" t="s">
        <v>696</v>
      </c>
      <c r="C15" s="296"/>
      <c r="D15" s="334" t="s">
        <v>697</v>
      </c>
      <c r="E15" s="334" t="s">
        <v>698</v>
      </c>
      <c r="F15" s="9"/>
      <c r="G15" s="298">
        <v>0.02</v>
      </c>
      <c r="H15" s="23"/>
      <c r="I15" s="30"/>
      <c r="J15" s="3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7.25">
      <c r="A16" s="333"/>
      <c r="B16" s="335"/>
      <c r="C16" s="296"/>
      <c r="D16" s="335"/>
      <c r="E16" s="335"/>
      <c r="F16" s="9" t="s">
        <v>680</v>
      </c>
      <c r="G16" s="298"/>
      <c r="H16" s="23">
        <v>0.02</v>
      </c>
      <c r="I16" s="28">
        <v>67.32</v>
      </c>
      <c r="J16" s="2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7.25">
      <c r="A17" s="333"/>
      <c r="B17" s="335"/>
      <c r="C17" s="296"/>
      <c r="D17" s="335"/>
      <c r="E17" s="335"/>
      <c r="F17" s="9"/>
      <c r="G17" s="298"/>
      <c r="H17" s="23"/>
      <c r="I17" s="30"/>
      <c r="J17" s="3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7.25">
      <c r="A18" s="333">
        <v>4</v>
      </c>
      <c r="B18" s="334" t="s">
        <v>690</v>
      </c>
      <c r="C18" s="296"/>
      <c r="D18" s="334" t="s">
        <v>699</v>
      </c>
      <c r="E18" s="334" t="s">
        <v>700</v>
      </c>
      <c r="F18" s="9"/>
      <c r="G18" s="298">
        <v>0.006</v>
      </c>
      <c r="H18" s="23"/>
      <c r="I18" s="30"/>
      <c r="J18" s="3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7.25">
      <c r="A19" s="333"/>
      <c r="B19" s="335"/>
      <c r="C19" s="296"/>
      <c r="D19" s="335"/>
      <c r="E19" s="335"/>
      <c r="F19" s="9" t="s">
        <v>680</v>
      </c>
      <c r="G19" s="298"/>
      <c r="H19" s="23">
        <v>0.006</v>
      </c>
      <c r="I19" s="28"/>
      <c r="J19" s="2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7.25">
      <c r="A20" s="333"/>
      <c r="B20" s="335"/>
      <c r="C20" s="296"/>
      <c r="D20" s="335"/>
      <c r="E20" s="335"/>
      <c r="F20" s="9"/>
      <c r="G20" s="298"/>
      <c r="H20" s="23"/>
      <c r="I20" s="30"/>
      <c r="J20" s="3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7.25">
      <c r="A21" s="333">
        <v>5</v>
      </c>
      <c r="B21" s="334" t="s">
        <v>701</v>
      </c>
      <c r="C21" s="296"/>
      <c r="D21" s="334" t="s">
        <v>702</v>
      </c>
      <c r="E21" s="334" t="s">
        <v>703</v>
      </c>
      <c r="F21" s="9"/>
      <c r="G21" s="298">
        <v>0.02</v>
      </c>
      <c r="H21" s="23"/>
      <c r="I21" s="30"/>
      <c r="J21" s="3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7.25">
      <c r="A22" s="333"/>
      <c r="B22" s="335"/>
      <c r="C22" s="296"/>
      <c r="D22" s="335"/>
      <c r="E22" s="335"/>
      <c r="F22" s="9" t="s">
        <v>680</v>
      </c>
      <c r="G22" s="298"/>
      <c r="H22" s="23">
        <v>0.02</v>
      </c>
      <c r="I22" s="28"/>
      <c r="J22" s="2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 thickBot="1">
      <c r="A23" s="333"/>
      <c r="B23" s="335"/>
      <c r="C23" s="296"/>
      <c r="D23" s="335"/>
      <c r="E23" s="335"/>
      <c r="F23" s="9"/>
      <c r="G23" s="298"/>
      <c r="H23" s="23"/>
      <c r="I23" s="30"/>
      <c r="J23" s="3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7.25" thickBot="1">
      <c r="A24" s="16"/>
      <c r="B24" s="508" t="s">
        <v>704</v>
      </c>
      <c r="C24" s="509"/>
      <c r="D24" s="17"/>
      <c r="E24" s="17"/>
      <c r="F24" s="18"/>
      <c r="G24" s="605">
        <f>SUM(G9:G23)</f>
        <v>0.28268000000000004</v>
      </c>
      <c r="H24" s="606">
        <f>H10+H13+H16+H19+H22</f>
        <v>0.28268000000000004</v>
      </c>
      <c r="I24" s="21">
        <f>SUM(I9:I23)</f>
        <v>2102.9700000000003</v>
      </c>
      <c r="J24" s="20">
        <f>SUM(J9:J23)</f>
        <v>0</v>
      </c>
      <c r="K24" s="5"/>
      <c r="L24" s="5">
        <v>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10" ht="17.25">
      <c r="A25" s="253">
        <v>6</v>
      </c>
      <c r="B25" s="334" t="s">
        <v>705</v>
      </c>
      <c r="C25" s="336">
        <v>0</v>
      </c>
      <c r="D25" s="334">
        <v>0</v>
      </c>
      <c r="E25" s="334"/>
      <c r="F25" s="10"/>
      <c r="G25" s="329">
        <v>0</v>
      </c>
      <c r="H25" s="22">
        <v>0</v>
      </c>
      <c r="I25" s="26">
        <v>0</v>
      </c>
      <c r="J25" s="27">
        <v>0</v>
      </c>
    </row>
    <row r="26" spans="1:10" ht="17.25">
      <c r="A26" s="333"/>
      <c r="B26" s="335"/>
      <c r="C26" s="279"/>
      <c r="D26" s="335"/>
      <c r="E26" s="335"/>
      <c r="F26" s="9"/>
      <c r="G26" s="298"/>
      <c r="H26" s="23"/>
      <c r="I26" s="28"/>
      <c r="J26" s="29"/>
    </row>
    <row r="27" spans="1:10" ht="17.25">
      <c r="A27" s="333"/>
      <c r="B27" s="335"/>
      <c r="C27" s="279"/>
      <c r="D27" s="335"/>
      <c r="E27" s="335"/>
      <c r="F27" s="9"/>
      <c r="G27" s="298"/>
      <c r="H27" s="23"/>
      <c r="I27" s="30"/>
      <c r="J27" s="31"/>
    </row>
    <row r="28" spans="1:10" ht="17.25">
      <c r="A28" s="510"/>
      <c r="B28" s="511" t="s">
        <v>7</v>
      </c>
      <c r="C28" s="512"/>
      <c r="D28" s="512"/>
      <c r="E28" s="513"/>
      <c r="F28" s="514"/>
      <c r="G28" s="515">
        <v>0</v>
      </c>
      <c r="H28" s="516">
        <v>0</v>
      </c>
      <c r="I28" s="517">
        <v>0</v>
      </c>
      <c r="J28" s="518">
        <v>0</v>
      </c>
    </row>
    <row r="29" spans="1:10" ht="17.25">
      <c r="A29" s="333">
        <v>7</v>
      </c>
      <c r="B29" s="334" t="s">
        <v>706</v>
      </c>
      <c r="C29" s="519" t="s">
        <v>707</v>
      </c>
      <c r="D29" s="520" t="s">
        <v>708</v>
      </c>
      <c r="E29" s="520" t="s">
        <v>709</v>
      </c>
      <c r="F29" s="521"/>
      <c r="G29" s="522">
        <v>0.02</v>
      </c>
      <c r="H29" s="523"/>
      <c r="I29" s="524"/>
      <c r="J29" s="525"/>
    </row>
    <row r="30" spans="1:10" ht="17.25">
      <c r="A30" s="333"/>
      <c r="B30" s="335"/>
      <c r="C30" s="526"/>
      <c r="D30" s="527"/>
      <c r="E30" s="527"/>
      <c r="F30" s="528" t="s">
        <v>710</v>
      </c>
      <c r="G30" s="529"/>
      <c r="H30" s="530">
        <v>0.02</v>
      </c>
      <c r="I30" s="531">
        <v>1240000</v>
      </c>
      <c r="J30" s="532">
        <v>1240000</v>
      </c>
    </row>
    <row r="31" spans="1:10" ht="17.25">
      <c r="A31" s="333"/>
      <c r="B31" s="335"/>
      <c r="C31" s="526"/>
      <c r="D31" s="527"/>
      <c r="E31" s="527"/>
      <c r="F31" s="533"/>
      <c r="G31" s="529"/>
      <c r="H31" s="530"/>
      <c r="I31" s="534"/>
      <c r="J31" s="535"/>
    </row>
    <row r="32" spans="1:10" ht="17.25">
      <c r="A32" s="253">
        <v>8</v>
      </c>
      <c r="B32" s="334" t="s">
        <v>706</v>
      </c>
      <c r="C32" s="527" t="s">
        <v>707</v>
      </c>
      <c r="D32" s="527" t="s">
        <v>711</v>
      </c>
      <c r="E32" s="527" t="s">
        <v>712</v>
      </c>
      <c r="F32" s="533"/>
      <c r="G32" s="529">
        <v>0.125</v>
      </c>
      <c r="H32" s="530"/>
      <c r="I32" s="534"/>
      <c r="J32" s="535"/>
    </row>
    <row r="33" spans="1:10" ht="17.25">
      <c r="A33" s="333"/>
      <c r="B33" s="335"/>
      <c r="C33" s="527"/>
      <c r="D33" s="527"/>
      <c r="E33" s="527"/>
      <c r="F33" s="533" t="s">
        <v>43</v>
      </c>
      <c r="G33" s="529"/>
      <c r="H33" s="530">
        <v>0.125</v>
      </c>
      <c r="I33" s="531">
        <v>0</v>
      </c>
      <c r="J33" s="532">
        <v>0</v>
      </c>
    </row>
    <row r="34" spans="1:10" ht="17.25">
      <c r="A34" s="333"/>
      <c r="B34" s="335"/>
      <c r="C34" s="527"/>
      <c r="D34" s="527"/>
      <c r="E34" s="527"/>
      <c r="F34" s="533"/>
      <c r="G34" s="529"/>
      <c r="H34" s="530"/>
      <c r="I34" s="534"/>
      <c r="J34" s="535"/>
    </row>
    <row r="35" spans="1:10" ht="17.25">
      <c r="A35" s="333">
        <v>9</v>
      </c>
      <c r="B35" s="334" t="s">
        <v>706</v>
      </c>
      <c r="C35" s="527" t="s">
        <v>707</v>
      </c>
      <c r="D35" s="527" t="s">
        <v>713</v>
      </c>
      <c r="E35" s="527" t="s">
        <v>714</v>
      </c>
      <c r="F35" s="533"/>
      <c r="G35" s="529">
        <v>0.79</v>
      </c>
      <c r="H35" s="530"/>
      <c r="I35" s="534"/>
      <c r="J35" s="535"/>
    </row>
    <row r="36" spans="1:10" ht="17.25">
      <c r="A36" s="333"/>
      <c r="B36" s="335"/>
      <c r="C36" s="527"/>
      <c r="D36" s="527"/>
      <c r="E36" s="527"/>
      <c r="F36" s="533" t="s">
        <v>43</v>
      </c>
      <c r="G36" s="529"/>
      <c r="H36" s="530">
        <v>0.79</v>
      </c>
      <c r="I36" s="531">
        <v>0</v>
      </c>
      <c r="J36" s="532">
        <v>0</v>
      </c>
    </row>
    <row r="37" spans="1:10" ht="17.25">
      <c r="A37" s="333"/>
      <c r="B37" s="335"/>
      <c r="C37" s="527"/>
      <c r="D37" s="527"/>
      <c r="E37" s="527"/>
      <c r="F37" s="533"/>
      <c r="G37" s="529"/>
      <c r="H37" s="530"/>
      <c r="I37" s="534"/>
      <c r="J37" s="535"/>
    </row>
    <row r="38" spans="1:10" ht="17.25">
      <c r="A38" s="253">
        <v>10</v>
      </c>
      <c r="B38" s="334" t="s">
        <v>706</v>
      </c>
      <c r="C38" s="527" t="s">
        <v>707</v>
      </c>
      <c r="D38" s="527" t="s">
        <v>715</v>
      </c>
      <c r="E38" s="520" t="s">
        <v>716</v>
      </c>
      <c r="F38" s="533"/>
      <c r="G38" s="529">
        <v>0.41941</v>
      </c>
      <c r="H38" s="530"/>
      <c r="I38" s="534"/>
      <c r="J38" s="535"/>
    </row>
    <row r="39" spans="1:10" ht="17.25">
      <c r="A39" s="333"/>
      <c r="B39" s="335"/>
      <c r="C39" s="527"/>
      <c r="D39" s="527"/>
      <c r="E39" s="527"/>
      <c r="F39" s="533" t="s">
        <v>710</v>
      </c>
      <c r="G39" s="529"/>
      <c r="H39" s="530">
        <v>0.41941</v>
      </c>
      <c r="I39" s="531">
        <v>2712443</v>
      </c>
      <c r="J39" s="531">
        <v>2712443</v>
      </c>
    </row>
    <row r="40" spans="1:10" ht="17.25">
      <c r="A40" s="333"/>
      <c r="B40" s="335"/>
      <c r="C40" s="527"/>
      <c r="D40" s="527"/>
      <c r="E40" s="527"/>
      <c r="F40" s="533"/>
      <c r="G40" s="529"/>
      <c r="H40" s="530"/>
      <c r="I40" s="534"/>
      <c r="J40" s="535"/>
    </row>
    <row r="41" spans="1:10" ht="17.25">
      <c r="A41" s="333">
        <v>11</v>
      </c>
      <c r="B41" s="334" t="s">
        <v>706</v>
      </c>
      <c r="C41" s="527" t="s">
        <v>707</v>
      </c>
      <c r="D41" s="527" t="s">
        <v>717</v>
      </c>
      <c r="E41" s="527" t="s">
        <v>712</v>
      </c>
      <c r="F41" s="533"/>
      <c r="G41" s="529">
        <v>0.361</v>
      </c>
      <c r="H41" s="530"/>
      <c r="I41" s="534"/>
      <c r="J41" s="535"/>
    </row>
    <row r="42" spans="1:10" ht="17.25">
      <c r="A42" s="333"/>
      <c r="B42" s="335"/>
      <c r="C42" s="527"/>
      <c r="D42" s="527"/>
      <c r="E42" s="527"/>
      <c r="F42" s="533" t="s">
        <v>43</v>
      </c>
      <c r="G42" s="529"/>
      <c r="H42" s="530">
        <v>0.361</v>
      </c>
      <c r="I42" s="531">
        <v>0</v>
      </c>
      <c r="J42" s="532">
        <v>0</v>
      </c>
    </row>
    <row r="43" spans="1:10" ht="17.25">
      <c r="A43" s="333"/>
      <c r="B43" s="335"/>
      <c r="C43" s="527"/>
      <c r="D43" s="527"/>
      <c r="E43" s="527"/>
      <c r="F43" s="533"/>
      <c r="G43" s="529"/>
      <c r="H43" s="530"/>
      <c r="I43" s="534"/>
      <c r="J43" s="535"/>
    </row>
    <row r="44" spans="1:10" ht="17.25">
      <c r="A44" s="253">
        <v>12</v>
      </c>
      <c r="B44" s="334" t="s">
        <v>706</v>
      </c>
      <c r="C44" s="527" t="s">
        <v>707</v>
      </c>
      <c r="D44" s="527" t="s">
        <v>718</v>
      </c>
      <c r="E44" s="527" t="s">
        <v>719</v>
      </c>
      <c r="F44" s="533"/>
      <c r="G44" s="529">
        <v>0.25</v>
      </c>
      <c r="H44" s="530"/>
      <c r="I44" s="534"/>
      <c r="J44" s="535"/>
    </row>
    <row r="45" spans="1:10" ht="17.25">
      <c r="A45" s="333"/>
      <c r="B45" s="335"/>
      <c r="C45" s="527"/>
      <c r="D45" s="527"/>
      <c r="E45" s="527"/>
      <c r="F45" s="533" t="s">
        <v>710</v>
      </c>
      <c r="G45" s="529"/>
      <c r="H45" s="530">
        <v>0.25</v>
      </c>
      <c r="I45" s="531">
        <v>791577</v>
      </c>
      <c r="J45" s="531">
        <v>791577</v>
      </c>
    </row>
    <row r="46" spans="1:10" ht="17.25">
      <c r="A46" s="333"/>
      <c r="B46" s="335"/>
      <c r="C46" s="527"/>
      <c r="D46" s="527"/>
      <c r="E46" s="527"/>
      <c r="F46" s="533"/>
      <c r="G46" s="529"/>
      <c r="H46" s="530"/>
      <c r="I46" s="534"/>
      <c r="J46" s="535"/>
    </row>
    <row r="47" spans="1:10" ht="17.25">
      <c r="A47" s="333">
        <v>13</v>
      </c>
      <c r="B47" s="334" t="s">
        <v>706</v>
      </c>
      <c r="C47" s="527" t="s">
        <v>707</v>
      </c>
      <c r="D47" s="527" t="s">
        <v>720</v>
      </c>
      <c r="E47" s="527" t="s">
        <v>721</v>
      </c>
      <c r="F47" s="533"/>
      <c r="G47" s="529">
        <v>0.04716</v>
      </c>
      <c r="H47" s="530"/>
      <c r="I47" s="534"/>
      <c r="J47" s="535"/>
    </row>
    <row r="48" spans="1:10" ht="17.25">
      <c r="A48" s="333"/>
      <c r="B48" s="335"/>
      <c r="C48" s="527"/>
      <c r="D48" s="527"/>
      <c r="E48" s="527"/>
      <c r="F48" s="533" t="s">
        <v>710</v>
      </c>
      <c r="G48" s="529"/>
      <c r="H48" s="530">
        <v>0.04716</v>
      </c>
      <c r="I48" s="531">
        <v>0</v>
      </c>
      <c r="J48" s="532">
        <v>0</v>
      </c>
    </row>
    <row r="49" spans="1:10" ht="17.25">
      <c r="A49" s="333"/>
      <c r="B49" s="335"/>
      <c r="C49" s="536"/>
      <c r="D49" s="536"/>
      <c r="E49" s="536"/>
      <c r="F49" s="537"/>
      <c r="G49" s="538"/>
      <c r="H49" s="539"/>
      <c r="I49" s="540"/>
      <c r="J49" s="541"/>
    </row>
    <row r="50" spans="1:10" ht="17.25">
      <c r="A50" s="253">
        <v>14</v>
      </c>
      <c r="B50" s="334" t="s">
        <v>706</v>
      </c>
      <c r="C50" s="542" t="s">
        <v>707</v>
      </c>
      <c r="D50" s="543" t="s">
        <v>722</v>
      </c>
      <c r="E50" s="544" t="s">
        <v>723</v>
      </c>
      <c r="F50" s="527" t="s">
        <v>710</v>
      </c>
      <c r="G50" s="545">
        <v>0.04608</v>
      </c>
      <c r="H50" s="529">
        <v>0.04608</v>
      </c>
      <c r="I50" s="546"/>
      <c r="J50" s="546"/>
    </row>
    <row r="51" spans="1:10" ht="17.25">
      <c r="A51" s="333"/>
      <c r="B51" s="335"/>
      <c r="C51" s="526"/>
      <c r="D51" s="544"/>
      <c r="E51" s="544"/>
      <c r="F51" s="527"/>
      <c r="G51" s="545"/>
      <c r="H51" s="529"/>
      <c r="I51" s="547">
        <v>336230</v>
      </c>
      <c r="J51" s="547">
        <v>0</v>
      </c>
    </row>
    <row r="52" spans="1:10" ht="17.25">
      <c r="A52" s="333"/>
      <c r="B52" s="335"/>
      <c r="C52" s="548"/>
      <c r="D52" s="549"/>
      <c r="E52" s="544"/>
      <c r="F52" s="527"/>
      <c r="G52" s="545"/>
      <c r="H52" s="529"/>
      <c r="I52" s="547"/>
      <c r="J52" s="547"/>
    </row>
    <row r="53" spans="1:10" ht="17.25">
      <c r="A53" s="333">
        <v>15</v>
      </c>
      <c r="B53" s="334" t="s">
        <v>706</v>
      </c>
      <c r="C53" s="526" t="s">
        <v>707</v>
      </c>
      <c r="D53" s="550" t="s">
        <v>724</v>
      </c>
      <c r="E53" s="551" t="s">
        <v>712</v>
      </c>
      <c r="F53" s="552" t="s">
        <v>43</v>
      </c>
      <c r="G53" s="529">
        <v>0.125</v>
      </c>
      <c r="H53" s="553">
        <v>0.125</v>
      </c>
      <c r="I53" s="554"/>
      <c r="J53" s="554"/>
    </row>
    <row r="54" spans="1:10" ht="17.25">
      <c r="A54" s="333"/>
      <c r="B54" s="335"/>
      <c r="C54" s="526"/>
      <c r="D54" s="550"/>
      <c r="E54" s="555"/>
      <c r="F54" s="552"/>
      <c r="G54" s="529"/>
      <c r="H54" s="556"/>
      <c r="I54" s="554">
        <v>0</v>
      </c>
      <c r="J54" s="554">
        <v>0</v>
      </c>
    </row>
    <row r="55" spans="1:10" ht="17.25">
      <c r="A55" s="333"/>
      <c r="B55" s="335"/>
      <c r="C55" s="526"/>
      <c r="D55" s="550"/>
      <c r="E55" s="557"/>
      <c r="F55" s="552"/>
      <c r="G55" s="529"/>
      <c r="H55" s="558"/>
      <c r="I55" s="554"/>
      <c r="J55" s="554"/>
    </row>
    <row r="56" spans="1:10" ht="17.25">
      <c r="A56" s="253">
        <v>16</v>
      </c>
      <c r="B56" s="334" t="s">
        <v>706</v>
      </c>
      <c r="C56" s="526" t="s">
        <v>707</v>
      </c>
      <c r="D56" s="550" t="s">
        <v>725</v>
      </c>
      <c r="E56" s="551" t="s">
        <v>726</v>
      </c>
      <c r="F56" s="559" t="s">
        <v>727</v>
      </c>
      <c r="G56" s="560">
        <v>1.21368</v>
      </c>
      <c r="H56" s="553">
        <v>1.21368</v>
      </c>
      <c r="I56" s="554"/>
      <c r="J56" s="554"/>
    </row>
    <row r="57" spans="1:10" ht="17.25">
      <c r="A57" s="333"/>
      <c r="B57" s="335"/>
      <c r="C57" s="526"/>
      <c r="D57" s="550"/>
      <c r="E57" s="555"/>
      <c r="F57" s="561"/>
      <c r="G57" s="562"/>
      <c r="H57" s="556"/>
      <c r="I57" s="554">
        <v>0</v>
      </c>
      <c r="J57" s="554">
        <v>0</v>
      </c>
    </row>
    <row r="58" spans="1:10" ht="17.25">
      <c r="A58" s="333"/>
      <c r="B58" s="335"/>
      <c r="C58" s="526"/>
      <c r="D58" s="550"/>
      <c r="E58" s="557"/>
      <c r="F58" s="563"/>
      <c r="G58" s="564"/>
      <c r="H58" s="558"/>
      <c r="I58" s="554"/>
      <c r="J58" s="554"/>
    </row>
    <row r="59" spans="1:10" ht="17.25">
      <c r="A59" s="333">
        <v>17</v>
      </c>
      <c r="B59" s="334" t="s">
        <v>706</v>
      </c>
      <c r="C59" s="526" t="s">
        <v>707</v>
      </c>
      <c r="D59" s="550" t="s">
        <v>728</v>
      </c>
      <c r="E59" s="551" t="s">
        <v>729</v>
      </c>
      <c r="F59" s="559" t="s">
        <v>43</v>
      </c>
      <c r="G59" s="538">
        <v>0.098</v>
      </c>
      <c r="H59" s="553">
        <v>0.098</v>
      </c>
      <c r="I59" s="554"/>
      <c r="J59" s="554"/>
    </row>
    <row r="60" spans="1:10" ht="17.25">
      <c r="A60" s="333"/>
      <c r="B60" s="335"/>
      <c r="C60" s="526"/>
      <c r="D60" s="550"/>
      <c r="E60" s="555"/>
      <c r="F60" s="561"/>
      <c r="G60" s="565"/>
      <c r="H60" s="556"/>
      <c r="I60" s="554"/>
      <c r="J60" s="554">
        <v>0</v>
      </c>
    </row>
    <row r="61" spans="1:10" ht="17.25">
      <c r="A61" s="333"/>
      <c r="B61" s="335"/>
      <c r="C61" s="526"/>
      <c r="D61" s="550"/>
      <c r="E61" s="557"/>
      <c r="F61" s="563"/>
      <c r="G61" s="522"/>
      <c r="H61" s="558"/>
      <c r="I61" s="554"/>
      <c r="J61" s="554"/>
    </row>
    <row r="62" spans="1:10" ht="17.25">
      <c r="A62" s="253">
        <v>18</v>
      </c>
      <c r="B62" s="334" t="s">
        <v>706</v>
      </c>
      <c r="C62" s="526" t="s">
        <v>707</v>
      </c>
      <c r="D62" s="550" t="s">
        <v>730</v>
      </c>
      <c r="E62" s="551" t="s">
        <v>731</v>
      </c>
      <c r="F62" s="559" t="s">
        <v>43</v>
      </c>
      <c r="G62" s="538">
        <v>0.48</v>
      </c>
      <c r="H62" s="553">
        <v>0.48</v>
      </c>
      <c r="I62" s="554"/>
      <c r="J62" s="554"/>
    </row>
    <row r="63" spans="1:10" ht="17.25">
      <c r="A63" s="333"/>
      <c r="B63" s="335"/>
      <c r="C63" s="526"/>
      <c r="D63" s="550"/>
      <c r="E63" s="555"/>
      <c r="F63" s="561"/>
      <c r="G63" s="565"/>
      <c r="H63" s="556"/>
      <c r="I63" s="554">
        <v>461120</v>
      </c>
      <c r="J63" s="554">
        <v>0</v>
      </c>
    </row>
    <row r="64" spans="1:10" ht="17.25">
      <c r="A64" s="333"/>
      <c r="B64" s="335"/>
      <c r="C64" s="526"/>
      <c r="D64" s="550"/>
      <c r="E64" s="557"/>
      <c r="F64" s="563"/>
      <c r="G64" s="522"/>
      <c r="H64" s="558"/>
      <c r="I64" s="554"/>
      <c r="J64" s="554"/>
    </row>
    <row r="65" spans="1:10" ht="17.25">
      <c r="A65" s="333">
        <v>19</v>
      </c>
      <c r="B65" s="334" t="s">
        <v>706</v>
      </c>
      <c r="C65" s="526" t="s">
        <v>707</v>
      </c>
      <c r="D65" s="550" t="s">
        <v>732</v>
      </c>
      <c r="E65" s="551" t="s">
        <v>733</v>
      </c>
      <c r="F65" s="559" t="s">
        <v>43</v>
      </c>
      <c r="G65" s="560">
        <v>0.033</v>
      </c>
      <c r="H65" s="553">
        <v>0.033</v>
      </c>
      <c r="I65" s="554"/>
      <c r="J65" s="554"/>
    </row>
    <row r="66" spans="1:10" ht="17.25">
      <c r="A66" s="333"/>
      <c r="B66" s="335"/>
      <c r="C66" s="526"/>
      <c r="D66" s="550"/>
      <c r="E66" s="555"/>
      <c r="F66" s="561"/>
      <c r="G66" s="562"/>
      <c r="H66" s="556"/>
      <c r="I66" s="554">
        <v>0</v>
      </c>
      <c r="J66" s="554">
        <v>0</v>
      </c>
    </row>
    <row r="67" spans="1:10" ht="17.25">
      <c r="A67" s="333"/>
      <c r="B67" s="335"/>
      <c r="C67" s="526"/>
      <c r="D67" s="550"/>
      <c r="E67" s="557"/>
      <c r="F67" s="563"/>
      <c r="G67" s="564"/>
      <c r="H67" s="558"/>
      <c r="I67" s="554"/>
      <c r="J67" s="554"/>
    </row>
    <row r="68" spans="1:10" ht="17.25">
      <c r="A68" s="253">
        <v>20</v>
      </c>
      <c r="B68" s="334" t="s">
        <v>706</v>
      </c>
      <c r="C68" s="566" t="s">
        <v>707</v>
      </c>
      <c r="D68" s="545" t="s">
        <v>734</v>
      </c>
      <c r="E68" s="567" t="s">
        <v>735</v>
      </c>
      <c r="F68" s="553" t="s">
        <v>43</v>
      </c>
      <c r="G68" s="560">
        <v>0.505</v>
      </c>
      <c r="H68" s="560">
        <v>0.505</v>
      </c>
      <c r="I68" s="568"/>
      <c r="J68" s="546"/>
    </row>
    <row r="69" spans="1:10" ht="17.25">
      <c r="A69" s="333"/>
      <c r="B69" s="335"/>
      <c r="C69" s="566"/>
      <c r="D69" s="545"/>
      <c r="E69" s="569"/>
      <c r="F69" s="556"/>
      <c r="G69" s="562"/>
      <c r="H69" s="562"/>
      <c r="I69" s="570">
        <v>9866185</v>
      </c>
      <c r="J69" s="571">
        <v>0</v>
      </c>
    </row>
    <row r="70" spans="1:10" ht="17.25">
      <c r="A70" s="333"/>
      <c r="B70" s="335"/>
      <c r="C70" s="566"/>
      <c r="D70" s="545"/>
      <c r="E70" s="572"/>
      <c r="F70" s="558"/>
      <c r="G70" s="564"/>
      <c r="H70" s="564"/>
      <c r="I70" s="573"/>
      <c r="J70" s="574"/>
    </row>
    <row r="71" spans="1:12" ht="17.25">
      <c r="A71" s="575"/>
      <c r="B71" s="576" t="s">
        <v>7</v>
      </c>
      <c r="C71" s="577"/>
      <c r="D71" s="577"/>
      <c r="E71" s="578"/>
      <c r="F71" s="579"/>
      <c r="G71" s="580">
        <f>SUM(G29:G70)</f>
        <v>4.51333</v>
      </c>
      <c r="H71" s="580">
        <f>H30+H33+H36+H39+H42+H45+H48+H50+H53+H56+H59+H62+H65+H68</f>
        <v>4.51333</v>
      </c>
      <c r="I71" s="607">
        <f>I30+I33+I36+I39+I42+I45+I48+I51+I54+I57+I61+I63+I66+I69</f>
        <v>15407555</v>
      </c>
      <c r="J71" s="607">
        <f>J30+J33+J36+J39+J42+J45+J48+J51+J54+J57+J61+J63+J66+J69</f>
        <v>4744020</v>
      </c>
      <c r="L71" s="7">
        <v>14</v>
      </c>
    </row>
    <row r="72" spans="1:10" ht="17.25">
      <c r="A72" s="581">
        <v>21</v>
      </c>
      <c r="B72" s="582" t="s">
        <v>736</v>
      </c>
      <c r="C72" s="336" t="s">
        <v>12</v>
      </c>
      <c r="D72" s="582" t="s">
        <v>737</v>
      </c>
      <c r="E72" s="582" t="s">
        <v>738</v>
      </c>
      <c r="F72" s="583"/>
      <c r="G72" s="584" t="s">
        <v>739</v>
      </c>
      <c r="H72" s="585"/>
      <c r="I72" s="586" t="s">
        <v>740</v>
      </c>
      <c r="J72" s="587">
        <v>17065</v>
      </c>
    </row>
    <row r="73" spans="1:12" ht="17.25">
      <c r="A73" s="588"/>
      <c r="B73" s="589"/>
      <c r="C73" s="279"/>
      <c r="D73" s="589"/>
      <c r="E73" s="589"/>
      <c r="F73" s="590"/>
      <c r="G73" s="591"/>
      <c r="H73" s="592"/>
      <c r="I73" s="593"/>
      <c r="J73" s="594"/>
      <c r="L73" s="7">
        <v>1</v>
      </c>
    </row>
    <row r="74" spans="1:10" ht="17.25">
      <c r="A74" s="588"/>
      <c r="B74" s="589"/>
      <c r="C74" s="279"/>
      <c r="D74" s="589"/>
      <c r="E74" s="589"/>
      <c r="F74" s="590"/>
      <c r="G74" s="591"/>
      <c r="H74" s="592"/>
      <c r="I74" s="595"/>
      <c r="J74" s="596"/>
    </row>
    <row r="75" spans="1:10" ht="66">
      <c r="A75" s="588">
        <v>22</v>
      </c>
      <c r="B75" s="582" t="s">
        <v>736</v>
      </c>
      <c r="C75" s="597" t="s">
        <v>12</v>
      </c>
      <c r="D75" s="589" t="s">
        <v>741</v>
      </c>
      <c r="E75" s="589" t="s">
        <v>742</v>
      </c>
      <c r="F75" s="590"/>
      <c r="G75" s="591" t="s">
        <v>743</v>
      </c>
      <c r="H75" s="592"/>
      <c r="I75" s="595" t="s">
        <v>744</v>
      </c>
      <c r="J75" s="596"/>
    </row>
    <row r="76" spans="1:10" ht="17.25">
      <c r="A76" s="588"/>
      <c r="B76" s="589"/>
      <c r="C76" s="597"/>
      <c r="D76" s="589"/>
      <c r="E76" s="589"/>
      <c r="F76" s="590"/>
      <c r="G76" s="591"/>
      <c r="H76" s="592"/>
      <c r="I76" s="593"/>
      <c r="J76" s="594"/>
    </row>
    <row r="77" spans="1:10" ht="17.25">
      <c r="A77" s="588"/>
      <c r="B77" s="589"/>
      <c r="C77" s="597"/>
      <c r="D77" s="589"/>
      <c r="E77" s="589"/>
      <c r="F77" s="590"/>
      <c r="G77" s="591"/>
      <c r="H77" s="592"/>
      <c r="I77" s="595"/>
      <c r="J77" s="596"/>
    </row>
    <row r="78" spans="1:10" ht="66">
      <c r="A78" s="588">
        <v>23</v>
      </c>
      <c r="B78" s="582" t="s">
        <v>736</v>
      </c>
      <c r="C78" s="597" t="s">
        <v>12</v>
      </c>
      <c r="D78" s="589" t="s">
        <v>745</v>
      </c>
      <c r="E78" s="589" t="s">
        <v>746</v>
      </c>
      <c r="F78" s="590"/>
      <c r="G78" s="591" t="s">
        <v>747</v>
      </c>
      <c r="H78" s="592"/>
      <c r="I78" s="595" t="s">
        <v>744</v>
      </c>
      <c r="J78" s="596"/>
    </row>
    <row r="79" spans="1:10" ht="17.25">
      <c r="A79" s="588"/>
      <c r="B79" s="589"/>
      <c r="C79" s="597"/>
      <c r="D79" s="589"/>
      <c r="E79" s="589"/>
      <c r="F79" s="590"/>
      <c r="G79" s="591"/>
      <c r="H79" s="592"/>
      <c r="I79" s="593"/>
      <c r="J79" s="594"/>
    </row>
    <row r="80" spans="1:10" ht="17.25">
      <c r="A80" s="588"/>
      <c r="B80" s="589"/>
      <c r="C80" s="597"/>
      <c r="D80" s="589"/>
      <c r="E80" s="589"/>
      <c r="F80" s="590"/>
      <c r="G80" s="591"/>
      <c r="H80" s="592"/>
      <c r="I80" s="595"/>
      <c r="J80" s="596"/>
    </row>
    <row r="81" spans="1:10" ht="17.25">
      <c r="A81" s="598"/>
      <c r="B81" s="576" t="s">
        <v>7</v>
      </c>
      <c r="C81" s="577"/>
      <c r="D81" s="577"/>
      <c r="E81" s="578"/>
      <c r="F81" s="599"/>
      <c r="G81" s="600">
        <v>0.36062</v>
      </c>
      <c r="H81" s="601"/>
      <c r="I81" s="601" t="s">
        <v>740</v>
      </c>
      <c r="J81" s="601">
        <v>17065</v>
      </c>
    </row>
    <row r="82" spans="1:10" ht="17.25">
      <c r="A82" s="598"/>
      <c r="B82" s="576" t="s">
        <v>7</v>
      </c>
      <c r="C82" s="577"/>
      <c r="D82" s="577"/>
      <c r="E82" s="578"/>
      <c r="F82" s="602"/>
      <c r="G82" s="603">
        <f>G24+G71+G81</f>
        <v>5.15663</v>
      </c>
      <c r="H82" s="604">
        <f>H24+H28+H71</f>
        <v>4.79601</v>
      </c>
      <c r="I82" s="604">
        <f>I24+I71+I81</f>
        <v>15426722.690000001</v>
      </c>
      <c r="J82" s="604">
        <f>J24+J71+J81</f>
        <v>4761085</v>
      </c>
    </row>
    <row r="85" spans="9:10" ht="17.25">
      <c r="I85" s="8"/>
      <c r="J85" s="8"/>
    </row>
    <row r="88" spans="9:10" ht="17.25">
      <c r="I88" s="608"/>
      <c r="J88" s="608"/>
    </row>
  </sheetData>
  <sheetProtection/>
  <mergeCells count="170">
    <mergeCell ref="B81:E81"/>
    <mergeCell ref="B82:E82"/>
    <mergeCell ref="A78:A80"/>
    <mergeCell ref="B78:B80"/>
    <mergeCell ref="C78:C80"/>
    <mergeCell ref="D78:D80"/>
    <mergeCell ref="E78:E80"/>
    <mergeCell ref="G78:G80"/>
    <mergeCell ref="A75:A77"/>
    <mergeCell ref="B75:B77"/>
    <mergeCell ref="C75:C77"/>
    <mergeCell ref="D75:D77"/>
    <mergeCell ref="E75:E77"/>
    <mergeCell ref="G75:G77"/>
    <mergeCell ref="G68:G70"/>
    <mergeCell ref="H68:H70"/>
    <mergeCell ref="B71:E71"/>
    <mergeCell ref="A72:A74"/>
    <mergeCell ref="B72:B74"/>
    <mergeCell ref="C72:C74"/>
    <mergeCell ref="D72:D74"/>
    <mergeCell ref="E72:E74"/>
    <mergeCell ref="G72:G74"/>
    <mergeCell ref="A68:A70"/>
    <mergeCell ref="B68:B70"/>
    <mergeCell ref="C68:C70"/>
    <mergeCell ref="D68:D70"/>
    <mergeCell ref="E68:E70"/>
    <mergeCell ref="F68:F70"/>
    <mergeCell ref="G62:G64"/>
    <mergeCell ref="H62:H64"/>
    <mergeCell ref="A65:A67"/>
    <mergeCell ref="B65:B67"/>
    <mergeCell ref="C65:C67"/>
    <mergeCell ref="D65:D67"/>
    <mergeCell ref="E65:E67"/>
    <mergeCell ref="F65:F67"/>
    <mergeCell ref="G65:G67"/>
    <mergeCell ref="H65:H67"/>
    <mergeCell ref="A62:A64"/>
    <mergeCell ref="B62:B64"/>
    <mergeCell ref="C62:C64"/>
    <mergeCell ref="D62:D64"/>
    <mergeCell ref="E62:E64"/>
    <mergeCell ref="F62:F64"/>
    <mergeCell ref="G56:G58"/>
    <mergeCell ref="H56:H58"/>
    <mergeCell ref="A59:A61"/>
    <mergeCell ref="B59:B61"/>
    <mergeCell ref="C59:C61"/>
    <mergeCell ref="D59:D61"/>
    <mergeCell ref="E59:E61"/>
    <mergeCell ref="F59:F61"/>
    <mergeCell ref="G59:G61"/>
    <mergeCell ref="H59:H61"/>
    <mergeCell ref="A56:A58"/>
    <mergeCell ref="B56:B58"/>
    <mergeCell ref="C56:C58"/>
    <mergeCell ref="D56:D58"/>
    <mergeCell ref="E56:E58"/>
    <mergeCell ref="F56:F58"/>
    <mergeCell ref="G50:G52"/>
    <mergeCell ref="H50:H52"/>
    <mergeCell ref="A53:A55"/>
    <mergeCell ref="B53:B55"/>
    <mergeCell ref="C53:C55"/>
    <mergeCell ref="D53:D55"/>
    <mergeCell ref="E53:E55"/>
    <mergeCell ref="F53:F55"/>
    <mergeCell ref="G53:G55"/>
    <mergeCell ref="H53:H55"/>
    <mergeCell ref="A50:A52"/>
    <mergeCell ref="B50:B52"/>
    <mergeCell ref="C50:C52"/>
    <mergeCell ref="D50:D52"/>
    <mergeCell ref="E50:E52"/>
    <mergeCell ref="F50:F52"/>
    <mergeCell ref="A47:A49"/>
    <mergeCell ref="B47:B49"/>
    <mergeCell ref="C47:C49"/>
    <mergeCell ref="D47:D49"/>
    <mergeCell ref="E47:E49"/>
    <mergeCell ref="G47:G49"/>
    <mergeCell ref="A44:A46"/>
    <mergeCell ref="B44:B46"/>
    <mergeCell ref="C44:C46"/>
    <mergeCell ref="D44:D46"/>
    <mergeCell ref="E44:E46"/>
    <mergeCell ref="G44:G46"/>
    <mergeCell ref="A41:A43"/>
    <mergeCell ref="B41:B43"/>
    <mergeCell ref="C41:C43"/>
    <mergeCell ref="D41:D43"/>
    <mergeCell ref="E41:E43"/>
    <mergeCell ref="G41:G43"/>
    <mergeCell ref="A38:A40"/>
    <mergeCell ref="B38:B40"/>
    <mergeCell ref="C38:C40"/>
    <mergeCell ref="D38:D40"/>
    <mergeCell ref="E38:E40"/>
    <mergeCell ref="G38:G40"/>
    <mergeCell ref="A35:A37"/>
    <mergeCell ref="B35:B37"/>
    <mergeCell ref="C35:C37"/>
    <mergeCell ref="D35:D37"/>
    <mergeCell ref="E35:E37"/>
    <mergeCell ref="G35:G37"/>
    <mergeCell ref="A32:A34"/>
    <mergeCell ref="B32:B34"/>
    <mergeCell ref="C32:C34"/>
    <mergeCell ref="D32:D34"/>
    <mergeCell ref="E32:E34"/>
    <mergeCell ref="G32:G34"/>
    <mergeCell ref="G25:G27"/>
    <mergeCell ref="B28:E28"/>
    <mergeCell ref="A29:A31"/>
    <mergeCell ref="B29:B31"/>
    <mergeCell ref="C29:C31"/>
    <mergeCell ref="D29:D31"/>
    <mergeCell ref="E29:E31"/>
    <mergeCell ref="G29:G31"/>
    <mergeCell ref="B24:C24"/>
    <mergeCell ref="A25:A27"/>
    <mergeCell ref="B25:B27"/>
    <mergeCell ref="C25:C27"/>
    <mergeCell ref="D25:D27"/>
    <mergeCell ref="E25:E27"/>
    <mergeCell ref="A21:A23"/>
    <mergeCell ref="B21:B23"/>
    <mergeCell ref="C21:C23"/>
    <mergeCell ref="D21:D23"/>
    <mergeCell ref="E21:E23"/>
    <mergeCell ref="G21:G23"/>
    <mergeCell ref="A18:A20"/>
    <mergeCell ref="B18:B20"/>
    <mergeCell ref="C18:C20"/>
    <mergeCell ref="D18:D20"/>
    <mergeCell ref="E18:E20"/>
    <mergeCell ref="G18:G20"/>
    <mergeCell ref="A15:A17"/>
    <mergeCell ref="B15:B17"/>
    <mergeCell ref="C15:C17"/>
    <mergeCell ref="D15:D17"/>
    <mergeCell ref="E15:E17"/>
    <mergeCell ref="G15:G17"/>
    <mergeCell ref="A12:A14"/>
    <mergeCell ref="B12:B14"/>
    <mergeCell ref="C12:C14"/>
    <mergeCell ref="D12:D14"/>
    <mergeCell ref="E12:E14"/>
    <mergeCell ref="G12:G14"/>
    <mergeCell ref="F6:F7"/>
    <mergeCell ref="G6:G7"/>
    <mergeCell ref="H6:H7"/>
    <mergeCell ref="A9:A11"/>
    <mergeCell ref="B9:B11"/>
    <mergeCell ref="C9:C11"/>
    <mergeCell ref="D9:D11"/>
    <mergeCell ref="E9:E11"/>
    <mergeCell ref="G9:G11"/>
    <mergeCell ref="A1:J1"/>
    <mergeCell ref="A2:J2"/>
    <mergeCell ref="A3:J3"/>
    <mergeCell ref="A5:A7"/>
    <mergeCell ref="B5:B7"/>
    <mergeCell ref="C5:C7"/>
    <mergeCell ref="D5:D7"/>
    <mergeCell ref="E5:E7"/>
    <mergeCell ref="F5:H5"/>
    <mergeCell ref="I5:J6"/>
  </mergeCells>
  <printOptions/>
  <pageMargins left="0.7" right="0.7" top="0.75" bottom="0.75" header="0.3" footer="0.3"/>
  <pageSetup orientation="portrait" paperSize="9"/>
  <ignoredErrors>
    <ignoredError sqref="I72:I74 I81" numberStoredAsText="1"/>
    <ignoredError sqref="G24 I24:J24 G71" formulaRange="1"/>
    <ignoredError sqref="H24 G72:G80" formula="1" formulaRange="1"/>
    <ignoredError sqref="G72:G80" numberStoredAsText="1" formulaRange="1"/>
    <ignoredError sqref="H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31">
      <selection activeCell="I182" sqref="I182"/>
    </sheetView>
  </sheetViews>
  <sheetFormatPr defaultColWidth="10.28125" defaultRowHeight="54.75" customHeight="1"/>
  <cols>
    <col min="1" max="1" width="4.28125" style="6" customWidth="1"/>
    <col min="2" max="2" width="19.00390625" style="7" customWidth="1"/>
    <col min="3" max="3" width="21.57421875" style="6" customWidth="1"/>
    <col min="4" max="4" width="20.00390625" style="6" customWidth="1"/>
    <col min="5" max="5" width="20.140625" style="6" customWidth="1"/>
    <col min="6" max="6" width="23.7109375" style="6" customWidth="1"/>
    <col min="7" max="7" width="12.421875" style="6" customWidth="1"/>
    <col min="8" max="8" width="10.421875" style="6" customWidth="1"/>
    <col min="9" max="9" width="19.7109375" style="6" customWidth="1"/>
    <col min="10" max="10" width="19.421875" style="6" customWidth="1"/>
    <col min="11" max="16384" width="10.28125" style="7" customWidth="1"/>
  </cols>
  <sheetData>
    <row r="1" spans="1:10" s="1" customFormat="1" ht="54.75" customHeight="1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2" customFormat="1" ht="54.75" customHeight="1">
      <c r="A2" s="214" t="s">
        <v>16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s="1" customFormat="1" ht="54.75" customHeight="1" thickBot="1">
      <c r="A3" s="214" t="s">
        <v>15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s="3" customFormat="1" ht="54.75" customHeight="1">
      <c r="A4" s="226" t="s">
        <v>2</v>
      </c>
      <c r="B4" s="229" t="s">
        <v>1</v>
      </c>
      <c r="C4" s="232" t="s">
        <v>13</v>
      </c>
      <c r="D4" s="229" t="s">
        <v>10</v>
      </c>
      <c r="E4" s="235" t="s">
        <v>11</v>
      </c>
      <c r="F4" s="238" t="s">
        <v>3</v>
      </c>
      <c r="G4" s="239"/>
      <c r="H4" s="240"/>
      <c r="I4" s="241" t="s">
        <v>14</v>
      </c>
      <c r="J4" s="242"/>
    </row>
    <row r="5" spans="1:10" s="3" customFormat="1" ht="54.75" customHeight="1" thickBot="1">
      <c r="A5" s="227"/>
      <c r="B5" s="230"/>
      <c r="C5" s="233"/>
      <c r="D5" s="230"/>
      <c r="E5" s="236"/>
      <c r="F5" s="245" t="s">
        <v>9</v>
      </c>
      <c r="G5" s="247" t="s">
        <v>8</v>
      </c>
      <c r="H5" s="249" t="s">
        <v>4</v>
      </c>
      <c r="I5" s="243"/>
      <c r="J5" s="244"/>
    </row>
    <row r="6" spans="1:10" s="3" customFormat="1" ht="54.75" customHeight="1" thickBot="1">
      <c r="A6" s="228"/>
      <c r="B6" s="231"/>
      <c r="C6" s="234"/>
      <c r="D6" s="231"/>
      <c r="E6" s="237"/>
      <c r="F6" s="246"/>
      <c r="G6" s="248"/>
      <c r="H6" s="250"/>
      <c r="I6" s="46" t="s">
        <v>5</v>
      </c>
      <c r="J6" s="47" t="s">
        <v>6</v>
      </c>
    </row>
    <row r="7" spans="1:10" s="3" customFormat="1" ht="24.75" customHeight="1" thickBot="1">
      <c r="A7" s="14">
        <v>1</v>
      </c>
      <c r="B7" s="15">
        <v>2</v>
      </c>
      <c r="C7" s="14">
        <v>3</v>
      </c>
      <c r="D7" s="15">
        <v>4</v>
      </c>
      <c r="E7" s="48">
        <v>5</v>
      </c>
      <c r="F7" s="49">
        <v>6</v>
      </c>
      <c r="G7" s="48">
        <v>7</v>
      </c>
      <c r="H7" s="49">
        <v>8</v>
      </c>
      <c r="I7" s="14">
        <v>9</v>
      </c>
      <c r="J7" s="34">
        <v>10</v>
      </c>
    </row>
    <row r="8" spans="1:10" s="4" customFormat="1" ht="19.5" customHeight="1">
      <c r="A8" s="251">
        <v>1</v>
      </c>
      <c r="B8" s="254" t="s">
        <v>17</v>
      </c>
      <c r="C8" s="257" t="s">
        <v>12</v>
      </c>
      <c r="D8" s="254" t="s">
        <v>18</v>
      </c>
      <c r="E8" s="260" t="s">
        <v>19</v>
      </c>
      <c r="F8" s="50" t="s">
        <v>20</v>
      </c>
      <c r="G8" s="51">
        <f>SUM(H8:H10)</f>
        <v>0.3375</v>
      </c>
      <c r="H8" s="50">
        <v>0.3375</v>
      </c>
      <c r="I8" s="52">
        <v>2356.59375</v>
      </c>
      <c r="J8" s="52">
        <v>2356.59375</v>
      </c>
    </row>
    <row r="9" spans="1:10" s="4" customFormat="1" ht="19.5" customHeight="1">
      <c r="A9" s="252"/>
      <c r="B9" s="255"/>
      <c r="C9" s="258"/>
      <c r="D9" s="255"/>
      <c r="E9" s="261"/>
      <c r="F9" s="53"/>
      <c r="G9" s="51"/>
      <c r="H9" s="54"/>
      <c r="I9" s="55"/>
      <c r="J9" s="55"/>
    </row>
    <row r="10" spans="1:10" s="4" customFormat="1" ht="19.5" customHeight="1">
      <c r="A10" s="253"/>
      <c r="B10" s="256"/>
      <c r="C10" s="259"/>
      <c r="D10" s="256"/>
      <c r="E10" s="262"/>
      <c r="F10" s="53"/>
      <c r="G10" s="56"/>
      <c r="H10" s="53"/>
      <c r="I10" s="53"/>
      <c r="J10" s="53"/>
    </row>
    <row r="11" spans="1:10" s="4" customFormat="1" ht="19.5" customHeight="1">
      <c r="A11" s="263">
        <v>2</v>
      </c>
      <c r="B11" s="264" t="s">
        <v>21</v>
      </c>
      <c r="C11" s="264" t="s">
        <v>22</v>
      </c>
      <c r="D11" s="264" t="s">
        <v>23</v>
      </c>
      <c r="E11" s="265" t="s">
        <v>24</v>
      </c>
      <c r="F11" s="53" t="s">
        <v>20</v>
      </c>
      <c r="G11" s="51">
        <f>SUM(H11:H13)</f>
        <v>0.12</v>
      </c>
      <c r="H11" s="53">
        <v>0.12</v>
      </c>
      <c r="I11" s="53">
        <v>1435.8</v>
      </c>
      <c r="J11" s="53">
        <v>1435.8</v>
      </c>
    </row>
    <row r="12" spans="1:10" s="4" customFormat="1" ht="19.5" customHeight="1">
      <c r="A12" s="252"/>
      <c r="B12" s="255"/>
      <c r="C12" s="255"/>
      <c r="D12" s="255"/>
      <c r="E12" s="261"/>
      <c r="F12" s="53"/>
      <c r="G12" s="51"/>
      <c r="H12" s="53"/>
      <c r="I12" s="57"/>
      <c r="J12" s="57"/>
    </row>
    <row r="13" spans="1:10" s="4" customFormat="1" ht="19.5" customHeight="1">
      <c r="A13" s="253"/>
      <c r="B13" s="256"/>
      <c r="C13" s="256"/>
      <c r="D13" s="256"/>
      <c r="E13" s="262"/>
      <c r="F13" s="53"/>
      <c r="G13" s="56"/>
      <c r="H13" s="53"/>
      <c r="I13" s="53"/>
      <c r="J13" s="53"/>
    </row>
    <row r="14" spans="1:10" s="4" customFormat="1" ht="19.5" customHeight="1">
      <c r="A14" s="263">
        <v>3</v>
      </c>
      <c r="B14" s="264" t="s">
        <v>25</v>
      </c>
      <c r="C14" s="264" t="s">
        <v>12</v>
      </c>
      <c r="D14" s="264" t="s">
        <v>26</v>
      </c>
      <c r="E14" s="265" t="s">
        <v>27</v>
      </c>
      <c r="F14" s="53" t="s">
        <v>20</v>
      </c>
      <c r="G14" s="51">
        <f>SUM(H14:H16)</f>
        <v>0.56082</v>
      </c>
      <c r="H14" s="53">
        <v>0.56082</v>
      </c>
      <c r="I14" s="53">
        <v>0</v>
      </c>
      <c r="J14" s="53">
        <v>0</v>
      </c>
    </row>
    <row r="15" spans="1:10" s="4" customFormat="1" ht="19.5" customHeight="1">
      <c r="A15" s="252"/>
      <c r="B15" s="255"/>
      <c r="C15" s="255"/>
      <c r="D15" s="255"/>
      <c r="E15" s="261"/>
      <c r="F15" s="53"/>
      <c r="G15" s="51"/>
      <c r="H15" s="53"/>
      <c r="I15" s="57"/>
      <c r="J15" s="57"/>
    </row>
    <row r="16" spans="1:10" s="4" customFormat="1" ht="19.5" customHeight="1">
      <c r="A16" s="253"/>
      <c r="B16" s="256"/>
      <c r="C16" s="256"/>
      <c r="D16" s="256"/>
      <c r="E16" s="262"/>
      <c r="F16" s="53"/>
      <c r="G16" s="56"/>
      <c r="H16" s="53"/>
      <c r="I16" s="53"/>
      <c r="J16" s="53"/>
    </row>
    <row r="17" spans="1:10" s="4" customFormat="1" ht="19.5" customHeight="1">
      <c r="A17" s="263">
        <v>4</v>
      </c>
      <c r="B17" s="264" t="s">
        <v>28</v>
      </c>
      <c r="C17" s="264" t="s">
        <v>12</v>
      </c>
      <c r="D17" s="264" t="s">
        <v>29</v>
      </c>
      <c r="E17" s="265" t="s">
        <v>30</v>
      </c>
      <c r="F17" s="53" t="s">
        <v>31</v>
      </c>
      <c r="G17" s="51">
        <f>SUM(H17:H19)</f>
        <v>0.3682</v>
      </c>
      <c r="H17" s="53">
        <v>0.3682</v>
      </c>
      <c r="I17" s="58">
        <v>1085.6377</v>
      </c>
      <c r="J17" s="58">
        <v>1085.6377</v>
      </c>
    </row>
    <row r="18" spans="1:10" s="4" customFormat="1" ht="19.5" customHeight="1">
      <c r="A18" s="252"/>
      <c r="B18" s="255"/>
      <c r="C18" s="255"/>
      <c r="D18" s="255"/>
      <c r="E18" s="261"/>
      <c r="F18" s="53"/>
      <c r="G18" s="51"/>
      <c r="H18" s="53"/>
      <c r="I18" s="57"/>
      <c r="J18" s="57"/>
    </row>
    <row r="19" spans="1:10" s="4" customFormat="1" ht="19.5" customHeight="1">
      <c r="A19" s="253"/>
      <c r="B19" s="256"/>
      <c r="C19" s="256"/>
      <c r="D19" s="256"/>
      <c r="E19" s="262"/>
      <c r="F19" s="53"/>
      <c r="G19" s="56"/>
      <c r="H19" s="53"/>
      <c r="I19" s="53"/>
      <c r="J19" s="53"/>
    </row>
    <row r="20" spans="1:10" s="4" customFormat="1" ht="19.5" customHeight="1">
      <c r="A20" s="263">
        <v>5</v>
      </c>
      <c r="B20" s="264" t="s">
        <v>32</v>
      </c>
      <c r="C20" s="247" t="s">
        <v>33</v>
      </c>
      <c r="D20" s="264" t="s">
        <v>34</v>
      </c>
      <c r="E20" s="265" t="s">
        <v>35</v>
      </c>
      <c r="F20" s="53" t="s">
        <v>31</v>
      </c>
      <c r="G20" s="51">
        <f>SUM(H20:H22)</f>
        <v>19.13</v>
      </c>
      <c r="H20" s="54">
        <v>19.13</v>
      </c>
      <c r="I20" s="54">
        <v>17073.525</v>
      </c>
      <c r="J20" s="54">
        <v>0</v>
      </c>
    </row>
    <row r="21" spans="1:10" s="4" customFormat="1" ht="19.5" customHeight="1">
      <c r="A21" s="252"/>
      <c r="B21" s="255"/>
      <c r="C21" s="258"/>
      <c r="D21" s="255"/>
      <c r="E21" s="261"/>
      <c r="F21" s="54"/>
      <c r="G21" s="51"/>
      <c r="H21" s="53"/>
      <c r="I21" s="57"/>
      <c r="J21" s="57"/>
    </row>
    <row r="22" spans="1:10" s="4" customFormat="1" ht="19.5" customHeight="1">
      <c r="A22" s="253"/>
      <c r="B22" s="256"/>
      <c r="C22" s="259"/>
      <c r="D22" s="256"/>
      <c r="E22" s="262"/>
      <c r="F22" s="53"/>
      <c r="G22" s="56"/>
      <c r="H22" s="53"/>
      <c r="I22" s="53"/>
      <c r="J22" s="53"/>
    </row>
    <row r="23" spans="1:10" s="4" customFormat="1" ht="19.5" customHeight="1">
      <c r="A23" s="263">
        <v>6</v>
      </c>
      <c r="B23" s="264" t="s">
        <v>32</v>
      </c>
      <c r="C23" s="247" t="s">
        <v>36</v>
      </c>
      <c r="D23" s="264" t="s">
        <v>37</v>
      </c>
      <c r="E23" s="265" t="s">
        <v>38</v>
      </c>
      <c r="F23" s="53" t="s">
        <v>31</v>
      </c>
      <c r="G23" s="51">
        <f>SUM(H23:H25)</f>
        <v>10.27781</v>
      </c>
      <c r="H23" s="53">
        <v>10.27781</v>
      </c>
      <c r="I23" s="58">
        <v>9107.66</v>
      </c>
      <c r="J23" s="59">
        <v>0</v>
      </c>
    </row>
    <row r="24" spans="1:10" s="4" customFormat="1" ht="19.5" customHeight="1">
      <c r="A24" s="252"/>
      <c r="B24" s="255"/>
      <c r="C24" s="258"/>
      <c r="D24" s="255"/>
      <c r="E24" s="261"/>
      <c r="F24" s="60"/>
      <c r="G24" s="51"/>
      <c r="H24" s="53"/>
      <c r="I24" s="57"/>
      <c r="J24" s="57"/>
    </row>
    <row r="25" spans="1:10" s="4" customFormat="1" ht="19.5" customHeight="1">
      <c r="A25" s="253"/>
      <c r="B25" s="256"/>
      <c r="C25" s="259"/>
      <c r="D25" s="256"/>
      <c r="E25" s="262"/>
      <c r="F25" s="60"/>
      <c r="G25" s="56"/>
      <c r="H25" s="53"/>
      <c r="I25" s="53"/>
      <c r="J25" s="53"/>
    </row>
    <row r="26" spans="1:10" s="4" customFormat="1" ht="19.5" customHeight="1">
      <c r="A26" s="263">
        <v>7</v>
      </c>
      <c r="B26" s="264" t="s">
        <v>39</v>
      </c>
      <c r="C26" s="247" t="s">
        <v>40</v>
      </c>
      <c r="D26" s="264" t="s">
        <v>41</v>
      </c>
      <c r="E26" s="265" t="s">
        <v>42</v>
      </c>
      <c r="F26" s="53" t="s">
        <v>43</v>
      </c>
      <c r="G26" s="51">
        <f>SUM(H26:H28)</f>
        <v>0.059</v>
      </c>
      <c r="H26" s="53">
        <v>0.059</v>
      </c>
      <c r="I26" s="53">
        <v>0</v>
      </c>
      <c r="J26" s="53">
        <v>0</v>
      </c>
    </row>
    <row r="27" spans="1:10" s="4" customFormat="1" ht="19.5" customHeight="1">
      <c r="A27" s="252"/>
      <c r="B27" s="255"/>
      <c r="C27" s="258"/>
      <c r="D27" s="255"/>
      <c r="E27" s="261"/>
      <c r="F27" s="53"/>
      <c r="G27" s="51"/>
      <c r="H27" s="53"/>
      <c r="I27" s="53"/>
      <c r="J27" s="53"/>
    </row>
    <row r="28" spans="1:10" s="4" customFormat="1" ht="19.5" customHeight="1">
      <c r="A28" s="253"/>
      <c r="B28" s="256"/>
      <c r="C28" s="259"/>
      <c r="D28" s="256"/>
      <c r="E28" s="262"/>
      <c r="F28" s="53"/>
      <c r="G28" s="56"/>
      <c r="H28" s="53"/>
      <c r="I28" s="53"/>
      <c r="J28" s="53"/>
    </row>
    <row r="29" spans="1:10" s="4" customFormat="1" ht="19.5" customHeight="1">
      <c r="A29" s="263">
        <v>8</v>
      </c>
      <c r="B29" s="264" t="s">
        <v>44</v>
      </c>
      <c r="C29" s="247" t="s">
        <v>45</v>
      </c>
      <c r="D29" s="264" t="s">
        <v>46</v>
      </c>
      <c r="E29" s="265" t="s">
        <v>47</v>
      </c>
      <c r="F29" s="53" t="s">
        <v>48</v>
      </c>
      <c r="G29" s="51">
        <f>SUM(H29:H31)</f>
        <v>9.5</v>
      </c>
      <c r="H29" s="54">
        <v>9.5</v>
      </c>
      <c r="I29" s="61">
        <v>18767.25</v>
      </c>
      <c r="J29" s="61">
        <v>18767.25</v>
      </c>
    </row>
    <row r="30" spans="1:10" s="4" customFormat="1" ht="19.5" customHeight="1">
      <c r="A30" s="252"/>
      <c r="B30" s="255"/>
      <c r="C30" s="258"/>
      <c r="D30" s="255"/>
      <c r="E30" s="261"/>
      <c r="F30" s="53"/>
      <c r="G30" s="51"/>
      <c r="H30" s="53"/>
      <c r="I30" s="53"/>
      <c r="J30" s="53"/>
    </row>
    <row r="31" spans="1:10" s="4" customFormat="1" ht="19.5" customHeight="1">
      <c r="A31" s="253"/>
      <c r="B31" s="256"/>
      <c r="C31" s="259"/>
      <c r="D31" s="256"/>
      <c r="E31" s="262"/>
      <c r="F31" s="53"/>
      <c r="G31" s="56"/>
      <c r="H31" s="53"/>
      <c r="I31" s="53"/>
      <c r="J31" s="53"/>
    </row>
    <row r="32" spans="1:10" s="4" customFormat="1" ht="19.5" customHeight="1">
      <c r="A32" s="263">
        <v>9</v>
      </c>
      <c r="B32" s="264" t="s">
        <v>49</v>
      </c>
      <c r="C32" s="247" t="s">
        <v>33</v>
      </c>
      <c r="D32" s="264" t="s">
        <v>50</v>
      </c>
      <c r="E32" s="265" t="s">
        <v>51</v>
      </c>
      <c r="F32" s="54" t="s">
        <v>43</v>
      </c>
      <c r="G32" s="51">
        <f>SUM(H32:H34)</f>
        <v>0.13513</v>
      </c>
      <c r="H32" s="54">
        <v>0.13513</v>
      </c>
      <c r="I32" s="54">
        <v>0</v>
      </c>
      <c r="J32" s="54">
        <v>0</v>
      </c>
    </row>
    <row r="33" spans="1:10" s="4" customFormat="1" ht="19.5" customHeight="1">
      <c r="A33" s="252"/>
      <c r="B33" s="255"/>
      <c r="C33" s="258"/>
      <c r="D33" s="255"/>
      <c r="E33" s="261"/>
      <c r="F33" s="53"/>
      <c r="G33" s="51"/>
      <c r="H33" s="54"/>
      <c r="I33" s="54"/>
      <c r="J33" s="54"/>
    </row>
    <row r="34" spans="1:10" s="4" customFormat="1" ht="19.5" customHeight="1">
      <c r="A34" s="253"/>
      <c r="B34" s="256"/>
      <c r="C34" s="259"/>
      <c r="D34" s="256"/>
      <c r="E34" s="262"/>
      <c r="F34" s="53"/>
      <c r="G34" s="56"/>
      <c r="H34" s="54"/>
      <c r="I34" s="54"/>
      <c r="J34" s="54"/>
    </row>
    <row r="35" spans="1:10" s="4" customFormat="1" ht="19.5" customHeight="1">
      <c r="A35" s="263">
        <v>10</v>
      </c>
      <c r="B35" s="264" t="s">
        <v>52</v>
      </c>
      <c r="C35" s="247" t="s">
        <v>53</v>
      </c>
      <c r="D35" s="264" t="s">
        <v>54</v>
      </c>
      <c r="E35" s="265" t="s">
        <v>55</v>
      </c>
      <c r="F35" s="54" t="s">
        <v>56</v>
      </c>
      <c r="G35" s="51">
        <f>SUM(H35:H37)</f>
        <v>0.0429</v>
      </c>
      <c r="H35" s="54">
        <v>0.0429</v>
      </c>
      <c r="I35" s="61">
        <v>1235.842</v>
      </c>
      <c r="J35" s="61">
        <v>1235.842</v>
      </c>
    </row>
    <row r="36" spans="1:10" s="4" customFormat="1" ht="19.5" customHeight="1">
      <c r="A36" s="252"/>
      <c r="B36" s="255"/>
      <c r="C36" s="258"/>
      <c r="D36" s="255"/>
      <c r="E36" s="261"/>
      <c r="F36" s="53"/>
      <c r="G36" s="51"/>
      <c r="H36" s="54"/>
      <c r="I36" s="54"/>
      <c r="J36" s="54"/>
    </row>
    <row r="37" spans="1:10" s="4" customFormat="1" ht="19.5" customHeight="1">
      <c r="A37" s="253"/>
      <c r="B37" s="256"/>
      <c r="C37" s="259"/>
      <c r="D37" s="256"/>
      <c r="E37" s="262"/>
      <c r="F37" s="53"/>
      <c r="G37" s="56"/>
      <c r="H37" s="54"/>
      <c r="I37" s="54"/>
      <c r="J37" s="54"/>
    </row>
    <row r="38" spans="1:10" s="4" customFormat="1" ht="19.5" customHeight="1">
      <c r="A38" s="263">
        <v>11</v>
      </c>
      <c r="B38" s="264" t="s">
        <v>52</v>
      </c>
      <c r="C38" s="247" t="s">
        <v>53</v>
      </c>
      <c r="D38" s="264" t="s">
        <v>54</v>
      </c>
      <c r="E38" s="265" t="s">
        <v>55</v>
      </c>
      <c r="F38" s="54" t="s">
        <v>56</v>
      </c>
      <c r="G38" s="51">
        <f>SUM(H38:H40)</f>
        <v>0.0351</v>
      </c>
      <c r="H38" s="53">
        <v>0.0351</v>
      </c>
      <c r="I38" s="53">
        <v>1011.143</v>
      </c>
      <c r="J38" s="53">
        <v>1011.143</v>
      </c>
    </row>
    <row r="39" spans="1:10" s="4" customFormat="1" ht="19.5" customHeight="1">
      <c r="A39" s="252"/>
      <c r="B39" s="255"/>
      <c r="C39" s="258"/>
      <c r="D39" s="255"/>
      <c r="E39" s="261"/>
      <c r="F39" s="53"/>
      <c r="G39" s="51"/>
      <c r="H39" s="54"/>
      <c r="I39" s="54"/>
      <c r="J39" s="54"/>
    </row>
    <row r="40" spans="1:10" s="4" customFormat="1" ht="19.5" customHeight="1">
      <c r="A40" s="253"/>
      <c r="B40" s="256"/>
      <c r="C40" s="259"/>
      <c r="D40" s="256"/>
      <c r="E40" s="262"/>
      <c r="F40" s="53"/>
      <c r="G40" s="56"/>
      <c r="H40" s="54"/>
      <c r="I40" s="54"/>
      <c r="J40" s="54"/>
    </row>
    <row r="41" spans="1:10" s="4" customFormat="1" ht="19.5" customHeight="1">
      <c r="A41" s="263">
        <v>12</v>
      </c>
      <c r="B41" s="264" t="s">
        <v>52</v>
      </c>
      <c r="C41" s="247" t="s">
        <v>53</v>
      </c>
      <c r="D41" s="264" t="s">
        <v>54</v>
      </c>
      <c r="E41" s="265" t="s">
        <v>55</v>
      </c>
      <c r="F41" s="54" t="s">
        <v>56</v>
      </c>
      <c r="G41" s="51">
        <f>SUM(H41:H43)</f>
        <v>0.0347</v>
      </c>
      <c r="H41" s="53">
        <v>0.0347</v>
      </c>
      <c r="I41" s="58">
        <v>999.62</v>
      </c>
      <c r="J41" s="58">
        <v>999.62</v>
      </c>
    </row>
    <row r="42" spans="1:10" s="4" customFormat="1" ht="19.5" customHeight="1">
      <c r="A42" s="252"/>
      <c r="B42" s="255"/>
      <c r="C42" s="258"/>
      <c r="D42" s="255"/>
      <c r="E42" s="261"/>
      <c r="F42" s="53"/>
      <c r="G42" s="51"/>
      <c r="H42" s="54"/>
      <c r="I42" s="54"/>
      <c r="J42" s="54"/>
    </row>
    <row r="43" spans="1:10" s="4" customFormat="1" ht="19.5" customHeight="1">
      <c r="A43" s="253"/>
      <c r="B43" s="256"/>
      <c r="C43" s="259"/>
      <c r="D43" s="256"/>
      <c r="E43" s="262"/>
      <c r="F43" s="53"/>
      <c r="G43" s="56"/>
      <c r="H43" s="54"/>
      <c r="I43" s="54"/>
      <c r="J43" s="54"/>
    </row>
    <row r="44" spans="1:10" s="4" customFormat="1" ht="19.5" customHeight="1">
      <c r="A44" s="263">
        <v>13</v>
      </c>
      <c r="B44" s="264" t="s">
        <v>57</v>
      </c>
      <c r="C44" s="247" t="s">
        <v>53</v>
      </c>
      <c r="D44" s="264" t="s">
        <v>58</v>
      </c>
      <c r="E44" s="265"/>
      <c r="F44" s="54" t="s">
        <v>56</v>
      </c>
      <c r="G44" s="266">
        <f>SUM(H44:H46)</f>
        <v>0.11446</v>
      </c>
      <c r="H44" s="53">
        <v>0.11446</v>
      </c>
      <c r="I44" s="53">
        <v>0</v>
      </c>
      <c r="J44" s="53">
        <v>0</v>
      </c>
    </row>
    <row r="45" spans="1:10" s="4" customFormat="1" ht="19.5" customHeight="1">
      <c r="A45" s="252"/>
      <c r="B45" s="255"/>
      <c r="C45" s="258"/>
      <c r="D45" s="255"/>
      <c r="E45" s="261"/>
      <c r="F45" s="53"/>
      <c r="G45" s="267"/>
      <c r="H45" s="54"/>
      <c r="I45" s="54"/>
      <c r="J45" s="54"/>
    </row>
    <row r="46" spans="1:10" s="4" customFormat="1" ht="19.5" customHeight="1">
      <c r="A46" s="253"/>
      <c r="B46" s="256"/>
      <c r="C46" s="259"/>
      <c r="D46" s="256"/>
      <c r="E46" s="262"/>
      <c r="F46" s="53"/>
      <c r="G46" s="268"/>
      <c r="H46" s="54"/>
      <c r="I46" s="54"/>
      <c r="J46" s="54"/>
    </row>
    <row r="47" spans="1:10" s="4" customFormat="1" ht="19.5" customHeight="1">
      <c r="A47" s="263">
        <v>14</v>
      </c>
      <c r="B47" s="264" t="s">
        <v>59</v>
      </c>
      <c r="C47" s="247" t="s">
        <v>53</v>
      </c>
      <c r="D47" s="264" t="s">
        <v>60</v>
      </c>
      <c r="E47" s="265"/>
      <c r="F47" s="53" t="s">
        <v>61</v>
      </c>
      <c r="G47" s="266">
        <f>SUM(H47:H49)</f>
        <v>4.0855</v>
      </c>
      <c r="H47" s="53">
        <v>4.0855</v>
      </c>
      <c r="I47" s="53">
        <v>0</v>
      </c>
      <c r="J47" s="53">
        <v>0</v>
      </c>
    </row>
    <row r="48" spans="1:10" s="4" customFormat="1" ht="19.5" customHeight="1">
      <c r="A48" s="252"/>
      <c r="B48" s="255"/>
      <c r="C48" s="258"/>
      <c r="D48" s="255"/>
      <c r="E48" s="261"/>
      <c r="F48" s="53"/>
      <c r="G48" s="267"/>
      <c r="H48" s="54"/>
      <c r="I48" s="54"/>
      <c r="J48" s="54"/>
    </row>
    <row r="49" spans="1:10" s="4" customFormat="1" ht="19.5" customHeight="1">
      <c r="A49" s="253"/>
      <c r="B49" s="256"/>
      <c r="C49" s="259"/>
      <c r="D49" s="256"/>
      <c r="E49" s="262"/>
      <c r="F49" s="53"/>
      <c r="G49" s="268"/>
      <c r="H49" s="54"/>
      <c r="I49" s="54"/>
      <c r="J49" s="54"/>
    </row>
    <row r="50" spans="1:10" s="4" customFormat="1" ht="19.5" customHeight="1">
      <c r="A50" s="263">
        <v>15</v>
      </c>
      <c r="B50" s="264" t="s">
        <v>59</v>
      </c>
      <c r="C50" s="247" t="s">
        <v>53</v>
      </c>
      <c r="D50" s="264" t="s">
        <v>60</v>
      </c>
      <c r="E50" s="265"/>
      <c r="F50" s="53" t="s">
        <v>61</v>
      </c>
      <c r="G50" s="266">
        <f>SUM(H50:H52)</f>
        <v>1.6259</v>
      </c>
      <c r="H50" s="53">
        <v>1.6259</v>
      </c>
      <c r="I50" s="53">
        <v>0</v>
      </c>
      <c r="J50" s="53">
        <v>0</v>
      </c>
    </row>
    <row r="51" spans="1:10" s="4" customFormat="1" ht="19.5" customHeight="1">
      <c r="A51" s="252"/>
      <c r="B51" s="255"/>
      <c r="C51" s="258"/>
      <c r="D51" s="255"/>
      <c r="E51" s="261"/>
      <c r="F51" s="53"/>
      <c r="G51" s="267"/>
      <c r="H51" s="54"/>
      <c r="I51" s="54"/>
      <c r="J51" s="54"/>
    </row>
    <row r="52" spans="1:10" s="4" customFormat="1" ht="19.5" customHeight="1">
      <c r="A52" s="253"/>
      <c r="B52" s="256"/>
      <c r="C52" s="259"/>
      <c r="D52" s="256"/>
      <c r="E52" s="262"/>
      <c r="F52" s="53"/>
      <c r="G52" s="268"/>
      <c r="H52" s="54"/>
      <c r="I52" s="54"/>
      <c r="J52" s="54"/>
    </row>
    <row r="53" spans="1:10" s="4" customFormat="1" ht="19.5" customHeight="1">
      <c r="A53" s="263">
        <v>16</v>
      </c>
      <c r="B53" s="264" t="s">
        <v>52</v>
      </c>
      <c r="C53" s="247" t="s">
        <v>53</v>
      </c>
      <c r="D53" s="264" t="s">
        <v>62</v>
      </c>
      <c r="E53" s="265" t="s">
        <v>63</v>
      </c>
      <c r="F53" s="54" t="s">
        <v>56</v>
      </c>
      <c r="G53" s="266">
        <f>SUM(H53:H55)</f>
        <v>0.042</v>
      </c>
      <c r="H53" s="53">
        <v>0.042</v>
      </c>
      <c r="I53" s="53">
        <v>1209.915</v>
      </c>
      <c r="J53" s="53">
        <v>0</v>
      </c>
    </row>
    <row r="54" spans="1:10" s="4" customFormat="1" ht="19.5" customHeight="1">
      <c r="A54" s="252"/>
      <c r="B54" s="255"/>
      <c r="C54" s="258"/>
      <c r="D54" s="255"/>
      <c r="E54" s="261"/>
      <c r="F54" s="53"/>
      <c r="G54" s="267"/>
      <c r="H54" s="54"/>
      <c r="I54" s="54"/>
      <c r="J54" s="54"/>
    </row>
    <row r="55" spans="1:10" s="4" customFormat="1" ht="19.5" customHeight="1">
      <c r="A55" s="253"/>
      <c r="B55" s="256"/>
      <c r="C55" s="259"/>
      <c r="D55" s="256"/>
      <c r="E55" s="262"/>
      <c r="F55" s="53"/>
      <c r="G55" s="268"/>
      <c r="H55" s="54"/>
      <c r="I55" s="54"/>
      <c r="J55" s="54"/>
    </row>
    <row r="56" spans="1:10" s="4" customFormat="1" ht="19.5" customHeight="1">
      <c r="A56" s="263">
        <v>17</v>
      </c>
      <c r="B56" s="264" t="s">
        <v>52</v>
      </c>
      <c r="C56" s="247" t="s">
        <v>53</v>
      </c>
      <c r="D56" s="264" t="s">
        <v>62</v>
      </c>
      <c r="E56" s="265" t="s">
        <v>63</v>
      </c>
      <c r="F56" s="54" t="s">
        <v>56</v>
      </c>
      <c r="G56" s="266">
        <f>SUM(H56:H58)</f>
        <v>0.0347</v>
      </c>
      <c r="H56" s="53">
        <v>0.0347</v>
      </c>
      <c r="I56" s="58">
        <v>999.62</v>
      </c>
      <c r="J56" s="53">
        <v>0</v>
      </c>
    </row>
    <row r="57" spans="1:10" s="4" customFormat="1" ht="19.5" customHeight="1">
      <c r="A57" s="252"/>
      <c r="B57" s="255"/>
      <c r="C57" s="258"/>
      <c r="D57" s="255"/>
      <c r="E57" s="261"/>
      <c r="F57" s="53"/>
      <c r="G57" s="267"/>
      <c r="H57" s="54"/>
      <c r="I57" s="54"/>
      <c r="J57" s="54"/>
    </row>
    <row r="58" spans="1:10" s="4" customFormat="1" ht="19.5" customHeight="1">
      <c r="A58" s="253"/>
      <c r="B58" s="256"/>
      <c r="C58" s="259"/>
      <c r="D58" s="256"/>
      <c r="E58" s="262"/>
      <c r="F58" s="53"/>
      <c r="G58" s="268"/>
      <c r="H58" s="54"/>
      <c r="I58" s="54"/>
      <c r="J58" s="54"/>
    </row>
    <row r="59" spans="1:10" s="4" customFormat="1" ht="19.5" customHeight="1">
      <c r="A59" s="263">
        <v>18</v>
      </c>
      <c r="B59" s="264" t="s">
        <v>64</v>
      </c>
      <c r="C59" s="247" t="s">
        <v>65</v>
      </c>
      <c r="D59" s="264" t="s">
        <v>54</v>
      </c>
      <c r="E59" s="265" t="s">
        <v>66</v>
      </c>
      <c r="F59" s="54" t="s">
        <v>56</v>
      </c>
      <c r="G59" s="266">
        <f>SUM(H59:H61)</f>
        <v>0.10731</v>
      </c>
      <c r="H59" s="53">
        <v>0.10731</v>
      </c>
      <c r="I59" s="58">
        <v>1756.95</v>
      </c>
      <c r="J59" s="58">
        <v>1756.95</v>
      </c>
    </row>
    <row r="60" spans="1:10" s="4" customFormat="1" ht="19.5" customHeight="1">
      <c r="A60" s="252"/>
      <c r="B60" s="255"/>
      <c r="C60" s="258"/>
      <c r="D60" s="255"/>
      <c r="E60" s="261"/>
      <c r="F60" s="53"/>
      <c r="G60" s="267"/>
      <c r="H60" s="53"/>
      <c r="I60" s="53"/>
      <c r="J60" s="53"/>
    </row>
    <row r="61" spans="1:10" s="4" customFormat="1" ht="19.5" customHeight="1">
      <c r="A61" s="253"/>
      <c r="B61" s="256"/>
      <c r="C61" s="259"/>
      <c r="D61" s="256"/>
      <c r="E61" s="262"/>
      <c r="F61" s="53"/>
      <c r="G61" s="268"/>
      <c r="H61" s="54"/>
      <c r="I61" s="54"/>
      <c r="J61" s="54"/>
    </row>
    <row r="62" spans="1:10" s="4" customFormat="1" ht="19.5" customHeight="1">
      <c r="A62" s="263">
        <v>19</v>
      </c>
      <c r="B62" s="264" t="s">
        <v>67</v>
      </c>
      <c r="C62" s="247" t="s">
        <v>53</v>
      </c>
      <c r="D62" s="264" t="s">
        <v>68</v>
      </c>
      <c r="E62" s="265" t="s">
        <v>69</v>
      </c>
      <c r="F62" s="53" t="s">
        <v>56</v>
      </c>
      <c r="G62" s="266">
        <f>SUM(H62:H64)</f>
        <v>0.35</v>
      </c>
      <c r="H62" s="53">
        <v>0.35</v>
      </c>
      <c r="I62" s="58">
        <v>9968</v>
      </c>
      <c r="J62" s="58">
        <v>9968</v>
      </c>
    </row>
    <row r="63" spans="1:10" s="4" customFormat="1" ht="19.5" customHeight="1">
      <c r="A63" s="252"/>
      <c r="B63" s="255"/>
      <c r="C63" s="258"/>
      <c r="D63" s="255"/>
      <c r="E63" s="261"/>
      <c r="F63" s="53"/>
      <c r="G63" s="267"/>
      <c r="H63" s="54"/>
      <c r="I63" s="54"/>
      <c r="J63" s="54"/>
    </row>
    <row r="64" spans="1:10" s="4" customFormat="1" ht="19.5" customHeight="1">
      <c r="A64" s="253"/>
      <c r="B64" s="256"/>
      <c r="C64" s="259"/>
      <c r="D64" s="256"/>
      <c r="E64" s="262"/>
      <c r="F64" s="53"/>
      <c r="G64" s="268"/>
      <c r="H64" s="54"/>
      <c r="I64" s="54"/>
      <c r="J64" s="54"/>
    </row>
    <row r="65" spans="1:10" s="4" customFormat="1" ht="19.5" customHeight="1">
      <c r="A65" s="263">
        <v>20</v>
      </c>
      <c r="B65" s="264" t="s">
        <v>70</v>
      </c>
      <c r="C65" s="247" t="s">
        <v>71</v>
      </c>
      <c r="D65" s="264" t="s">
        <v>54</v>
      </c>
      <c r="E65" s="265" t="s">
        <v>72</v>
      </c>
      <c r="F65" s="53" t="s">
        <v>56</v>
      </c>
      <c r="G65" s="266">
        <f>SUM(H65:H67)</f>
        <v>0.4425</v>
      </c>
      <c r="H65" s="53">
        <v>0.4425</v>
      </c>
      <c r="I65" s="53">
        <v>5246.018</v>
      </c>
      <c r="J65" s="53">
        <v>5246.018</v>
      </c>
    </row>
    <row r="66" spans="1:10" s="4" customFormat="1" ht="19.5" customHeight="1">
      <c r="A66" s="252"/>
      <c r="B66" s="255"/>
      <c r="C66" s="258"/>
      <c r="D66" s="255"/>
      <c r="E66" s="261"/>
      <c r="F66" s="53"/>
      <c r="G66" s="267"/>
      <c r="H66" s="53"/>
      <c r="I66" s="53"/>
      <c r="J66" s="53"/>
    </row>
    <row r="67" spans="1:10" s="4" customFormat="1" ht="19.5" customHeight="1">
      <c r="A67" s="253"/>
      <c r="B67" s="256"/>
      <c r="C67" s="259"/>
      <c r="D67" s="256"/>
      <c r="E67" s="262"/>
      <c r="F67" s="53"/>
      <c r="G67" s="268"/>
      <c r="H67" s="54"/>
      <c r="I67" s="54"/>
      <c r="J67" s="54"/>
    </row>
    <row r="68" spans="1:10" s="4" customFormat="1" ht="19.5" customHeight="1">
      <c r="A68" s="263">
        <v>21</v>
      </c>
      <c r="B68" s="264" t="s">
        <v>52</v>
      </c>
      <c r="C68" s="247" t="s">
        <v>53</v>
      </c>
      <c r="D68" s="264" t="s">
        <v>73</v>
      </c>
      <c r="E68" s="265" t="s">
        <v>74</v>
      </c>
      <c r="F68" s="53" t="s">
        <v>56</v>
      </c>
      <c r="G68" s="266">
        <f>SUM(H68:H70)</f>
        <v>0.21124</v>
      </c>
      <c r="H68" s="53">
        <v>0.21124</v>
      </c>
      <c r="I68" s="58">
        <v>6054.99</v>
      </c>
      <c r="J68" s="58">
        <v>6054.99</v>
      </c>
    </row>
    <row r="69" spans="1:10" s="4" customFormat="1" ht="19.5" customHeight="1">
      <c r="A69" s="252"/>
      <c r="B69" s="255"/>
      <c r="C69" s="258"/>
      <c r="D69" s="255"/>
      <c r="E69" s="261"/>
      <c r="F69" s="53"/>
      <c r="G69" s="267"/>
      <c r="H69" s="53"/>
      <c r="I69" s="53"/>
      <c r="J69" s="53"/>
    </row>
    <row r="70" spans="1:10" s="4" customFormat="1" ht="19.5" customHeight="1">
      <c r="A70" s="253"/>
      <c r="B70" s="256"/>
      <c r="C70" s="259"/>
      <c r="D70" s="256"/>
      <c r="E70" s="262"/>
      <c r="F70" s="53"/>
      <c r="G70" s="268"/>
      <c r="H70" s="54"/>
      <c r="I70" s="54"/>
      <c r="J70" s="54"/>
    </row>
    <row r="71" spans="1:10" s="4" customFormat="1" ht="19.5" customHeight="1">
      <c r="A71" s="263">
        <v>22</v>
      </c>
      <c r="B71" s="264" t="s">
        <v>52</v>
      </c>
      <c r="C71" s="247" t="s">
        <v>53</v>
      </c>
      <c r="D71" s="264" t="s">
        <v>62</v>
      </c>
      <c r="E71" s="265" t="s">
        <v>63</v>
      </c>
      <c r="F71" s="53" t="s">
        <v>56</v>
      </c>
      <c r="G71" s="266">
        <f>SUM(H71:H73)</f>
        <v>0.03463</v>
      </c>
      <c r="H71" s="53">
        <v>0.03463</v>
      </c>
      <c r="I71" s="53">
        <v>997.605</v>
      </c>
      <c r="J71" s="53">
        <v>0</v>
      </c>
    </row>
    <row r="72" spans="1:10" s="4" customFormat="1" ht="19.5" customHeight="1">
      <c r="A72" s="252"/>
      <c r="B72" s="255"/>
      <c r="C72" s="258"/>
      <c r="D72" s="255"/>
      <c r="E72" s="261"/>
      <c r="F72" s="53"/>
      <c r="G72" s="267"/>
      <c r="H72" s="54"/>
      <c r="I72" s="54"/>
      <c r="J72" s="54"/>
    </row>
    <row r="73" spans="1:10" s="4" customFormat="1" ht="19.5" customHeight="1">
      <c r="A73" s="253"/>
      <c r="B73" s="256"/>
      <c r="C73" s="259"/>
      <c r="D73" s="256"/>
      <c r="E73" s="262"/>
      <c r="F73" s="53"/>
      <c r="G73" s="268"/>
      <c r="H73" s="54"/>
      <c r="I73" s="54"/>
      <c r="J73" s="54"/>
    </row>
    <row r="74" spans="1:10" s="4" customFormat="1" ht="19.5" customHeight="1">
      <c r="A74" s="263">
        <v>23</v>
      </c>
      <c r="B74" s="264" t="s">
        <v>52</v>
      </c>
      <c r="C74" s="247" t="s">
        <v>53</v>
      </c>
      <c r="D74" s="264" t="s">
        <v>75</v>
      </c>
      <c r="E74" s="265" t="s">
        <v>76</v>
      </c>
      <c r="F74" s="53" t="s">
        <v>56</v>
      </c>
      <c r="G74" s="266">
        <f>SUM(H74:H76)</f>
        <v>0.0551</v>
      </c>
      <c r="H74" s="53">
        <v>0.0551</v>
      </c>
      <c r="I74" s="53">
        <v>1587.293</v>
      </c>
      <c r="J74" s="62">
        <v>1587.293</v>
      </c>
    </row>
    <row r="75" spans="1:10" s="4" customFormat="1" ht="19.5" customHeight="1">
      <c r="A75" s="252"/>
      <c r="B75" s="255"/>
      <c r="C75" s="258"/>
      <c r="D75" s="255"/>
      <c r="E75" s="261"/>
      <c r="F75" s="53"/>
      <c r="G75" s="267"/>
      <c r="H75" s="54"/>
      <c r="I75" s="54"/>
      <c r="J75" s="54"/>
    </row>
    <row r="76" spans="1:10" s="4" customFormat="1" ht="19.5" customHeight="1">
      <c r="A76" s="253"/>
      <c r="B76" s="256"/>
      <c r="C76" s="259"/>
      <c r="D76" s="256"/>
      <c r="E76" s="262"/>
      <c r="F76" s="53"/>
      <c r="G76" s="268"/>
      <c r="H76" s="54"/>
      <c r="I76" s="54"/>
      <c r="J76" s="54"/>
    </row>
    <row r="77" spans="1:10" s="4" customFormat="1" ht="19.5" customHeight="1">
      <c r="A77" s="263">
        <v>25</v>
      </c>
      <c r="B77" s="264" t="s">
        <v>77</v>
      </c>
      <c r="C77" s="247" t="s">
        <v>65</v>
      </c>
      <c r="D77" s="264" t="s">
        <v>78</v>
      </c>
      <c r="E77" s="265" t="s">
        <v>79</v>
      </c>
      <c r="F77" s="53" t="s">
        <v>56</v>
      </c>
      <c r="G77" s="266">
        <f>SUM(H77:H79)</f>
        <v>0.1704</v>
      </c>
      <c r="H77" s="53">
        <v>0.1704</v>
      </c>
      <c r="I77" s="53">
        <v>0</v>
      </c>
      <c r="J77" s="53">
        <v>0</v>
      </c>
    </row>
    <row r="78" spans="1:10" s="4" customFormat="1" ht="19.5" customHeight="1">
      <c r="A78" s="252"/>
      <c r="B78" s="255"/>
      <c r="C78" s="258"/>
      <c r="D78" s="255"/>
      <c r="E78" s="261"/>
      <c r="F78" s="53"/>
      <c r="G78" s="267"/>
      <c r="H78" s="53"/>
      <c r="I78" s="53"/>
      <c r="J78" s="53"/>
    </row>
    <row r="79" spans="1:10" s="4" customFormat="1" ht="19.5" customHeight="1">
      <c r="A79" s="253"/>
      <c r="B79" s="256"/>
      <c r="C79" s="259"/>
      <c r="D79" s="256"/>
      <c r="E79" s="262"/>
      <c r="F79" s="53"/>
      <c r="G79" s="268"/>
      <c r="H79" s="53"/>
      <c r="I79" s="53"/>
      <c r="J79" s="53"/>
    </row>
    <row r="80" spans="1:10" s="4" customFormat="1" ht="19.5" customHeight="1">
      <c r="A80" s="263">
        <v>26</v>
      </c>
      <c r="B80" s="264" t="s">
        <v>77</v>
      </c>
      <c r="C80" s="247" t="s">
        <v>65</v>
      </c>
      <c r="D80" s="264" t="s">
        <v>78</v>
      </c>
      <c r="E80" s="265" t="s">
        <v>80</v>
      </c>
      <c r="F80" s="53" t="s">
        <v>56</v>
      </c>
      <c r="G80" s="266">
        <f>SUM(H80:H82)</f>
        <v>0.2921</v>
      </c>
      <c r="H80" s="53">
        <v>0.2921</v>
      </c>
      <c r="I80" s="53">
        <v>0</v>
      </c>
      <c r="J80" s="53">
        <v>0</v>
      </c>
    </row>
    <row r="81" spans="1:10" s="4" customFormat="1" ht="19.5" customHeight="1">
      <c r="A81" s="252"/>
      <c r="B81" s="255"/>
      <c r="C81" s="258"/>
      <c r="D81" s="255"/>
      <c r="E81" s="261"/>
      <c r="F81" s="53"/>
      <c r="G81" s="267"/>
      <c r="H81" s="53"/>
      <c r="I81" s="53"/>
      <c r="J81" s="53"/>
    </row>
    <row r="82" spans="1:10" s="4" customFormat="1" ht="19.5" customHeight="1">
      <c r="A82" s="253"/>
      <c r="B82" s="256"/>
      <c r="C82" s="259"/>
      <c r="D82" s="256"/>
      <c r="E82" s="262"/>
      <c r="F82" s="53"/>
      <c r="G82" s="268"/>
      <c r="H82" s="53"/>
      <c r="I82" s="53"/>
      <c r="J82" s="53"/>
    </row>
    <row r="83" spans="1:10" s="4" customFormat="1" ht="19.5" customHeight="1">
      <c r="A83" s="263">
        <v>27</v>
      </c>
      <c r="B83" s="264" t="s">
        <v>81</v>
      </c>
      <c r="C83" s="247" t="s">
        <v>82</v>
      </c>
      <c r="D83" s="264" t="s">
        <v>83</v>
      </c>
      <c r="E83" s="265"/>
      <c r="F83" s="53" t="s">
        <v>56</v>
      </c>
      <c r="G83" s="266">
        <f>SUM(H83:H85)</f>
        <v>0.3839</v>
      </c>
      <c r="H83" s="53">
        <v>0.3839</v>
      </c>
      <c r="I83" s="53">
        <v>0</v>
      </c>
      <c r="J83" s="53">
        <v>0</v>
      </c>
    </row>
    <row r="84" spans="1:10" s="4" customFormat="1" ht="19.5" customHeight="1">
      <c r="A84" s="252"/>
      <c r="B84" s="255"/>
      <c r="C84" s="258"/>
      <c r="D84" s="255"/>
      <c r="E84" s="261"/>
      <c r="F84" s="53"/>
      <c r="G84" s="267"/>
      <c r="H84" s="53"/>
      <c r="I84" s="53"/>
      <c r="J84" s="53"/>
    </row>
    <row r="85" spans="1:10" s="4" customFormat="1" ht="19.5" customHeight="1">
      <c r="A85" s="253"/>
      <c r="B85" s="256"/>
      <c r="C85" s="259"/>
      <c r="D85" s="256"/>
      <c r="E85" s="262"/>
      <c r="F85" s="53"/>
      <c r="G85" s="268"/>
      <c r="H85" s="53"/>
      <c r="I85" s="53"/>
      <c r="J85" s="53"/>
    </row>
    <row r="86" spans="1:10" s="4" customFormat="1" ht="19.5" customHeight="1">
      <c r="A86" s="263">
        <v>28</v>
      </c>
      <c r="B86" s="264" t="s">
        <v>81</v>
      </c>
      <c r="C86" s="247" t="s">
        <v>82</v>
      </c>
      <c r="D86" s="264" t="s">
        <v>83</v>
      </c>
      <c r="E86" s="265"/>
      <c r="F86" s="53" t="s">
        <v>56</v>
      </c>
      <c r="G86" s="266">
        <f>SUM(H86:H88)</f>
        <v>0.0925</v>
      </c>
      <c r="H86" s="53">
        <v>0.0925</v>
      </c>
      <c r="I86" s="53">
        <v>0</v>
      </c>
      <c r="J86" s="53">
        <v>0</v>
      </c>
    </row>
    <row r="87" spans="1:10" s="4" customFormat="1" ht="19.5" customHeight="1">
      <c r="A87" s="252"/>
      <c r="B87" s="255"/>
      <c r="C87" s="258"/>
      <c r="D87" s="255"/>
      <c r="E87" s="261"/>
      <c r="F87" s="53"/>
      <c r="G87" s="267"/>
      <c r="H87" s="53"/>
      <c r="I87" s="53"/>
      <c r="J87" s="53"/>
    </row>
    <row r="88" spans="1:10" s="4" customFormat="1" ht="19.5" customHeight="1">
      <c r="A88" s="253"/>
      <c r="B88" s="256"/>
      <c r="C88" s="259"/>
      <c r="D88" s="256"/>
      <c r="E88" s="262"/>
      <c r="F88" s="53"/>
      <c r="G88" s="268"/>
      <c r="H88" s="53"/>
      <c r="I88" s="53"/>
      <c r="J88" s="53"/>
    </row>
    <row r="89" spans="1:10" s="4" customFormat="1" ht="19.5" customHeight="1">
      <c r="A89" s="263">
        <v>29</v>
      </c>
      <c r="B89" s="264" t="s">
        <v>81</v>
      </c>
      <c r="C89" s="247" t="s">
        <v>82</v>
      </c>
      <c r="D89" s="264" t="s">
        <v>84</v>
      </c>
      <c r="E89" s="265"/>
      <c r="F89" s="53" t="s">
        <v>56</v>
      </c>
      <c r="G89" s="266">
        <f>SUM(H89:H91)</f>
        <v>1.9</v>
      </c>
      <c r="H89" s="53">
        <v>1.9</v>
      </c>
      <c r="I89" s="53">
        <v>0</v>
      </c>
      <c r="J89" s="53">
        <v>0</v>
      </c>
    </row>
    <row r="90" spans="1:10" s="4" customFormat="1" ht="19.5" customHeight="1">
      <c r="A90" s="252"/>
      <c r="B90" s="255"/>
      <c r="C90" s="258"/>
      <c r="D90" s="255"/>
      <c r="E90" s="261"/>
      <c r="F90" s="53"/>
      <c r="G90" s="267"/>
      <c r="H90" s="53"/>
      <c r="I90" s="53"/>
      <c r="J90" s="53"/>
    </row>
    <row r="91" spans="1:10" s="4" customFormat="1" ht="19.5" customHeight="1">
      <c r="A91" s="253"/>
      <c r="B91" s="256"/>
      <c r="C91" s="259"/>
      <c r="D91" s="256"/>
      <c r="E91" s="262"/>
      <c r="F91" s="53"/>
      <c r="G91" s="268"/>
      <c r="H91" s="53"/>
      <c r="I91" s="53"/>
      <c r="J91" s="53"/>
    </row>
    <row r="92" spans="1:10" s="4" customFormat="1" ht="19.5" customHeight="1">
      <c r="A92" s="263">
        <v>30</v>
      </c>
      <c r="B92" s="264" t="s">
        <v>81</v>
      </c>
      <c r="C92" s="247" t="s">
        <v>82</v>
      </c>
      <c r="D92" s="264" t="s">
        <v>85</v>
      </c>
      <c r="E92" s="265"/>
      <c r="F92" s="53" t="s">
        <v>56</v>
      </c>
      <c r="G92" s="266">
        <f>SUM(H92:H94)</f>
        <v>0.09357</v>
      </c>
      <c r="H92" s="53">
        <v>0.09357</v>
      </c>
      <c r="I92" s="53">
        <v>0</v>
      </c>
      <c r="J92" s="53">
        <v>0</v>
      </c>
    </row>
    <row r="93" spans="1:10" s="4" customFormat="1" ht="19.5" customHeight="1">
      <c r="A93" s="252"/>
      <c r="B93" s="255"/>
      <c r="C93" s="258"/>
      <c r="D93" s="255"/>
      <c r="E93" s="261"/>
      <c r="F93" s="53"/>
      <c r="G93" s="267"/>
      <c r="H93" s="53"/>
      <c r="I93" s="53"/>
      <c r="J93" s="53"/>
    </row>
    <row r="94" spans="1:10" s="4" customFormat="1" ht="19.5" customHeight="1">
      <c r="A94" s="253"/>
      <c r="B94" s="256"/>
      <c r="C94" s="259"/>
      <c r="D94" s="256"/>
      <c r="E94" s="262"/>
      <c r="F94" s="53"/>
      <c r="G94" s="268"/>
      <c r="H94" s="53"/>
      <c r="I94" s="53"/>
      <c r="J94" s="53"/>
    </row>
    <row r="95" spans="1:10" s="4" customFormat="1" ht="19.5" customHeight="1">
      <c r="A95" s="263">
        <v>31</v>
      </c>
      <c r="B95" s="264" t="s">
        <v>59</v>
      </c>
      <c r="C95" s="247" t="s">
        <v>53</v>
      </c>
      <c r="D95" s="264" t="s">
        <v>86</v>
      </c>
      <c r="E95" s="265"/>
      <c r="F95" s="53" t="s">
        <v>61</v>
      </c>
      <c r="G95" s="266">
        <f>SUM(H95:H97)</f>
        <v>1.0751</v>
      </c>
      <c r="H95" s="53">
        <v>1.0751</v>
      </c>
      <c r="I95" s="53">
        <v>0</v>
      </c>
      <c r="J95" s="53">
        <v>0</v>
      </c>
    </row>
    <row r="96" spans="1:10" s="4" customFormat="1" ht="19.5" customHeight="1">
      <c r="A96" s="252"/>
      <c r="B96" s="255"/>
      <c r="C96" s="258"/>
      <c r="D96" s="255"/>
      <c r="E96" s="261"/>
      <c r="F96" s="53"/>
      <c r="G96" s="267"/>
      <c r="H96" s="53"/>
      <c r="I96" s="53"/>
      <c r="J96" s="53"/>
    </row>
    <row r="97" spans="1:10" s="4" customFormat="1" ht="19.5" customHeight="1">
      <c r="A97" s="253"/>
      <c r="B97" s="256"/>
      <c r="C97" s="259"/>
      <c r="D97" s="256"/>
      <c r="E97" s="262"/>
      <c r="F97" s="53"/>
      <c r="G97" s="268"/>
      <c r="H97" s="53"/>
      <c r="I97" s="53"/>
      <c r="J97" s="53"/>
    </row>
    <row r="98" spans="1:10" s="4" customFormat="1" ht="19.5" customHeight="1">
      <c r="A98" s="263">
        <v>32</v>
      </c>
      <c r="B98" s="264" t="s">
        <v>87</v>
      </c>
      <c r="C98" s="247" t="s">
        <v>71</v>
      </c>
      <c r="D98" s="264" t="s">
        <v>86</v>
      </c>
      <c r="E98" s="265"/>
      <c r="F98" s="53" t="s">
        <v>56</v>
      </c>
      <c r="G98" s="266">
        <f>SUM(H98:H100)</f>
        <v>0.1528</v>
      </c>
      <c r="H98" s="53">
        <v>0.1528</v>
      </c>
      <c r="I98" s="53">
        <v>0</v>
      </c>
      <c r="J98" s="53">
        <v>0</v>
      </c>
    </row>
    <row r="99" spans="1:10" s="4" customFormat="1" ht="19.5" customHeight="1">
      <c r="A99" s="252"/>
      <c r="B99" s="255"/>
      <c r="C99" s="258"/>
      <c r="D99" s="255"/>
      <c r="E99" s="261"/>
      <c r="F99" s="53"/>
      <c r="G99" s="267"/>
      <c r="H99" s="53"/>
      <c r="I99" s="53"/>
      <c r="J99" s="53"/>
    </row>
    <row r="100" spans="1:10" s="4" customFormat="1" ht="19.5" customHeight="1">
      <c r="A100" s="253"/>
      <c r="B100" s="256"/>
      <c r="C100" s="259"/>
      <c r="D100" s="256"/>
      <c r="E100" s="262"/>
      <c r="F100" s="53"/>
      <c r="G100" s="268"/>
      <c r="H100" s="53"/>
      <c r="I100" s="53"/>
      <c r="J100" s="53"/>
    </row>
    <row r="101" spans="1:10" s="4" customFormat="1" ht="19.5" customHeight="1">
      <c r="A101" s="263">
        <v>33</v>
      </c>
      <c r="B101" s="264" t="s">
        <v>64</v>
      </c>
      <c r="C101" s="247" t="s">
        <v>65</v>
      </c>
      <c r="D101" s="264" t="s">
        <v>88</v>
      </c>
      <c r="E101" s="265"/>
      <c r="F101" s="53" t="s">
        <v>56</v>
      </c>
      <c r="G101" s="266">
        <f>SUM(H101:H103)</f>
        <v>0.4603</v>
      </c>
      <c r="H101" s="53">
        <v>0.4603</v>
      </c>
      <c r="I101" s="53">
        <v>0</v>
      </c>
      <c r="J101" s="53">
        <v>0</v>
      </c>
    </row>
    <row r="102" spans="1:10" s="4" customFormat="1" ht="19.5" customHeight="1">
      <c r="A102" s="252"/>
      <c r="B102" s="255"/>
      <c r="C102" s="258"/>
      <c r="D102" s="255"/>
      <c r="E102" s="261"/>
      <c r="F102" s="53"/>
      <c r="G102" s="267"/>
      <c r="H102" s="53"/>
      <c r="I102" s="53"/>
      <c r="J102" s="53"/>
    </row>
    <row r="103" spans="1:10" s="4" customFormat="1" ht="19.5" customHeight="1">
      <c r="A103" s="253"/>
      <c r="B103" s="256"/>
      <c r="C103" s="259"/>
      <c r="D103" s="256"/>
      <c r="E103" s="262"/>
      <c r="F103" s="53"/>
      <c r="G103" s="268"/>
      <c r="H103" s="53"/>
      <c r="I103" s="53"/>
      <c r="J103" s="53"/>
    </row>
    <row r="104" spans="1:10" s="4" customFormat="1" ht="19.5" customHeight="1">
      <c r="A104" s="263">
        <v>34</v>
      </c>
      <c r="B104" s="264" t="s">
        <v>87</v>
      </c>
      <c r="C104" s="247" t="s">
        <v>71</v>
      </c>
      <c r="D104" s="264" t="s">
        <v>88</v>
      </c>
      <c r="E104" s="265"/>
      <c r="F104" s="53" t="s">
        <v>56</v>
      </c>
      <c r="G104" s="266">
        <f>SUM(H104:H106)</f>
        <v>0.11</v>
      </c>
      <c r="H104" s="53">
        <v>0.11</v>
      </c>
      <c r="I104" s="53">
        <v>0</v>
      </c>
      <c r="J104" s="53">
        <v>0</v>
      </c>
    </row>
    <row r="105" spans="1:10" s="4" customFormat="1" ht="19.5" customHeight="1">
      <c r="A105" s="252"/>
      <c r="B105" s="255"/>
      <c r="C105" s="258"/>
      <c r="D105" s="255"/>
      <c r="E105" s="261"/>
      <c r="F105" s="53"/>
      <c r="G105" s="267"/>
      <c r="H105" s="53"/>
      <c r="I105" s="53"/>
      <c r="J105" s="53"/>
    </row>
    <row r="106" spans="1:10" s="4" customFormat="1" ht="19.5" customHeight="1">
      <c r="A106" s="253"/>
      <c r="B106" s="256"/>
      <c r="C106" s="259"/>
      <c r="D106" s="256"/>
      <c r="E106" s="262"/>
      <c r="F106" s="53"/>
      <c r="G106" s="268"/>
      <c r="H106" s="53"/>
      <c r="I106" s="53"/>
      <c r="J106" s="53"/>
    </row>
    <row r="107" spans="1:10" s="4" customFormat="1" ht="19.5" customHeight="1">
      <c r="A107" s="263">
        <v>35</v>
      </c>
      <c r="B107" s="264" t="s">
        <v>81</v>
      </c>
      <c r="C107" s="247" t="s">
        <v>82</v>
      </c>
      <c r="D107" s="264" t="s">
        <v>88</v>
      </c>
      <c r="E107" s="265"/>
      <c r="F107" s="53" t="s">
        <v>56</v>
      </c>
      <c r="G107" s="266">
        <f>SUM(H107:H109)</f>
        <v>0.34881</v>
      </c>
      <c r="H107" s="53">
        <v>0.34881</v>
      </c>
      <c r="I107" s="53">
        <v>0</v>
      </c>
      <c r="J107" s="53">
        <v>0</v>
      </c>
    </row>
    <row r="108" spans="1:10" s="4" customFormat="1" ht="19.5" customHeight="1">
      <c r="A108" s="252"/>
      <c r="B108" s="255"/>
      <c r="C108" s="258"/>
      <c r="D108" s="255"/>
      <c r="E108" s="261"/>
      <c r="F108" s="53"/>
      <c r="G108" s="267"/>
      <c r="H108" s="53"/>
      <c r="I108" s="53"/>
      <c r="J108" s="53"/>
    </row>
    <row r="109" spans="1:10" s="4" customFormat="1" ht="19.5" customHeight="1">
      <c r="A109" s="253"/>
      <c r="B109" s="256"/>
      <c r="C109" s="259"/>
      <c r="D109" s="256"/>
      <c r="E109" s="262"/>
      <c r="F109" s="53"/>
      <c r="G109" s="268"/>
      <c r="H109" s="53"/>
      <c r="I109" s="53"/>
      <c r="J109" s="53"/>
    </row>
    <row r="110" spans="1:10" s="4" customFormat="1" ht="19.5" customHeight="1">
      <c r="A110" s="263">
        <v>36</v>
      </c>
      <c r="B110" s="264" t="s">
        <v>81</v>
      </c>
      <c r="C110" s="247" t="s">
        <v>82</v>
      </c>
      <c r="D110" s="264" t="s">
        <v>88</v>
      </c>
      <c r="E110" s="265"/>
      <c r="F110" s="53" t="s">
        <v>56</v>
      </c>
      <c r="G110" s="266">
        <f>SUM(H110:H112)</f>
        <v>0.518</v>
      </c>
      <c r="H110" s="53">
        <v>0.518</v>
      </c>
      <c r="I110" s="53">
        <v>0</v>
      </c>
      <c r="J110" s="53">
        <v>0</v>
      </c>
    </row>
    <row r="111" spans="1:10" s="4" customFormat="1" ht="19.5" customHeight="1">
      <c r="A111" s="252"/>
      <c r="B111" s="255"/>
      <c r="C111" s="258"/>
      <c r="D111" s="255"/>
      <c r="E111" s="261"/>
      <c r="F111" s="53"/>
      <c r="G111" s="267"/>
      <c r="H111" s="53"/>
      <c r="I111" s="53"/>
      <c r="J111" s="53"/>
    </row>
    <row r="112" spans="1:10" s="4" customFormat="1" ht="19.5" customHeight="1">
      <c r="A112" s="253"/>
      <c r="B112" s="256"/>
      <c r="C112" s="259"/>
      <c r="D112" s="256"/>
      <c r="E112" s="262"/>
      <c r="F112" s="53"/>
      <c r="G112" s="268"/>
      <c r="H112" s="53"/>
      <c r="I112" s="53"/>
      <c r="J112" s="53"/>
    </row>
    <row r="113" spans="1:10" s="4" customFormat="1" ht="19.5" customHeight="1">
      <c r="A113" s="263">
        <v>37</v>
      </c>
      <c r="B113" s="264" t="s">
        <v>59</v>
      </c>
      <c r="C113" s="247" t="s">
        <v>53</v>
      </c>
      <c r="D113" s="264" t="s">
        <v>88</v>
      </c>
      <c r="E113" s="265"/>
      <c r="F113" s="53" t="s">
        <v>56</v>
      </c>
      <c r="G113" s="266">
        <f>SUM(H113:H115)</f>
        <v>0.3069</v>
      </c>
      <c r="H113" s="53">
        <v>0.3069</v>
      </c>
      <c r="I113" s="53">
        <v>0</v>
      </c>
      <c r="J113" s="53">
        <v>0</v>
      </c>
    </row>
    <row r="114" spans="1:10" s="4" customFormat="1" ht="19.5" customHeight="1">
      <c r="A114" s="252"/>
      <c r="B114" s="255"/>
      <c r="C114" s="258"/>
      <c r="D114" s="255"/>
      <c r="E114" s="261"/>
      <c r="F114" s="53"/>
      <c r="G114" s="267"/>
      <c r="H114" s="53"/>
      <c r="I114" s="53"/>
      <c r="J114" s="53"/>
    </row>
    <row r="115" spans="1:10" s="4" customFormat="1" ht="19.5" customHeight="1">
      <c r="A115" s="253"/>
      <c r="B115" s="256"/>
      <c r="C115" s="259"/>
      <c r="D115" s="256"/>
      <c r="E115" s="262"/>
      <c r="F115" s="53"/>
      <c r="G115" s="268"/>
      <c r="H115" s="53"/>
      <c r="I115" s="53"/>
      <c r="J115" s="53"/>
    </row>
    <row r="116" spans="1:10" s="4" customFormat="1" ht="19.5" customHeight="1">
      <c r="A116" s="263">
        <v>38</v>
      </c>
      <c r="B116" s="264" t="s">
        <v>89</v>
      </c>
      <c r="C116" s="247" t="s">
        <v>53</v>
      </c>
      <c r="D116" s="264" t="s">
        <v>86</v>
      </c>
      <c r="E116" s="265"/>
      <c r="F116" s="53" t="s">
        <v>56</v>
      </c>
      <c r="G116" s="266">
        <f>SUM(H116:H118)</f>
        <v>0.4265</v>
      </c>
      <c r="H116" s="53">
        <v>0.4265</v>
      </c>
      <c r="I116" s="53">
        <v>0</v>
      </c>
      <c r="J116" s="53">
        <v>0</v>
      </c>
    </row>
    <row r="117" spans="1:10" s="4" customFormat="1" ht="19.5" customHeight="1">
      <c r="A117" s="252"/>
      <c r="B117" s="255"/>
      <c r="C117" s="258"/>
      <c r="D117" s="255"/>
      <c r="E117" s="261"/>
      <c r="F117" s="53"/>
      <c r="G117" s="267"/>
      <c r="H117" s="53"/>
      <c r="I117" s="53"/>
      <c r="J117" s="53"/>
    </row>
    <row r="118" spans="1:10" s="4" customFormat="1" ht="19.5" customHeight="1">
      <c r="A118" s="253"/>
      <c r="B118" s="256"/>
      <c r="C118" s="259"/>
      <c r="D118" s="256"/>
      <c r="E118" s="262"/>
      <c r="F118" s="53"/>
      <c r="G118" s="268"/>
      <c r="H118" s="53"/>
      <c r="I118" s="53"/>
      <c r="J118" s="53"/>
    </row>
    <row r="119" spans="1:10" s="4" customFormat="1" ht="19.5" customHeight="1">
      <c r="A119" s="263">
        <v>39</v>
      </c>
      <c r="B119" s="264" t="s">
        <v>59</v>
      </c>
      <c r="C119" s="247" t="s">
        <v>53</v>
      </c>
      <c r="D119" s="264" t="s">
        <v>90</v>
      </c>
      <c r="E119" s="265"/>
      <c r="F119" s="53" t="s">
        <v>56</v>
      </c>
      <c r="G119" s="266">
        <f>SUM(H119:H121)</f>
        <v>1.0751</v>
      </c>
      <c r="H119" s="53">
        <v>1.0751</v>
      </c>
      <c r="I119" s="53">
        <v>0</v>
      </c>
      <c r="J119" s="53">
        <v>0</v>
      </c>
    </row>
    <row r="120" spans="1:10" s="4" customFormat="1" ht="19.5" customHeight="1">
      <c r="A120" s="252"/>
      <c r="B120" s="255"/>
      <c r="C120" s="258"/>
      <c r="D120" s="255"/>
      <c r="E120" s="261"/>
      <c r="F120" s="53"/>
      <c r="G120" s="267"/>
      <c r="H120" s="53"/>
      <c r="I120" s="53"/>
      <c r="J120" s="53"/>
    </row>
    <row r="121" spans="1:10" s="4" customFormat="1" ht="19.5" customHeight="1">
      <c r="A121" s="253"/>
      <c r="B121" s="256"/>
      <c r="C121" s="259"/>
      <c r="D121" s="256"/>
      <c r="E121" s="262"/>
      <c r="F121" s="53"/>
      <c r="G121" s="268"/>
      <c r="H121" s="53"/>
      <c r="I121" s="53"/>
      <c r="J121" s="53"/>
    </row>
    <row r="122" spans="1:10" s="4" customFormat="1" ht="19.5" customHeight="1">
      <c r="A122" s="263">
        <v>40</v>
      </c>
      <c r="B122" s="264" t="s">
        <v>91</v>
      </c>
      <c r="C122" s="247" t="s">
        <v>92</v>
      </c>
      <c r="D122" s="264" t="s">
        <v>90</v>
      </c>
      <c r="E122" s="265"/>
      <c r="F122" s="53" t="s">
        <v>56</v>
      </c>
      <c r="G122" s="266">
        <f>SUM(H122:H124)</f>
        <v>0.2053</v>
      </c>
      <c r="H122" s="53">
        <v>0.2053</v>
      </c>
      <c r="I122" s="53">
        <v>0</v>
      </c>
      <c r="J122" s="53">
        <v>0</v>
      </c>
    </row>
    <row r="123" spans="1:10" s="4" customFormat="1" ht="19.5" customHeight="1">
      <c r="A123" s="252"/>
      <c r="B123" s="255"/>
      <c r="C123" s="258"/>
      <c r="D123" s="255"/>
      <c r="E123" s="261"/>
      <c r="F123" s="53"/>
      <c r="G123" s="267"/>
      <c r="H123" s="53"/>
      <c r="I123" s="53"/>
      <c r="J123" s="53"/>
    </row>
    <row r="124" spans="1:10" s="4" customFormat="1" ht="19.5" customHeight="1">
      <c r="A124" s="253"/>
      <c r="B124" s="256"/>
      <c r="C124" s="259"/>
      <c r="D124" s="256"/>
      <c r="E124" s="262"/>
      <c r="F124" s="53"/>
      <c r="G124" s="268"/>
      <c r="H124" s="53"/>
      <c r="I124" s="53"/>
      <c r="J124" s="53"/>
    </row>
    <row r="125" spans="1:10" s="4" customFormat="1" ht="19.5" customHeight="1">
      <c r="A125" s="263">
        <v>41</v>
      </c>
      <c r="B125" s="264" t="s">
        <v>93</v>
      </c>
      <c r="C125" s="247" t="s">
        <v>71</v>
      </c>
      <c r="D125" s="264" t="s">
        <v>94</v>
      </c>
      <c r="E125" s="265" t="s">
        <v>95</v>
      </c>
      <c r="F125" s="53" t="s">
        <v>56</v>
      </c>
      <c r="G125" s="266">
        <f>SUM(H125:H127)</f>
        <v>0.025</v>
      </c>
      <c r="H125" s="53">
        <v>0.025</v>
      </c>
      <c r="I125" s="53">
        <v>658.938</v>
      </c>
      <c r="J125" s="53">
        <v>658.938</v>
      </c>
    </row>
    <row r="126" spans="1:10" s="4" customFormat="1" ht="19.5" customHeight="1">
      <c r="A126" s="252"/>
      <c r="B126" s="255"/>
      <c r="C126" s="258"/>
      <c r="D126" s="255"/>
      <c r="E126" s="261"/>
      <c r="F126" s="53"/>
      <c r="G126" s="267"/>
      <c r="H126" s="53"/>
      <c r="I126" s="53"/>
      <c r="J126" s="53"/>
    </row>
    <row r="127" spans="1:10" s="4" customFormat="1" ht="19.5" customHeight="1">
      <c r="A127" s="253"/>
      <c r="B127" s="256"/>
      <c r="C127" s="259"/>
      <c r="D127" s="256"/>
      <c r="E127" s="262"/>
      <c r="F127" s="53"/>
      <c r="G127" s="268"/>
      <c r="H127" s="53"/>
      <c r="I127" s="53"/>
      <c r="J127" s="53"/>
    </row>
    <row r="128" spans="1:10" s="4" customFormat="1" ht="19.5" customHeight="1">
      <c r="A128" s="263">
        <v>42</v>
      </c>
      <c r="B128" s="264" t="s">
        <v>91</v>
      </c>
      <c r="C128" s="247" t="s">
        <v>92</v>
      </c>
      <c r="D128" s="264" t="s">
        <v>94</v>
      </c>
      <c r="E128" s="265" t="s">
        <v>96</v>
      </c>
      <c r="F128" s="53" t="s">
        <v>56</v>
      </c>
      <c r="G128" s="266">
        <f>SUM(H128:H130)</f>
        <v>0.06</v>
      </c>
      <c r="H128" s="53">
        <v>0.06</v>
      </c>
      <c r="I128" s="58">
        <v>1109.82</v>
      </c>
      <c r="J128" s="58">
        <v>1109.82</v>
      </c>
    </row>
    <row r="129" spans="1:10" s="4" customFormat="1" ht="19.5" customHeight="1">
      <c r="A129" s="252"/>
      <c r="B129" s="255"/>
      <c r="C129" s="258"/>
      <c r="D129" s="255"/>
      <c r="E129" s="261"/>
      <c r="F129" s="53"/>
      <c r="G129" s="267"/>
      <c r="H129" s="53"/>
      <c r="I129" s="53"/>
      <c r="J129" s="53"/>
    </row>
    <row r="130" spans="1:10" s="4" customFormat="1" ht="19.5" customHeight="1">
      <c r="A130" s="253"/>
      <c r="B130" s="256"/>
      <c r="C130" s="259"/>
      <c r="D130" s="256"/>
      <c r="E130" s="262"/>
      <c r="F130" s="53"/>
      <c r="G130" s="268"/>
      <c r="H130" s="53"/>
      <c r="I130" s="53"/>
      <c r="J130" s="53"/>
    </row>
    <row r="131" spans="1:10" s="4" customFormat="1" ht="19.5" customHeight="1">
      <c r="A131" s="263">
        <v>43</v>
      </c>
      <c r="B131" s="264" t="s">
        <v>97</v>
      </c>
      <c r="C131" s="247" t="s">
        <v>71</v>
      </c>
      <c r="D131" s="264" t="s">
        <v>98</v>
      </c>
      <c r="E131" s="265"/>
      <c r="F131" s="53" t="s">
        <v>56</v>
      </c>
      <c r="G131" s="266">
        <f>SUM(H131:H133)</f>
        <v>0.7</v>
      </c>
      <c r="H131" s="53">
        <v>0.7</v>
      </c>
      <c r="I131" s="53">
        <v>0</v>
      </c>
      <c r="J131" s="53">
        <v>0</v>
      </c>
    </row>
    <row r="132" spans="1:10" s="4" customFormat="1" ht="19.5" customHeight="1">
      <c r="A132" s="252"/>
      <c r="B132" s="255"/>
      <c r="C132" s="258"/>
      <c r="D132" s="255"/>
      <c r="E132" s="261"/>
      <c r="F132" s="53"/>
      <c r="G132" s="267"/>
      <c r="H132" s="53"/>
      <c r="I132" s="53"/>
      <c r="J132" s="53"/>
    </row>
    <row r="133" spans="1:10" s="4" customFormat="1" ht="19.5" customHeight="1">
      <c r="A133" s="253"/>
      <c r="B133" s="256"/>
      <c r="C133" s="259"/>
      <c r="D133" s="256"/>
      <c r="E133" s="262"/>
      <c r="F133" s="53"/>
      <c r="G133" s="268"/>
      <c r="H133" s="53"/>
      <c r="I133" s="53"/>
      <c r="J133" s="53"/>
    </row>
    <row r="134" spans="1:10" s="4" customFormat="1" ht="19.5" customHeight="1">
      <c r="A134" s="263">
        <v>44</v>
      </c>
      <c r="B134" s="264" t="s">
        <v>99</v>
      </c>
      <c r="C134" s="247" t="s">
        <v>71</v>
      </c>
      <c r="D134" s="264" t="s">
        <v>98</v>
      </c>
      <c r="E134" s="265"/>
      <c r="F134" s="53" t="s">
        <v>61</v>
      </c>
      <c r="G134" s="266">
        <f>SUM(H134:H136)</f>
        <v>3.85713</v>
      </c>
      <c r="H134" s="53">
        <v>3.85713</v>
      </c>
      <c r="I134" s="53">
        <v>0</v>
      </c>
      <c r="J134" s="53">
        <v>0</v>
      </c>
    </row>
    <row r="135" spans="1:10" s="4" customFormat="1" ht="19.5" customHeight="1">
      <c r="A135" s="252"/>
      <c r="B135" s="255"/>
      <c r="C135" s="258"/>
      <c r="D135" s="255"/>
      <c r="E135" s="261"/>
      <c r="F135" s="53"/>
      <c r="G135" s="267"/>
      <c r="H135" s="53"/>
      <c r="I135" s="53"/>
      <c r="J135" s="53"/>
    </row>
    <row r="136" spans="1:10" s="4" customFormat="1" ht="19.5" customHeight="1">
      <c r="A136" s="253"/>
      <c r="B136" s="256"/>
      <c r="C136" s="259"/>
      <c r="D136" s="256"/>
      <c r="E136" s="262"/>
      <c r="F136" s="53"/>
      <c r="G136" s="268"/>
      <c r="H136" s="53"/>
      <c r="I136" s="53"/>
      <c r="J136" s="53"/>
    </row>
    <row r="137" spans="1:10" s="4" customFormat="1" ht="19.5" customHeight="1">
      <c r="A137" s="263">
        <v>45</v>
      </c>
      <c r="B137" s="264" t="s">
        <v>87</v>
      </c>
      <c r="C137" s="247" t="s">
        <v>71</v>
      </c>
      <c r="D137" s="264" t="s">
        <v>98</v>
      </c>
      <c r="E137" s="265"/>
      <c r="F137" s="53" t="s">
        <v>56</v>
      </c>
      <c r="G137" s="266">
        <f>SUM(H137:H139)</f>
        <v>0.685</v>
      </c>
      <c r="H137" s="53">
        <v>0.685</v>
      </c>
      <c r="I137" s="53">
        <v>0</v>
      </c>
      <c r="J137" s="53">
        <v>0</v>
      </c>
    </row>
    <row r="138" spans="1:10" s="4" customFormat="1" ht="19.5" customHeight="1">
      <c r="A138" s="252"/>
      <c r="B138" s="255"/>
      <c r="C138" s="258"/>
      <c r="D138" s="255"/>
      <c r="E138" s="261"/>
      <c r="F138" s="53"/>
      <c r="G138" s="267"/>
      <c r="H138" s="53"/>
      <c r="I138" s="53"/>
      <c r="J138" s="53"/>
    </row>
    <row r="139" spans="1:10" s="4" customFormat="1" ht="19.5" customHeight="1">
      <c r="A139" s="253"/>
      <c r="B139" s="256"/>
      <c r="C139" s="259"/>
      <c r="D139" s="256"/>
      <c r="E139" s="262"/>
      <c r="F139" s="53"/>
      <c r="G139" s="268"/>
      <c r="H139" s="53"/>
      <c r="I139" s="53"/>
      <c r="J139" s="53"/>
    </row>
    <row r="140" spans="1:10" s="4" customFormat="1" ht="19.5" customHeight="1">
      <c r="A140" s="263">
        <v>46</v>
      </c>
      <c r="B140" s="264" t="s">
        <v>100</v>
      </c>
      <c r="C140" s="247" t="s">
        <v>65</v>
      </c>
      <c r="D140" s="264" t="s">
        <v>101</v>
      </c>
      <c r="E140" s="265"/>
      <c r="F140" s="53" t="s">
        <v>61</v>
      </c>
      <c r="G140" s="266">
        <f>SUM(H140:H142)</f>
        <v>2.56919</v>
      </c>
      <c r="H140" s="53">
        <v>2.56919</v>
      </c>
      <c r="I140" s="53">
        <v>0</v>
      </c>
      <c r="J140" s="53">
        <v>0</v>
      </c>
    </row>
    <row r="141" spans="1:10" s="4" customFormat="1" ht="19.5" customHeight="1">
      <c r="A141" s="252"/>
      <c r="B141" s="255"/>
      <c r="C141" s="258"/>
      <c r="D141" s="255"/>
      <c r="E141" s="261"/>
      <c r="F141" s="53"/>
      <c r="G141" s="267"/>
      <c r="H141" s="53"/>
      <c r="I141" s="53"/>
      <c r="J141" s="53"/>
    </row>
    <row r="142" spans="1:10" s="4" customFormat="1" ht="19.5" customHeight="1">
      <c r="A142" s="253"/>
      <c r="B142" s="256"/>
      <c r="C142" s="259"/>
      <c r="D142" s="256"/>
      <c r="E142" s="262"/>
      <c r="F142" s="53"/>
      <c r="G142" s="268"/>
      <c r="H142" s="53"/>
      <c r="I142" s="53"/>
      <c r="J142" s="53"/>
    </row>
    <row r="143" spans="1:10" s="4" customFormat="1" ht="19.5" customHeight="1">
      <c r="A143" s="263">
        <v>47</v>
      </c>
      <c r="B143" s="264" t="s">
        <v>100</v>
      </c>
      <c r="C143" s="247" t="s">
        <v>65</v>
      </c>
      <c r="D143" s="264" t="s">
        <v>101</v>
      </c>
      <c r="E143" s="265"/>
      <c r="F143" s="53" t="s">
        <v>61</v>
      </c>
      <c r="G143" s="266">
        <f>SUM(H143:H145)</f>
        <v>4.94517</v>
      </c>
      <c r="H143" s="53">
        <v>4.94517</v>
      </c>
      <c r="I143" s="53">
        <v>0</v>
      </c>
      <c r="J143" s="53">
        <v>0</v>
      </c>
    </row>
    <row r="144" spans="1:10" s="4" customFormat="1" ht="19.5" customHeight="1">
      <c r="A144" s="252"/>
      <c r="B144" s="255"/>
      <c r="C144" s="258"/>
      <c r="D144" s="255"/>
      <c r="E144" s="261"/>
      <c r="F144" s="53"/>
      <c r="G144" s="267"/>
      <c r="H144" s="53"/>
      <c r="I144" s="53"/>
      <c r="J144" s="53"/>
    </row>
    <row r="145" spans="1:10" s="4" customFormat="1" ht="19.5" customHeight="1">
      <c r="A145" s="253"/>
      <c r="B145" s="256"/>
      <c r="C145" s="259"/>
      <c r="D145" s="256"/>
      <c r="E145" s="262"/>
      <c r="F145" s="53"/>
      <c r="G145" s="268"/>
      <c r="H145" s="53"/>
      <c r="I145" s="53"/>
      <c r="J145" s="53"/>
    </row>
    <row r="146" spans="1:10" s="4" customFormat="1" ht="19.5" customHeight="1">
      <c r="A146" s="263">
        <v>48</v>
      </c>
      <c r="B146" s="264" t="s">
        <v>57</v>
      </c>
      <c r="C146" s="247" t="s">
        <v>53</v>
      </c>
      <c r="D146" s="264" t="s">
        <v>102</v>
      </c>
      <c r="E146" s="265"/>
      <c r="F146" s="53" t="s">
        <v>61</v>
      </c>
      <c r="G146" s="266">
        <f>SUM(H146:H148)</f>
        <v>0.59252</v>
      </c>
      <c r="H146" s="53">
        <v>0.59252</v>
      </c>
      <c r="I146" s="53">
        <v>0</v>
      </c>
      <c r="J146" s="53">
        <v>0</v>
      </c>
    </row>
    <row r="147" spans="1:10" s="4" customFormat="1" ht="19.5" customHeight="1">
      <c r="A147" s="252"/>
      <c r="B147" s="255"/>
      <c r="C147" s="258"/>
      <c r="D147" s="255"/>
      <c r="E147" s="261"/>
      <c r="F147" s="53"/>
      <c r="G147" s="267"/>
      <c r="H147" s="53"/>
      <c r="I147" s="53"/>
      <c r="J147" s="53"/>
    </row>
    <row r="148" spans="1:10" s="4" customFormat="1" ht="19.5" customHeight="1">
      <c r="A148" s="253"/>
      <c r="B148" s="256"/>
      <c r="C148" s="259"/>
      <c r="D148" s="256"/>
      <c r="E148" s="262"/>
      <c r="F148" s="53"/>
      <c r="G148" s="268"/>
      <c r="H148" s="53"/>
      <c r="I148" s="53"/>
      <c r="J148" s="53"/>
    </row>
    <row r="149" spans="1:10" s="4" customFormat="1" ht="19.5" customHeight="1">
      <c r="A149" s="263">
        <v>49</v>
      </c>
      <c r="B149" s="264" t="s">
        <v>81</v>
      </c>
      <c r="C149" s="247" t="s">
        <v>82</v>
      </c>
      <c r="D149" s="264" t="s">
        <v>103</v>
      </c>
      <c r="E149" s="265"/>
      <c r="F149" s="53" t="s">
        <v>56</v>
      </c>
      <c r="G149" s="266">
        <f>SUM(H149:H151)</f>
        <v>0.2495</v>
      </c>
      <c r="H149" s="53">
        <v>0.2495</v>
      </c>
      <c r="I149" s="53">
        <v>0</v>
      </c>
      <c r="J149" s="53">
        <v>0</v>
      </c>
    </row>
    <row r="150" spans="1:10" s="4" customFormat="1" ht="19.5" customHeight="1">
      <c r="A150" s="252"/>
      <c r="B150" s="255"/>
      <c r="C150" s="258"/>
      <c r="D150" s="255"/>
      <c r="E150" s="261"/>
      <c r="F150" s="53"/>
      <c r="G150" s="267"/>
      <c r="H150" s="53"/>
      <c r="I150" s="53"/>
      <c r="J150" s="53"/>
    </row>
    <row r="151" spans="1:10" s="4" customFormat="1" ht="19.5" customHeight="1">
      <c r="A151" s="253"/>
      <c r="B151" s="256"/>
      <c r="C151" s="259"/>
      <c r="D151" s="256"/>
      <c r="E151" s="262"/>
      <c r="F151" s="53"/>
      <c r="G151" s="268"/>
      <c r="H151" s="53"/>
      <c r="I151" s="53"/>
      <c r="J151" s="53"/>
    </row>
    <row r="152" spans="1:10" s="4" customFormat="1" ht="19.5" customHeight="1">
      <c r="A152" s="263">
        <v>50</v>
      </c>
      <c r="B152" s="264" t="s">
        <v>81</v>
      </c>
      <c r="C152" s="247" t="s">
        <v>82</v>
      </c>
      <c r="D152" s="264" t="s">
        <v>104</v>
      </c>
      <c r="E152" s="265"/>
      <c r="F152" s="53" t="s">
        <v>56</v>
      </c>
      <c r="G152" s="266">
        <f>SUM(H152:H154)</f>
        <v>0.3096</v>
      </c>
      <c r="H152" s="53">
        <v>0.3096</v>
      </c>
      <c r="I152" s="53">
        <v>0</v>
      </c>
      <c r="J152" s="53">
        <v>0</v>
      </c>
    </row>
    <row r="153" spans="1:10" s="4" customFormat="1" ht="19.5" customHeight="1">
      <c r="A153" s="252"/>
      <c r="B153" s="255"/>
      <c r="C153" s="258"/>
      <c r="D153" s="255"/>
      <c r="E153" s="261"/>
      <c r="F153" s="53"/>
      <c r="G153" s="267"/>
      <c r="H153" s="53"/>
      <c r="I153" s="53"/>
      <c r="J153" s="53"/>
    </row>
    <row r="154" spans="1:10" s="4" customFormat="1" ht="19.5" customHeight="1">
      <c r="A154" s="253"/>
      <c r="B154" s="256"/>
      <c r="C154" s="259"/>
      <c r="D154" s="256"/>
      <c r="E154" s="262"/>
      <c r="F154" s="53"/>
      <c r="G154" s="268"/>
      <c r="H154" s="53"/>
      <c r="I154" s="53"/>
      <c r="J154" s="53"/>
    </row>
    <row r="155" spans="1:10" s="4" customFormat="1" ht="19.5" customHeight="1">
      <c r="A155" s="263">
        <v>51</v>
      </c>
      <c r="B155" s="264" t="s">
        <v>87</v>
      </c>
      <c r="C155" s="247" t="s">
        <v>71</v>
      </c>
      <c r="D155" s="264" t="s">
        <v>105</v>
      </c>
      <c r="E155" s="265" t="s">
        <v>106</v>
      </c>
      <c r="F155" s="53" t="s">
        <v>61</v>
      </c>
      <c r="G155" s="266">
        <f>SUM(H155:H157)</f>
        <v>0.07</v>
      </c>
      <c r="H155" s="53">
        <v>0.07</v>
      </c>
      <c r="I155" s="53">
        <v>2016.525</v>
      </c>
      <c r="J155" s="53">
        <v>2016.525</v>
      </c>
    </row>
    <row r="156" spans="1:10" s="4" customFormat="1" ht="19.5" customHeight="1">
      <c r="A156" s="252"/>
      <c r="B156" s="255"/>
      <c r="C156" s="258"/>
      <c r="D156" s="255"/>
      <c r="E156" s="261"/>
      <c r="F156" s="53"/>
      <c r="G156" s="267"/>
      <c r="H156" s="53"/>
      <c r="I156" s="53"/>
      <c r="J156" s="53"/>
    </row>
    <row r="157" spans="1:10" s="4" customFormat="1" ht="19.5" customHeight="1">
      <c r="A157" s="253"/>
      <c r="B157" s="256"/>
      <c r="C157" s="259"/>
      <c r="D157" s="256"/>
      <c r="E157" s="262"/>
      <c r="F157" s="53"/>
      <c r="G157" s="268"/>
      <c r="H157" s="53"/>
      <c r="I157" s="53"/>
      <c r="J157" s="53"/>
    </row>
    <row r="158" spans="1:10" s="4" customFormat="1" ht="19.5" customHeight="1">
      <c r="A158" s="263">
        <v>52</v>
      </c>
      <c r="B158" s="264" t="s">
        <v>87</v>
      </c>
      <c r="C158" s="247" t="s">
        <v>71</v>
      </c>
      <c r="D158" s="264" t="s">
        <v>107</v>
      </c>
      <c r="E158" s="265" t="s">
        <v>108</v>
      </c>
      <c r="F158" s="53" t="s">
        <v>61</v>
      </c>
      <c r="G158" s="266">
        <f>SUM(H158:H160)</f>
        <v>0.07</v>
      </c>
      <c r="H158" s="53">
        <v>0.07</v>
      </c>
      <c r="I158" s="53">
        <v>1939.418</v>
      </c>
      <c r="J158" s="53">
        <v>0</v>
      </c>
    </row>
    <row r="159" spans="1:10" s="4" customFormat="1" ht="19.5" customHeight="1">
      <c r="A159" s="252"/>
      <c r="B159" s="255"/>
      <c r="C159" s="258"/>
      <c r="D159" s="255"/>
      <c r="E159" s="261"/>
      <c r="F159" s="53"/>
      <c r="G159" s="267"/>
      <c r="H159" s="53"/>
      <c r="I159" s="53"/>
      <c r="J159" s="53"/>
    </row>
    <row r="160" spans="1:10" s="4" customFormat="1" ht="19.5" customHeight="1">
      <c r="A160" s="253"/>
      <c r="B160" s="256"/>
      <c r="C160" s="259"/>
      <c r="D160" s="256"/>
      <c r="E160" s="262"/>
      <c r="F160" s="53"/>
      <c r="G160" s="268"/>
      <c r="H160" s="53"/>
      <c r="I160" s="53"/>
      <c r="J160" s="53"/>
    </row>
    <row r="161" spans="1:10" s="4" customFormat="1" ht="19.5" customHeight="1">
      <c r="A161" s="263">
        <v>53</v>
      </c>
      <c r="B161" s="264" t="s">
        <v>100</v>
      </c>
      <c r="C161" s="247" t="s">
        <v>65</v>
      </c>
      <c r="D161" s="264" t="s">
        <v>109</v>
      </c>
      <c r="E161" s="265" t="s">
        <v>110</v>
      </c>
      <c r="F161" s="53" t="s">
        <v>61</v>
      </c>
      <c r="G161" s="266">
        <f>SUM(H161:H163)</f>
        <v>4.15072</v>
      </c>
      <c r="H161" s="53">
        <v>4.15072</v>
      </c>
      <c r="I161" s="53">
        <v>21087.733</v>
      </c>
      <c r="J161" s="53">
        <v>0</v>
      </c>
    </row>
    <row r="162" spans="1:10" s="4" customFormat="1" ht="19.5" customHeight="1">
      <c r="A162" s="252"/>
      <c r="B162" s="255"/>
      <c r="C162" s="258"/>
      <c r="D162" s="255"/>
      <c r="E162" s="261"/>
      <c r="F162" s="53"/>
      <c r="G162" s="267"/>
      <c r="H162" s="53"/>
      <c r="I162" s="53"/>
      <c r="J162" s="53"/>
    </row>
    <row r="163" spans="1:10" s="4" customFormat="1" ht="19.5" customHeight="1">
      <c r="A163" s="253"/>
      <c r="B163" s="256"/>
      <c r="C163" s="259"/>
      <c r="D163" s="256"/>
      <c r="E163" s="262"/>
      <c r="F163" s="53"/>
      <c r="G163" s="268"/>
      <c r="H163" s="53"/>
      <c r="I163" s="53"/>
      <c r="J163" s="53"/>
    </row>
    <row r="164" spans="1:10" s="4" customFormat="1" ht="19.5" customHeight="1">
      <c r="A164" s="263">
        <v>54</v>
      </c>
      <c r="B164" s="264" t="s">
        <v>91</v>
      </c>
      <c r="C164" s="247" t="s">
        <v>92</v>
      </c>
      <c r="D164" s="264" t="s">
        <v>104</v>
      </c>
      <c r="E164" s="265"/>
      <c r="F164" s="53" t="s">
        <v>56</v>
      </c>
      <c r="G164" s="266">
        <f>SUM(H164:H166)</f>
        <v>0.96</v>
      </c>
      <c r="H164" s="53">
        <v>0.96</v>
      </c>
      <c r="I164" s="53">
        <v>0</v>
      </c>
      <c r="J164" s="53">
        <v>0</v>
      </c>
    </row>
    <row r="165" spans="1:10" s="4" customFormat="1" ht="19.5" customHeight="1">
      <c r="A165" s="252"/>
      <c r="B165" s="255"/>
      <c r="C165" s="258"/>
      <c r="D165" s="255"/>
      <c r="E165" s="261"/>
      <c r="F165" s="53"/>
      <c r="G165" s="267"/>
      <c r="H165" s="53"/>
      <c r="I165" s="53"/>
      <c r="J165" s="53"/>
    </row>
    <row r="166" spans="1:10" s="4" customFormat="1" ht="19.5" customHeight="1">
      <c r="A166" s="253"/>
      <c r="B166" s="256"/>
      <c r="C166" s="259"/>
      <c r="D166" s="256"/>
      <c r="E166" s="262"/>
      <c r="F166" s="53"/>
      <c r="G166" s="268"/>
      <c r="H166" s="53"/>
      <c r="I166" s="53"/>
      <c r="J166" s="53"/>
    </row>
    <row r="167" spans="1:10" s="4" customFormat="1" ht="19.5" customHeight="1">
      <c r="A167" s="263">
        <v>55</v>
      </c>
      <c r="B167" s="264" t="s">
        <v>91</v>
      </c>
      <c r="C167" s="247" t="s">
        <v>92</v>
      </c>
      <c r="D167" s="264" t="s">
        <v>104</v>
      </c>
      <c r="E167" s="265"/>
      <c r="F167" s="53" t="s">
        <v>56</v>
      </c>
      <c r="G167" s="266">
        <f>SUM(H167:H169)</f>
        <v>0.39</v>
      </c>
      <c r="H167" s="53">
        <v>0.39</v>
      </c>
      <c r="I167" s="53">
        <v>0</v>
      </c>
      <c r="J167" s="53">
        <v>0</v>
      </c>
    </row>
    <row r="168" spans="1:10" s="4" customFormat="1" ht="19.5" customHeight="1">
      <c r="A168" s="252"/>
      <c r="B168" s="255"/>
      <c r="C168" s="258"/>
      <c r="D168" s="255"/>
      <c r="E168" s="261"/>
      <c r="F168" s="53"/>
      <c r="G168" s="267"/>
      <c r="H168" s="53"/>
      <c r="I168" s="53"/>
      <c r="J168" s="53"/>
    </row>
    <row r="169" spans="1:10" s="4" customFormat="1" ht="19.5" customHeight="1">
      <c r="A169" s="253"/>
      <c r="B169" s="256"/>
      <c r="C169" s="259"/>
      <c r="D169" s="256"/>
      <c r="E169" s="262"/>
      <c r="F169" s="53"/>
      <c r="G169" s="268"/>
      <c r="H169" s="53"/>
      <c r="I169" s="53"/>
      <c r="J169" s="53"/>
    </row>
    <row r="170" spans="1:10" s="4" customFormat="1" ht="19.5" customHeight="1">
      <c r="A170" s="263">
        <v>56</v>
      </c>
      <c r="B170" s="264" t="s">
        <v>111</v>
      </c>
      <c r="C170" s="247" t="s">
        <v>53</v>
      </c>
      <c r="D170" s="264" t="s">
        <v>112</v>
      </c>
      <c r="E170" s="265"/>
      <c r="F170" s="53" t="s">
        <v>56</v>
      </c>
      <c r="G170" s="266">
        <f>SUM(H170:H172)</f>
        <v>0.1796</v>
      </c>
      <c r="H170" s="53">
        <v>0.1796</v>
      </c>
      <c r="I170" s="53">
        <v>0</v>
      </c>
      <c r="J170" s="53">
        <v>0</v>
      </c>
    </row>
    <row r="171" spans="1:10" s="4" customFormat="1" ht="19.5" customHeight="1">
      <c r="A171" s="252"/>
      <c r="B171" s="255"/>
      <c r="C171" s="258"/>
      <c r="D171" s="255"/>
      <c r="E171" s="261"/>
      <c r="F171" s="53"/>
      <c r="G171" s="267"/>
      <c r="H171" s="53"/>
      <c r="I171" s="53"/>
      <c r="J171" s="53"/>
    </row>
    <row r="172" spans="1:10" s="4" customFormat="1" ht="19.5" customHeight="1">
      <c r="A172" s="253"/>
      <c r="B172" s="256"/>
      <c r="C172" s="259"/>
      <c r="D172" s="256"/>
      <c r="E172" s="262"/>
      <c r="F172" s="53"/>
      <c r="G172" s="268"/>
      <c r="H172" s="53"/>
      <c r="I172" s="53"/>
      <c r="J172" s="53"/>
    </row>
    <row r="173" spans="1:10" s="4" customFormat="1" ht="19.5" customHeight="1">
      <c r="A173" s="263">
        <v>57</v>
      </c>
      <c r="B173" s="264" t="s">
        <v>87</v>
      </c>
      <c r="C173" s="247" t="s">
        <v>71</v>
      </c>
      <c r="D173" s="264" t="s">
        <v>113</v>
      </c>
      <c r="E173" s="265"/>
      <c r="F173" s="53" t="s">
        <v>56</v>
      </c>
      <c r="G173" s="266">
        <f>SUM(H173:H175)</f>
        <v>2.3</v>
      </c>
      <c r="H173" s="53">
        <v>2.3</v>
      </c>
      <c r="I173" s="53">
        <v>0</v>
      </c>
      <c r="J173" s="53">
        <v>0</v>
      </c>
    </row>
    <row r="174" spans="1:10" s="4" customFormat="1" ht="19.5" customHeight="1">
      <c r="A174" s="252"/>
      <c r="B174" s="255"/>
      <c r="C174" s="258"/>
      <c r="D174" s="255"/>
      <c r="E174" s="261"/>
      <c r="F174" s="53"/>
      <c r="G174" s="267"/>
      <c r="H174" s="53"/>
      <c r="I174" s="53"/>
      <c r="J174" s="53"/>
    </row>
    <row r="175" spans="1:10" s="4" customFormat="1" ht="19.5" customHeight="1">
      <c r="A175" s="253"/>
      <c r="B175" s="256"/>
      <c r="C175" s="259"/>
      <c r="D175" s="256"/>
      <c r="E175" s="262"/>
      <c r="F175" s="53"/>
      <c r="G175" s="268"/>
      <c r="H175" s="53"/>
      <c r="I175" s="53"/>
      <c r="J175" s="53"/>
    </row>
    <row r="176" spans="1:10" s="4" customFormat="1" ht="19.5" customHeight="1">
      <c r="A176" s="263">
        <v>58</v>
      </c>
      <c r="B176" s="264" t="s">
        <v>81</v>
      </c>
      <c r="C176" s="247" t="s">
        <v>82</v>
      </c>
      <c r="D176" s="264" t="s">
        <v>113</v>
      </c>
      <c r="E176" s="265"/>
      <c r="F176" s="53" t="s">
        <v>56</v>
      </c>
      <c r="G176" s="266">
        <f>SUM(H176:H178)</f>
        <v>0.4627</v>
      </c>
      <c r="H176" s="53">
        <v>0.4627</v>
      </c>
      <c r="I176" s="53">
        <v>0</v>
      </c>
      <c r="J176" s="63">
        <v>0</v>
      </c>
    </row>
    <row r="177" spans="1:10" s="4" customFormat="1" ht="19.5" customHeight="1">
      <c r="A177" s="252"/>
      <c r="B177" s="255"/>
      <c r="C177" s="258"/>
      <c r="D177" s="255"/>
      <c r="E177" s="261"/>
      <c r="F177" s="53"/>
      <c r="G177" s="267"/>
      <c r="H177" s="53"/>
      <c r="I177" s="57"/>
      <c r="J177" s="64"/>
    </row>
    <row r="178" spans="1:10" s="4" customFormat="1" ht="19.5" customHeight="1" thickBot="1">
      <c r="A178" s="272"/>
      <c r="B178" s="273"/>
      <c r="C178" s="248"/>
      <c r="D178" s="273"/>
      <c r="E178" s="274"/>
      <c r="F178" s="65"/>
      <c r="G178" s="269"/>
      <c r="H178" s="65"/>
      <c r="I178" s="65"/>
      <c r="J178" s="66"/>
    </row>
    <row r="179" spans="1:10" s="5" customFormat="1" ht="19.5" customHeight="1" thickBot="1">
      <c r="A179" s="16"/>
      <c r="B179" s="270" t="s">
        <v>7</v>
      </c>
      <c r="C179" s="271"/>
      <c r="D179" s="17"/>
      <c r="E179" s="17"/>
      <c r="F179" s="16"/>
      <c r="G179" s="67">
        <f>SUM(G8:G176)</f>
        <v>77.89190999999997</v>
      </c>
      <c r="H179" s="68">
        <f>SUM(H8:H178)</f>
        <v>77.89190999999997</v>
      </c>
      <c r="I179" s="68">
        <f>SUM(I8:I178)</f>
        <v>107705.89645</v>
      </c>
      <c r="J179" s="68">
        <f>SUM(J8:J178)</f>
        <v>55290.42045</v>
      </c>
    </row>
    <row r="180" ht="54.75" customHeight="1">
      <c r="J180" s="8"/>
    </row>
    <row r="186" ht="54.75" customHeight="1">
      <c r="I186" s="69"/>
    </row>
  </sheetData>
  <sheetProtection/>
  <mergeCells count="344">
    <mergeCell ref="B179:C179"/>
    <mergeCell ref="A176:A178"/>
    <mergeCell ref="B176:B178"/>
    <mergeCell ref="C176:C178"/>
    <mergeCell ref="D176:D178"/>
    <mergeCell ref="E176:E178"/>
    <mergeCell ref="G176:G178"/>
    <mergeCell ref="A173:A175"/>
    <mergeCell ref="B173:B175"/>
    <mergeCell ref="C173:C175"/>
    <mergeCell ref="D173:D175"/>
    <mergeCell ref="E173:E175"/>
    <mergeCell ref="G173:G175"/>
    <mergeCell ref="A170:A172"/>
    <mergeCell ref="B170:B172"/>
    <mergeCell ref="C170:C172"/>
    <mergeCell ref="D170:D172"/>
    <mergeCell ref="E170:E172"/>
    <mergeCell ref="G170:G172"/>
    <mergeCell ref="A167:A169"/>
    <mergeCell ref="B167:B169"/>
    <mergeCell ref="C167:C169"/>
    <mergeCell ref="D167:D169"/>
    <mergeCell ref="E167:E169"/>
    <mergeCell ref="G167:G169"/>
    <mergeCell ref="A164:A166"/>
    <mergeCell ref="B164:B166"/>
    <mergeCell ref="C164:C166"/>
    <mergeCell ref="D164:D166"/>
    <mergeCell ref="E164:E166"/>
    <mergeCell ref="G164:G166"/>
    <mergeCell ref="A161:A163"/>
    <mergeCell ref="B161:B163"/>
    <mergeCell ref="C161:C163"/>
    <mergeCell ref="D161:D163"/>
    <mergeCell ref="E161:E163"/>
    <mergeCell ref="G161:G163"/>
    <mergeCell ref="A158:A160"/>
    <mergeCell ref="B158:B160"/>
    <mergeCell ref="C158:C160"/>
    <mergeCell ref="D158:D160"/>
    <mergeCell ref="E158:E160"/>
    <mergeCell ref="G158:G160"/>
    <mergeCell ref="A155:A157"/>
    <mergeCell ref="B155:B157"/>
    <mergeCell ref="C155:C157"/>
    <mergeCell ref="D155:D157"/>
    <mergeCell ref="E155:E157"/>
    <mergeCell ref="G155:G157"/>
    <mergeCell ref="A152:A154"/>
    <mergeCell ref="B152:B154"/>
    <mergeCell ref="C152:C154"/>
    <mergeCell ref="D152:D154"/>
    <mergeCell ref="E152:E154"/>
    <mergeCell ref="G152:G154"/>
    <mergeCell ref="A149:A151"/>
    <mergeCell ref="B149:B151"/>
    <mergeCell ref="C149:C151"/>
    <mergeCell ref="D149:D151"/>
    <mergeCell ref="E149:E151"/>
    <mergeCell ref="G149:G151"/>
    <mergeCell ref="A146:A148"/>
    <mergeCell ref="B146:B148"/>
    <mergeCell ref="C146:C148"/>
    <mergeCell ref="D146:D148"/>
    <mergeCell ref="E146:E148"/>
    <mergeCell ref="G146:G148"/>
    <mergeCell ref="A143:A145"/>
    <mergeCell ref="B143:B145"/>
    <mergeCell ref="C143:C145"/>
    <mergeCell ref="D143:D145"/>
    <mergeCell ref="E143:E145"/>
    <mergeCell ref="G143:G145"/>
    <mergeCell ref="A140:A142"/>
    <mergeCell ref="B140:B142"/>
    <mergeCell ref="C140:C142"/>
    <mergeCell ref="D140:D142"/>
    <mergeCell ref="E140:E142"/>
    <mergeCell ref="G140:G142"/>
    <mergeCell ref="A137:A139"/>
    <mergeCell ref="B137:B139"/>
    <mergeCell ref="C137:C139"/>
    <mergeCell ref="D137:D139"/>
    <mergeCell ref="E137:E139"/>
    <mergeCell ref="G137:G139"/>
    <mergeCell ref="A134:A136"/>
    <mergeCell ref="B134:B136"/>
    <mergeCell ref="C134:C136"/>
    <mergeCell ref="D134:D136"/>
    <mergeCell ref="E134:E136"/>
    <mergeCell ref="G134:G136"/>
    <mergeCell ref="A131:A133"/>
    <mergeCell ref="B131:B133"/>
    <mergeCell ref="C131:C133"/>
    <mergeCell ref="D131:D133"/>
    <mergeCell ref="E131:E133"/>
    <mergeCell ref="G131:G133"/>
    <mergeCell ref="A128:A130"/>
    <mergeCell ref="B128:B130"/>
    <mergeCell ref="C128:C130"/>
    <mergeCell ref="D128:D130"/>
    <mergeCell ref="E128:E130"/>
    <mergeCell ref="G128:G130"/>
    <mergeCell ref="A125:A127"/>
    <mergeCell ref="B125:B127"/>
    <mergeCell ref="C125:C127"/>
    <mergeCell ref="D125:D127"/>
    <mergeCell ref="E125:E127"/>
    <mergeCell ref="G125:G127"/>
    <mergeCell ref="A122:A124"/>
    <mergeCell ref="B122:B124"/>
    <mergeCell ref="C122:C124"/>
    <mergeCell ref="D122:D124"/>
    <mergeCell ref="E122:E124"/>
    <mergeCell ref="G122:G124"/>
    <mergeCell ref="A119:A121"/>
    <mergeCell ref="B119:B121"/>
    <mergeCell ref="C119:C121"/>
    <mergeCell ref="D119:D121"/>
    <mergeCell ref="E119:E121"/>
    <mergeCell ref="G119:G121"/>
    <mergeCell ref="A116:A118"/>
    <mergeCell ref="B116:B118"/>
    <mergeCell ref="C116:C118"/>
    <mergeCell ref="D116:D118"/>
    <mergeCell ref="E116:E118"/>
    <mergeCell ref="G116:G118"/>
    <mergeCell ref="A113:A115"/>
    <mergeCell ref="B113:B115"/>
    <mergeCell ref="C113:C115"/>
    <mergeCell ref="D113:D115"/>
    <mergeCell ref="E113:E115"/>
    <mergeCell ref="G113:G115"/>
    <mergeCell ref="A110:A112"/>
    <mergeCell ref="B110:B112"/>
    <mergeCell ref="C110:C112"/>
    <mergeCell ref="D110:D112"/>
    <mergeCell ref="E110:E112"/>
    <mergeCell ref="G110:G112"/>
    <mergeCell ref="A107:A109"/>
    <mergeCell ref="B107:B109"/>
    <mergeCell ref="C107:C109"/>
    <mergeCell ref="D107:D109"/>
    <mergeCell ref="E107:E109"/>
    <mergeCell ref="G107:G109"/>
    <mergeCell ref="A104:A106"/>
    <mergeCell ref="B104:B106"/>
    <mergeCell ref="C104:C106"/>
    <mergeCell ref="D104:D106"/>
    <mergeCell ref="E104:E106"/>
    <mergeCell ref="G104:G106"/>
    <mergeCell ref="A101:A103"/>
    <mergeCell ref="B101:B103"/>
    <mergeCell ref="C101:C103"/>
    <mergeCell ref="D101:D103"/>
    <mergeCell ref="E101:E103"/>
    <mergeCell ref="G101:G103"/>
    <mergeCell ref="A98:A100"/>
    <mergeCell ref="B98:B100"/>
    <mergeCell ref="C98:C100"/>
    <mergeCell ref="D98:D100"/>
    <mergeCell ref="E98:E100"/>
    <mergeCell ref="G98:G100"/>
    <mergeCell ref="A95:A97"/>
    <mergeCell ref="B95:B97"/>
    <mergeCell ref="C95:C97"/>
    <mergeCell ref="D95:D97"/>
    <mergeCell ref="E95:E97"/>
    <mergeCell ref="G95:G97"/>
    <mergeCell ref="A92:A94"/>
    <mergeCell ref="B92:B94"/>
    <mergeCell ref="C92:C94"/>
    <mergeCell ref="D92:D94"/>
    <mergeCell ref="E92:E94"/>
    <mergeCell ref="G92:G94"/>
    <mergeCell ref="A89:A91"/>
    <mergeCell ref="B89:B91"/>
    <mergeCell ref="C89:C91"/>
    <mergeCell ref="D89:D91"/>
    <mergeCell ref="E89:E91"/>
    <mergeCell ref="G89:G91"/>
    <mergeCell ref="A86:A88"/>
    <mergeCell ref="B86:B88"/>
    <mergeCell ref="C86:C88"/>
    <mergeCell ref="D86:D88"/>
    <mergeCell ref="E86:E88"/>
    <mergeCell ref="G86:G88"/>
    <mergeCell ref="A83:A85"/>
    <mergeCell ref="B83:B85"/>
    <mergeCell ref="C83:C85"/>
    <mergeCell ref="D83:D85"/>
    <mergeCell ref="E83:E85"/>
    <mergeCell ref="G83:G85"/>
    <mergeCell ref="A80:A82"/>
    <mergeCell ref="B80:B82"/>
    <mergeCell ref="C80:C82"/>
    <mergeCell ref="D80:D82"/>
    <mergeCell ref="E80:E82"/>
    <mergeCell ref="G80:G82"/>
    <mergeCell ref="A77:A79"/>
    <mergeCell ref="B77:B79"/>
    <mergeCell ref="C77:C79"/>
    <mergeCell ref="D77:D79"/>
    <mergeCell ref="E77:E79"/>
    <mergeCell ref="G77:G79"/>
    <mergeCell ref="A74:A76"/>
    <mergeCell ref="B74:B76"/>
    <mergeCell ref="C74:C76"/>
    <mergeCell ref="D74:D76"/>
    <mergeCell ref="E74:E76"/>
    <mergeCell ref="G74:G76"/>
    <mergeCell ref="A71:A73"/>
    <mergeCell ref="B71:B73"/>
    <mergeCell ref="C71:C73"/>
    <mergeCell ref="D71:D73"/>
    <mergeCell ref="E71:E73"/>
    <mergeCell ref="G71:G73"/>
    <mergeCell ref="A68:A70"/>
    <mergeCell ref="B68:B70"/>
    <mergeCell ref="C68:C70"/>
    <mergeCell ref="D68:D70"/>
    <mergeCell ref="E68:E70"/>
    <mergeCell ref="G68:G70"/>
    <mergeCell ref="A65:A67"/>
    <mergeCell ref="B65:B67"/>
    <mergeCell ref="C65:C67"/>
    <mergeCell ref="D65:D67"/>
    <mergeCell ref="E65:E67"/>
    <mergeCell ref="G65:G67"/>
    <mergeCell ref="A62:A64"/>
    <mergeCell ref="B62:B64"/>
    <mergeCell ref="C62:C64"/>
    <mergeCell ref="D62:D64"/>
    <mergeCell ref="E62:E64"/>
    <mergeCell ref="G62:G64"/>
    <mergeCell ref="A59:A61"/>
    <mergeCell ref="B59:B61"/>
    <mergeCell ref="C59:C61"/>
    <mergeCell ref="D59:D61"/>
    <mergeCell ref="E59:E61"/>
    <mergeCell ref="G59:G61"/>
    <mergeCell ref="A56:A58"/>
    <mergeCell ref="B56:B58"/>
    <mergeCell ref="C56:C58"/>
    <mergeCell ref="D56:D58"/>
    <mergeCell ref="E56:E58"/>
    <mergeCell ref="G56:G58"/>
    <mergeCell ref="A53:A55"/>
    <mergeCell ref="B53:B55"/>
    <mergeCell ref="C53:C55"/>
    <mergeCell ref="D53:D55"/>
    <mergeCell ref="E53:E55"/>
    <mergeCell ref="G53:G55"/>
    <mergeCell ref="A50:A52"/>
    <mergeCell ref="B50:B52"/>
    <mergeCell ref="C50:C52"/>
    <mergeCell ref="D50:D52"/>
    <mergeCell ref="E50:E52"/>
    <mergeCell ref="G50:G52"/>
    <mergeCell ref="G44:G46"/>
    <mergeCell ref="A47:A49"/>
    <mergeCell ref="B47:B49"/>
    <mergeCell ref="C47:C49"/>
    <mergeCell ref="D47:D49"/>
    <mergeCell ref="E47:E49"/>
    <mergeCell ref="G47:G49"/>
    <mergeCell ref="A41:A43"/>
    <mergeCell ref="B41:B43"/>
    <mergeCell ref="C41:C43"/>
    <mergeCell ref="D41:D43"/>
    <mergeCell ref="E41:E43"/>
    <mergeCell ref="A44:A46"/>
    <mergeCell ref="B44:B46"/>
    <mergeCell ref="C44:C46"/>
    <mergeCell ref="D44:D46"/>
    <mergeCell ref="E44:E46"/>
    <mergeCell ref="A35:A37"/>
    <mergeCell ref="B35:B37"/>
    <mergeCell ref="C35:C37"/>
    <mergeCell ref="D35:D37"/>
    <mergeCell ref="E35:E37"/>
    <mergeCell ref="A38:A40"/>
    <mergeCell ref="B38:B40"/>
    <mergeCell ref="C38:C40"/>
    <mergeCell ref="D38:D40"/>
    <mergeCell ref="E38:E40"/>
    <mergeCell ref="A29:A31"/>
    <mergeCell ref="B29:B31"/>
    <mergeCell ref="C29:C31"/>
    <mergeCell ref="D29:D31"/>
    <mergeCell ref="E29:E31"/>
    <mergeCell ref="A32:A34"/>
    <mergeCell ref="B32:B34"/>
    <mergeCell ref="C32:C34"/>
    <mergeCell ref="D32:D34"/>
    <mergeCell ref="E32:E34"/>
    <mergeCell ref="A23:A25"/>
    <mergeCell ref="B23:B25"/>
    <mergeCell ref="C23:C25"/>
    <mergeCell ref="D23:D25"/>
    <mergeCell ref="E23:E25"/>
    <mergeCell ref="A26:A28"/>
    <mergeCell ref="B26:B28"/>
    <mergeCell ref="C26:C28"/>
    <mergeCell ref="D26:D28"/>
    <mergeCell ref="E26:E28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A11:A13"/>
    <mergeCell ref="B11:B13"/>
    <mergeCell ref="C11:C13"/>
    <mergeCell ref="D11:D13"/>
    <mergeCell ref="E11:E13"/>
    <mergeCell ref="A14:A16"/>
    <mergeCell ref="B14:B16"/>
    <mergeCell ref="C14:C16"/>
    <mergeCell ref="D14:D16"/>
    <mergeCell ref="E14:E16"/>
    <mergeCell ref="F5:F6"/>
    <mergeCell ref="G5:G6"/>
    <mergeCell ref="H5:H6"/>
    <mergeCell ref="A8:A10"/>
    <mergeCell ref="B8:B10"/>
    <mergeCell ref="C8:C10"/>
    <mergeCell ref="D8:D10"/>
    <mergeCell ref="E8:E10"/>
    <mergeCell ref="A1:J1"/>
    <mergeCell ref="A2:J2"/>
    <mergeCell ref="A3:J3"/>
    <mergeCell ref="A4:A6"/>
    <mergeCell ref="B4:B6"/>
    <mergeCell ref="C4:C6"/>
    <mergeCell ref="D4:D6"/>
    <mergeCell ref="E4:E6"/>
    <mergeCell ref="F4:H4"/>
    <mergeCell ref="I4:J5"/>
  </mergeCells>
  <printOptions/>
  <pageMargins left="0.7" right="0.7" top="0.75" bottom="0.75" header="0.3" footer="0.3"/>
  <pageSetup orientation="portrait" paperSize="9"/>
  <ignoredErrors>
    <ignoredError sqref="G8:G179 H179:J17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4">
      <selection activeCell="J75" sqref="J75:J77"/>
    </sheetView>
  </sheetViews>
  <sheetFormatPr defaultColWidth="10.28125" defaultRowHeight="12.75"/>
  <cols>
    <col min="1" max="1" width="4.28125" style="6" customWidth="1"/>
    <col min="2" max="2" width="14.8515625" style="6" customWidth="1"/>
    <col min="3" max="3" width="19.00390625" style="7" customWidth="1"/>
    <col min="4" max="4" width="21.57421875" style="6" customWidth="1"/>
    <col min="5" max="6" width="20.00390625" style="6" customWidth="1"/>
    <col min="7" max="7" width="23.7109375" style="6" customWidth="1"/>
    <col min="8" max="8" width="12.421875" style="6" customWidth="1"/>
    <col min="9" max="9" width="10.421875" style="6" customWidth="1"/>
    <col min="10" max="10" width="19.7109375" style="6" customWidth="1"/>
    <col min="11" max="11" width="19.421875" style="6" customWidth="1"/>
    <col min="12" max="16384" width="10.28125" style="7" customWidth="1"/>
  </cols>
  <sheetData>
    <row r="1" spans="1:11" s="1" customFormat="1" ht="22.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2" customFormat="1" ht="63" customHeight="1">
      <c r="A2" s="214" t="s">
        <v>140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s="1" customFormat="1" ht="19.5" customHeight="1">
      <c r="A3" s="214" t="s">
        <v>15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s="1" customFormat="1" ht="10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3" customFormat="1" ht="41.25" customHeight="1">
      <c r="A5" s="275" t="s">
        <v>2</v>
      </c>
      <c r="B5" s="278" t="s">
        <v>1</v>
      </c>
      <c r="C5" s="278" t="s">
        <v>141</v>
      </c>
      <c r="D5" s="281" t="s">
        <v>13</v>
      </c>
      <c r="E5" s="278" t="s">
        <v>10</v>
      </c>
      <c r="F5" s="281" t="s">
        <v>11</v>
      </c>
      <c r="G5" s="284" t="s">
        <v>3</v>
      </c>
      <c r="H5" s="284"/>
      <c r="I5" s="285"/>
      <c r="J5" s="241" t="s">
        <v>14</v>
      </c>
      <c r="K5" s="242"/>
    </row>
    <row r="6" spans="1:11" s="3" customFormat="1" ht="42" customHeight="1" thickBot="1">
      <c r="A6" s="276"/>
      <c r="B6" s="279"/>
      <c r="C6" s="279"/>
      <c r="D6" s="282"/>
      <c r="E6" s="279"/>
      <c r="F6" s="282"/>
      <c r="G6" s="286" t="s">
        <v>9</v>
      </c>
      <c r="H6" s="288" t="s">
        <v>8</v>
      </c>
      <c r="I6" s="290" t="s">
        <v>4</v>
      </c>
      <c r="J6" s="243"/>
      <c r="K6" s="244"/>
    </row>
    <row r="7" spans="1:11" s="3" customFormat="1" ht="46.5" customHeight="1" thickBot="1">
      <c r="A7" s="277"/>
      <c r="B7" s="280"/>
      <c r="C7" s="280"/>
      <c r="D7" s="283"/>
      <c r="E7" s="280"/>
      <c r="F7" s="283"/>
      <c r="G7" s="287"/>
      <c r="H7" s="289"/>
      <c r="I7" s="291"/>
      <c r="J7" s="12" t="s">
        <v>5</v>
      </c>
      <c r="K7" s="13" t="s">
        <v>6</v>
      </c>
    </row>
    <row r="8" spans="1:11" s="3" customFormat="1" ht="23.25" customHeight="1" thickBot="1">
      <c r="A8" s="14">
        <v>1</v>
      </c>
      <c r="B8" s="107">
        <v>2</v>
      </c>
      <c r="C8" s="14">
        <v>3</v>
      </c>
      <c r="D8" s="107">
        <v>4</v>
      </c>
      <c r="E8" s="14">
        <v>5</v>
      </c>
      <c r="F8" s="107">
        <v>6</v>
      </c>
      <c r="G8" s="14">
        <v>7</v>
      </c>
      <c r="H8" s="107">
        <v>8</v>
      </c>
      <c r="I8" s="48">
        <v>9</v>
      </c>
      <c r="J8" s="107">
        <v>10</v>
      </c>
      <c r="K8" s="14">
        <v>11</v>
      </c>
    </row>
    <row r="9" spans="1:11" s="3" customFormat="1" ht="23.25" customHeight="1">
      <c r="A9" s="292">
        <v>1</v>
      </c>
      <c r="B9" s="294" t="s">
        <v>142</v>
      </c>
      <c r="C9" s="295" t="s">
        <v>132</v>
      </c>
      <c r="D9" s="295" t="s">
        <v>143</v>
      </c>
      <c r="E9" s="295" t="s">
        <v>144</v>
      </c>
      <c r="F9" s="295" t="s">
        <v>145</v>
      </c>
      <c r="G9" s="108"/>
      <c r="H9" s="297">
        <f>SUM(I9:I11)</f>
        <v>0.18</v>
      </c>
      <c r="I9" s="22"/>
      <c r="J9" s="109"/>
      <c r="K9" s="110"/>
    </row>
    <row r="10" spans="1:11" s="3" customFormat="1" ht="23.25" customHeight="1">
      <c r="A10" s="293"/>
      <c r="B10" s="252"/>
      <c r="C10" s="296"/>
      <c r="D10" s="296"/>
      <c r="E10" s="296"/>
      <c r="F10" s="296"/>
      <c r="G10" s="41" t="s">
        <v>43</v>
      </c>
      <c r="H10" s="298"/>
      <c r="I10" s="23">
        <v>0.18</v>
      </c>
      <c r="J10" s="111">
        <v>4834.4</v>
      </c>
      <c r="K10" s="29">
        <v>0</v>
      </c>
    </row>
    <row r="11" spans="1:11" s="3" customFormat="1" ht="23.25" customHeight="1">
      <c r="A11" s="293"/>
      <c r="B11" s="252"/>
      <c r="C11" s="296"/>
      <c r="D11" s="296"/>
      <c r="E11" s="296"/>
      <c r="F11" s="296"/>
      <c r="G11" s="41"/>
      <c r="H11" s="298"/>
      <c r="I11" s="23"/>
      <c r="J11" s="30"/>
      <c r="K11" s="31"/>
    </row>
    <row r="12" spans="1:11" s="4" customFormat="1" ht="19.5" customHeight="1">
      <c r="A12" s="299">
        <v>2</v>
      </c>
      <c r="B12" s="252"/>
      <c r="C12" s="300" t="s">
        <v>146</v>
      </c>
      <c r="D12" s="301" t="s">
        <v>147</v>
      </c>
      <c r="E12" s="300" t="s">
        <v>148</v>
      </c>
      <c r="F12" s="300" t="s">
        <v>149</v>
      </c>
      <c r="G12" s="106"/>
      <c r="H12" s="298">
        <f>SUM(I12:I14)</f>
        <v>0.273</v>
      </c>
      <c r="I12" s="23"/>
      <c r="J12" s="26"/>
      <c r="K12" s="27"/>
    </row>
    <row r="13" spans="1:11" s="4" customFormat="1" ht="19.5" customHeight="1">
      <c r="A13" s="293"/>
      <c r="B13" s="252"/>
      <c r="C13" s="296"/>
      <c r="D13" s="279"/>
      <c r="E13" s="296"/>
      <c r="F13" s="296"/>
      <c r="G13" s="41" t="s">
        <v>43</v>
      </c>
      <c r="H13" s="298"/>
      <c r="I13" s="112">
        <v>0.273</v>
      </c>
      <c r="J13" s="113">
        <v>1986.755</v>
      </c>
      <c r="K13" s="114">
        <v>1986.755</v>
      </c>
    </row>
    <row r="14" spans="1:11" s="4" customFormat="1" ht="19.5" customHeight="1">
      <c r="A14" s="293"/>
      <c r="B14" s="252"/>
      <c r="C14" s="296"/>
      <c r="D14" s="279"/>
      <c r="E14" s="296"/>
      <c r="F14" s="296"/>
      <c r="G14" s="41"/>
      <c r="H14" s="298"/>
      <c r="I14" s="23"/>
      <c r="J14" s="28"/>
      <c r="K14" s="29"/>
    </row>
    <row r="15" spans="1:11" s="4" customFormat="1" ht="19.5" customHeight="1">
      <c r="A15" s="293">
        <v>3</v>
      </c>
      <c r="B15" s="252"/>
      <c r="C15" s="300" t="s">
        <v>139</v>
      </c>
      <c r="D15" s="301" t="s">
        <v>150</v>
      </c>
      <c r="E15" s="300" t="s">
        <v>151</v>
      </c>
      <c r="F15" s="300" t="s">
        <v>152</v>
      </c>
      <c r="G15" s="106"/>
      <c r="H15" s="298">
        <f>SUM(I15:I17)</f>
        <v>0.37</v>
      </c>
      <c r="I15" s="23"/>
      <c r="J15" s="26"/>
      <c r="K15" s="27"/>
    </row>
    <row r="16" spans="1:11" s="4" customFormat="1" ht="19.5" customHeight="1">
      <c r="A16" s="293"/>
      <c r="B16" s="252"/>
      <c r="C16" s="296"/>
      <c r="D16" s="279"/>
      <c r="E16" s="296"/>
      <c r="F16" s="296"/>
      <c r="G16" s="41" t="s">
        <v>43</v>
      </c>
      <c r="H16" s="298"/>
      <c r="I16" s="23">
        <v>0.37</v>
      </c>
      <c r="J16" s="30">
        <v>4392.8</v>
      </c>
      <c r="K16" s="31">
        <v>0</v>
      </c>
    </row>
    <row r="17" spans="1:11" s="4" customFormat="1" ht="19.5" customHeight="1">
      <c r="A17" s="293"/>
      <c r="B17" s="252"/>
      <c r="C17" s="296"/>
      <c r="D17" s="279"/>
      <c r="E17" s="296"/>
      <c r="F17" s="296"/>
      <c r="G17" s="41"/>
      <c r="H17" s="298"/>
      <c r="I17" s="23"/>
      <c r="J17" s="28"/>
      <c r="K17" s="29"/>
    </row>
    <row r="18" spans="1:11" s="4" customFormat="1" ht="19.5" customHeight="1">
      <c r="A18" s="299">
        <v>4</v>
      </c>
      <c r="B18" s="252"/>
      <c r="C18" s="296" t="s">
        <v>153</v>
      </c>
      <c r="D18" s="302" t="s">
        <v>154</v>
      </c>
      <c r="E18" s="296" t="s">
        <v>155</v>
      </c>
      <c r="F18" s="296" t="s">
        <v>156</v>
      </c>
      <c r="G18" s="41"/>
      <c r="H18" s="298">
        <f>SUM(I18:I20)</f>
        <v>0.46121</v>
      </c>
      <c r="I18" s="23"/>
      <c r="J18" s="303" t="s">
        <v>133</v>
      </c>
      <c r="K18" s="31"/>
    </row>
    <row r="19" spans="1:11" s="4" customFormat="1" ht="19.5" customHeight="1">
      <c r="A19" s="293"/>
      <c r="B19" s="252"/>
      <c r="C19" s="296"/>
      <c r="D19" s="302"/>
      <c r="E19" s="296"/>
      <c r="F19" s="296"/>
      <c r="G19" s="41" t="s">
        <v>43</v>
      </c>
      <c r="H19" s="298"/>
      <c r="I19" s="23">
        <v>0.46121</v>
      </c>
      <c r="J19" s="304"/>
      <c r="K19" s="29">
        <v>0</v>
      </c>
    </row>
    <row r="20" spans="1:11" s="4" customFormat="1" ht="27" customHeight="1">
      <c r="A20" s="293"/>
      <c r="B20" s="252"/>
      <c r="C20" s="296"/>
      <c r="D20" s="302"/>
      <c r="E20" s="296"/>
      <c r="F20" s="296"/>
      <c r="G20" s="41"/>
      <c r="H20" s="298"/>
      <c r="I20" s="23"/>
      <c r="J20" s="305"/>
      <c r="K20" s="31"/>
    </row>
    <row r="21" spans="1:11" s="4" customFormat="1" ht="19.5" customHeight="1">
      <c r="A21" s="293">
        <v>5</v>
      </c>
      <c r="B21" s="252"/>
      <c r="C21" s="296" t="s">
        <v>157</v>
      </c>
      <c r="D21" s="301" t="s">
        <v>158</v>
      </c>
      <c r="E21" s="296" t="s">
        <v>159</v>
      </c>
      <c r="F21" s="296" t="s">
        <v>160</v>
      </c>
      <c r="G21" s="41"/>
      <c r="H21" s="298">
        <f>SUM(I21:I23)</f>
        <v>0.02</v>
      </c>
      <c r="I21" s="23"/>
      <c r="J21" s="303" t="s">
        <v>133</v>
      </c>
      <c r="K21" s="29"/>
    </row>
    <row r="22" spans="1:11" s="4" customFormat="1" ht="19.5" customHeight="1">
      <c r="A22" s="293"/>
      <c r="B22" s="252"/>
      <c r="C22" s="296"/>
      <c r="D22" s="279"/>
      <c r="E22" s="296"/>
      <c r="F22" s="296"/>
      <c r="G22" s="41" t="s">
        <v>43</v>
      </c>
      <c r="H22" s="298"/>
      <c r="I22" s="23">
        <v>0.02</v>
      </c>
      <c r="J22" s="304"/>
      <c r="K22" s="29">
        <v>0</v>
      </c>
    </row>
    <row r="23" spans="1:11" s="4" customFormat="1" ht="19.5" customHeight="1">
      <c r="A23" s="293"/>
      <c r="B23" s="252"/>
      <c r="C23" s="296"/>
      <c r="D23" s="279"/>
      <c r="E23" s="296"/>
      <c r="F23" s="296"/>
      <c r="G23" s="41"/>
      <c r="H23" s="298"/>
      <c r="I23" s="23"/>
      <c r="J23" s="305"/>
      <c r="K23" s="31"/>
    </row>
    <row r="24" spans="1:11" s="4" customFormat="1" ht="19.5" customHeight="1">
      <c r="A24" s="299">
        <v>6</v>
      </c>
      <c r="B24" s="252"/>
      <c r="C24" s="296" t="s">
        <v>157</v>
      </c>
      <c r="D24" s="301" t="s">
        <v>158</v>
      </c>
      <c r="E24" s="296" t="s">
        <v>161</v>
      </c>
      <c r="F24" s="296" t="s">
        <v>162</v>
      </c>
      <c r="G24" s="41"/>
      <c r="H24" s="298">
        <f>SUM(I24:I26)</f>
        <v>0.01645</v>
      </c>
      <c r="I24" s="23"/>
      <c r="J24" s="303" t="s">
        <v>133</v>
      </c>
      <c r="K24" s="31"/>
    </row>
    <row r="25" spans="1:11" s="4" customFormat="1" ht="19.5" customHeight="1">
      <c r="A25" s="293"/>
      <c r="B25" s="252"/>
      <c r="C25" s="296"/>
      <c r="D25" s="279"/>
      <c r="E25" s="296"/>
      <c r="F25" s="296"/>
      <c r="G25" s="41" t="s">
        <v>43</v>
      </c>
      <c r="H25" s="298"/>
      <c r="I25" s="23">
        <v>0.01645</v>
      </c>
      <c r="J25" s="304"/>
      <c r="K25" s="29">
        <v>0</v>
      </c>
    </row>
    <row r="26" spans="1:11" s="4" customFormat="1" ht="19.5" customHeight="1">
      <c r="A26" s="293"/>
      <c r="B26" s="252"/>
      <c r="C26" s="296"/>
      <c r="D26" s="279"/>
      <c r="E26" s="296"/>
      <c r="F26" s="296"/>
      <c r="G26" s="41"/>
      <c r="H26" s="298"/>
      <c r="I26" s="23"/>
      <c r="J26" s="305"/>
      <c r="K26" s="31"/>
    </row>
    <row r="27" spans="1:11" s="4" customFormat="1" ht="19.5" customHeight="1">
      <c r="A27" s="293">
        <v>7</v>
      </c>
      <c r="B27" s="252"/>
      <c r="C27" s="296" t="s">
        <v>163</v>
      </c>
      <c r="D27" s="301" t="s">
        <v>164</v>
      </c>
      <c r="E27" s="296" t="s">
        <v>165</v>
      </c>
      <c r="F27" s="296" t="s">
        <v>166</v>
      </c>
      <c r="G27" s="41"/>
      <c r="H27" s="298">
        <f>SUM(I27:I29)</f>
        <v>0.09494</v>
      </c>
      <c r="I27" s="23"/>
      <c r="J27" s="303" t="s">
        <v>133</v>
      </c>
      <c r="K27" s="31"/>
    </row>
    <row r="28" spans="1:11" s="4" customFormat="1" ht="19.5" customHeight="1">
      <c r="A28" s="293"/>
      <c r="B28" s="252"/>
      <c r="C28" s="296"/>
      <c r="D28" s="279"/>
      <c r="E28" s="296"/>
      <c r="F28" s="296"/>
      <c r="G28" s="41" t="s">
        <v>43</v>
      </c>
      <c r="H28" s="298"/>
      <c r="I28" s="115">
        <v>0.09494</v>
      </c>
      <c r="J28" s="304"/>
      <c r="K28" s="29">
        <v>0</v>
      </c>
    </row>
    <row r="29" spans="1:11" s="4" customFormat="1" ht="19.5" customHeight="1">
      <c r="A29" s="293"/>
      <c r="B29" s="252"/>
      <c r="C29" s="296"/>
      <c r="D29" s="279"/>
      <c r="E29" s="296"/>
      <c r="F29" s="296"/>
      <c r="G29" s="41"/>
      <c r="H29" s="298"/>
      <c r="I29" s="23"/>
      <c r="J29" s="305"/>
      <c r="K29" s="31"/>
    </row>
    <row r="30" spans="1:11" s="4" customFormat="1" ht="19.5" customHeight="1">
      <c r="A30" s="299">
        <v>8</v>
      </c>
      <c r="B30" s="252"/>
      <c r="C30" s="296" t="s">
        <v>139</v>
      </c>
      <c r="D30" s="301" t="s">
        <v>150</v>
      </c>
      <c r="E30" s="296" t="s">
        <v>167</v>
      </c>
      <c r="F30" s="296" t="s">
        <v>168</v>
      </c>
      <c r="G30" s="41"/>
      <c r="H30" s="298">
        <f>SUM(I30:I32)</f>
        <v>0.0048</v>
      </c>
      <c r="I30" s="23"/>
      <c r="J30" s="303" t="s">
        <v>133</v>
      </c>
      <c r="K30" s="31"/>
    </row>
    <row r="31" spans="1:11" s="4" customFormat="1" ht="19.5" customHeight="1">
      <c r="A31" s="293"/>
      <c r="B31" s="252"/>
      <c r="C31" s="296"/>
      <c r="D31" s="279"/>
      <c r="E31" s="296"/>
      <c r="F31" s="296"/>
      <c r="G31" s="41" t="s">
        <v>43</v>
      </c>
      <c r="H31" s="298"/>
      <c r="I31" s="112">
        <v>0.0048</v>
      </c>
      <c r="J31" s="304"/>
      <c r="K31" s="29">
        <v>0</v>
      </c>
    </row>
    <row r="32" spans="1:11" s="4" customFormat="1" ht="19.5" customHeight="1">
      <c r="A32" s="293"/>
      <c r="B32" s="252"/>
      <c r="C32" s="296"/>
      <c r="D32" s="279"/>
      <c r="E32" s="296"/>
      <c r="F32" s="296"/>
      <c r="G32" s="41"/>
      <c r="H32" s="298"/>
      <c r="I32" s="23"/>
      <c r="J32" s="305"/>
      <c r="K32" s="31"/>
    </row>
    <row r="33" spans="1:11" s="4" customFormat="1" ht="19.5" customHeight="1">
      <c r="A33" s="293">
        <v>9</v>
      </c>
      <c r="B33" s="252"/>
      <c r="C33" s="296" t="s">
        <v>169</v>
      </c>
      <c r="D33" s="301" t="s">
        <v>164</v>
      </c>
      <c r="E33" s="306" t="s">
        <v>170</v>
      </c>
      <c r="F33" s="296" t="s">
        <v>171</v>
      </c>
      <c r="G33" s="41"/>
      <c r="H33" s="298">
        <f>SUM(I33:I35)</f>
        <v>0.105</v>
      </c>
      <c r="I33" s="23"/>
      <c r="J33" s="303" t="s">
        <v>133</v>
      </c>
      <c r="K33" s="31"/>
    </row>
    <row r="34" spans="1:11" s="4" customFormat="1" ht="19.5" customHeight="1">
      <c r="A34" s="293"/>
      <c r="B34" s="252"/>
      <c r="C34" s="296"/>
      <c r="D34" s="279"/>
      <c r="E34" s="307"/>
      <c r="F34" s="296"/>
      <c r="G34" s="41" t="s">
        <v>43</v>
      </c>
      <c r="H34" s="298"/>
      <c r="I34" s="23">
        <v>0.105</v>
      </c>
      <c r="J34" s="304"/>
      <c r="K34" s="29">
        <v>0</v>
      </c>
    </row>
    <row r="35" spans="1:11" s="4" customFormat="1" ht="19.5" customHeight="1">
      <c r="A35" s="293"/>
      <c r="B35" s="252"/>
      <c r="C35" s="296"/>
      <c r="D35" s="279"/>
      <c r="E35" s="308"/>
      <c r="F35" s="296"/>
      <c r="G35" s="41"/>
      <c r="H35" s="298"/>
      <c r="I35" s="23"/>
      <c r="J35" s="305"/>
      <c r="K35" s="31"/>
    </row>
    <row r="36" spans="1:11" s="4" customFormat="1" ht="19.5" customHeight="1">
      <c r="A36" s="299">
        <v>10</v>
      </c>
      <c r="B36" s="252"/>
      <c r="C36" s="296" t="s">
        <v>172</v>
      </c>
      <c r="D36" s="301" t="s">
        <v>173</v>
      </c>
      <c r="E36" s="309" t="s">
        <v>174</v>
      </c>
      <c r="F36" s="296" t="s">
        <v>175</v>
      </c>
      <c r="G36" s="41"/>
      <c r="H36" s="298">
        <f>SUM(I36:I38)</f>
        <v>0.27283</v>
      </c>
      <c r="I36" s="23"/>
      <c r="J36" s="30"/>
      <c r="K36" s="31"/>
    </row>
    <row r="37" spans="1:11" s="4" customFormat="1" ht="19.5" customHeight="1">
      <c r="A37" s="293"/>
      <c r="B37" s="252"/>
      <c r="C37" s="296"/>
      <c r="D37" s="279"/>
      <c r="E37" s="310"/>
      <c r="F37" s="296"/>
      <c r="G37" s="41" t="s">
        <v>43</v>
      </c>
      <c r="H37" s="298"/>
      <c r="I37" s="23">
        <v>0.27283</v>
      </c>
      <c r="J37" s="30">
        <v>1659.489</v>
      </c>
      <c r="K37" s="31">
        <v>1659.489</v>
      </c>
    </row>
    <row r="38" spans="1:11" s="4" customFormat="1" ht="19.5" customHeight="1">
      <c r="A38" s="293"/>
      <c r="B38" s="252"/>
      <c r="C38" s="296"/>
      <c r="D38" s="279"/>
      <c r="E38" s="300"/>
      <c r="F38" s="296"/>
      <c r="G38" s="41"/>
      <c r="H38" s="298"/>
      <c r="I38" s="23"/>
      <c r="J38" s="30"/>
      <c r="K38" s="31"/>
    </row>
    <row r="39" spans="1:11" s="4" customFormat="1" ht="19.5" customHeight="1">
      <c r="A39" s="293">
        <v>11</v>
      </c>
      <c r="B39" s="252"/>
      <c r="C39" s="296" t="s">
        <v>134</v>
      </c>
      <c r="D39" s="301" t="s">
        <v>176</v>
      </c>
      <c r="E39" s="309" t="s">
        <v>177</v>
      </c>
      <c r="F39" s="296" t="s">
        <v>178</v>
      </c>
      <c r="G39" s="41"/>
      <c r="H39" s="298">
        <f>SUM(I39:I41)</f>
        <v>0.0994</v>
      </c>
      <c r="I39" s="23"/>
      <c r="J39" s="303" t="s">
        <v>133</v>
      </c>
      <c r="K39" s="31"/>
    </row>
    <row r="40" spans="1:11" s="4" customFormat="1" ht="19.5" customHeight="1">
      <c r="A40" s="293"/>
      <c r="B40" s="252"/>
      <c r="C40" s="296"/>
      <c r="D40" s="279"/>
      <c r="E40" s="310"/>
      <c r="F40" s="296"/>
      <c r="G40" s="41" t="s">
        <v>43</v>
      </c>
      <c r="H40" s="298"/>
      <c r="I40" s="23">
        <v>0.0994</v>
      </c>
      <c r="J40" s="304"/>
      <c r="K40" s="29">
        <v>0</v>
      </c>
    </row>
    <row r="41" spans="1:11" s="4" customFormat="1" ht="19.5" customHeight="1">
      <c r="A41" s="293"/>
      <c r="B41" s="252"/>
      <c r="C41" s="296"/>
      <c r="D41" s="279"/>
      <c r="E41" s="300"/>
      <c r="F41" s="296"/>
      <c r="G41" s="41"/>
      <c r="H41" s="298"/>
      <c r="I41" s="23"/>
      <c r="J41" s="305"/>
      <c r="K41" s="31"/>
    </row>
    <row r="42" spans="1:11" s="4" customFormat="1" ht="19.5" customHeight="1">
      <c r="A42" s="299">
        <v>12</v>
      </c>
      <c r="B42" s="252"/>
      <c r="C42" s="296" t="s">
        <v>169</v>
      </c>
      <c r="D42" s="301" t="s">
        <v>164</v>
      </c>
      <c r="E42" s="302" t="s">
        <v>170</v>
      </c>
      <c r="F42" s="296" t="s">
        <v>179</v>
      </c>
      <c r="G42" s="41"/>
      <c r="H42" s="298">
        <f>SUM(I42:I44)</f>
        <v>0.0962</v>
      </c>
      <c r="I42" s="23"/>
      <c r="J42" s="303" t="s">
        <v>133</v>
      </c>
      <c r="K42" s="31"/>
    </row>
    <row r="43" spans="1:11" s="4" customFormat="1" ht="19.5" customHeight="1">
      <c r="A43" s="293"/>
      <c r="B43" s="252"/>
      <c r="C43" s="296"/>
      <c r="D43" s="279"/>
      <c r="E43" s="302"/>
      <c r="F43" s="296"/>
      <c r="G43" s="41" t="s">
        <v>43</v>
      </c>
      <c r="H43" s="298"/>
      <c r="I43" s="23">
        <v>0.0962</v>
      </c>
      <c r="J43" s="304"/>
      <c r="K43" s="29">
        <v>0</v>
      </c>
    </row>
    <row r="44" spans="1:11" s="4" customFormat="1" ht="19.5" customHeight="1" thickBot="1">
      <c r="A44" s="311"/>
      <c r="B44" s="252"/>
      <c r="C44" s="309"/>
      <c r="D44" s="312"/>
      <c r="E44" s="306"/>
      <c r="F44" s="309"/>
      <c r="G44" s="43"/>
      <c r="H44" s="313"/>
      <c r="I44" s="24"/>
      <c r="J44" s="304"/>
      <c r="K44" s="33"/>
    </row>
    <row r="45" spans="1:11" s="4" customFormat="1" ht="19.5" customHeight="1">
      <c r="A45" s="315">
        <v>1</v>
      </c>
      <c r="B45" s="316" t="s">
        <v>180</v>
      </c>
      <c r="C45" s="295" t="s">
        <v>138</v>
      </c>
      <c r="D45" s="295" t="s">
        <v>181</v>
      </c>
      <c r="E45" s="295" t="s">
        <v>182</v>
      </c>
      <c r="F45" s="295" t="s">
        <v>183</v>
      </c>
      <c r="G45" s="108"/>
      <c r="H45" s="297">
        <f>SUM(I45:I47)</f>
        <v>0.04225</v>
      </c>
      <c r="I45" s="116"/>
      <c r="J45" s="109"/>
      <c r="K45" s="110"/>
    </row>
    <row r="46" spans="1:11" s="4" customFormat="1" ht="19.5" customHeight="1">
      <c r="A46" s="314"/>
      <c r="B46" s="317"/>
      <c r="C46" s="296"/>
      <c r="D46" s="296"/>
      <c r="E46" s="296"/>
      <c r="F46" s="296"/>
      <c r="G46" s="41" t="s">
        <v>43</v>
      </c>
      <c r="H46" s="298"/>
      <c r="I46" s="23">
        <v>0.04225</v>
      </c>
      <c r="J46" s="117">
        <v>213.574</v>
      </c>
      <c r="K46" s="118">
        <v>213.574</v>
      </c>
    </row>
    <row r="47" spans="1:11" s="4" customFormat="1" ht="19.5" customHeight="1">
      <c r="A47" s="314"/>
      <c r="B47" s="317"/>
      <c r="C47" s="296"/>
      <c r="D47" s="296"/>
      <c r="E47" s="296"/>
      <c r="F47" s="296"/>
      <c r="G47" s="41"/>
      <c r="H47" s="298"/>
      <c r="I47" s="23"/>
      <c r="J47" s="30"/>
      <c r="K47" s="31"/>
    </row>
    <row r="48" spans="1:11" s="4" customFormat="1" ht="19.5" customHeight="1">
      <c r="A48" s="314">
        <v>2</v>
      </c>
      <c r="B48" s="317"/>
      <c r="C48" s="296" t="s">
        <v>136</v>
      </c>
      <c r="D48" s="296" t="s">
        <v>184</v>
      </c>
      <c r="E48" s="296" t="s">
        <v>185</v>
      </c>
      <c r="F48" s="296" t="s">
        <v>186</v>
      </c>
      <c r="G48" s="41"/>
      <c r="H48" s="298">
        <f>SUM(I48:I50)</f>
        <v>0.918</v>
      </c>
      <c r="I48" s="23"/>
      <c r="J48" s="30"/>
      <c r="K48" s="31"/>
    </row>
    <row r="49" spans="1:11" s="4" customFormat="1" ht="19.5" customHeight="1">
      <c r="A49" s="314"/>
      <c r="B49" s="317"/>
      <c r="C49" s="296"/>
      <c r="D49" s="296"/>
      <c r="E49" s="296"/>
      <c r="F49" s="296"/>
      <c r="G49" s="41" t="s">
        <v>43</v>
      </c>
      <c r="H49" s="298"/>
      <c r="I49" s="119">
        <v>0.918</v>
      </c>
      <c r="J49" s="117">
        <v>7435.8</v>
      </c>
      <c r="K49" s="118">
        <v>7435.8</v>
      </c>
    </row>
    <row r="50" spans="1:11" s="4" customFormat="1" ht="19.5" customHeight="1">
      <c r="A50" s="314"/>
      <c r="B50" s="317"/>
      <c r="C50" s="296"/>
      <c r="D50" s="296"/>
      <c r="E50" s="296"/>
      <c r="F50" s="296"/>
      <c r="G50" s="41"/>
      <c r="H50" s="298"/>
      <c r="I50" s="23"/>
      <c r="J50" s="30"/>
      <c r="K50" s="31"/>
    </row>
    <row r="51" spans="1:11" s="4" customFormat="1" ht="19.5" customHeight="1">
      <c r="A51" s="314">
        <v>3</v>
      </c>
      <c r="B51" s="317"/>
      <c r="C51" s="296" t="s">
        <v>136</v>
      </c>
      <c r="D51" s="296" t="s">
        <v>187</v>
      </c>
      <c r="E51" s="296" t="s">
        <v>188</v>
      </c>
      <c r="F51" s="296" t="s">
        <v>189</v>
      </c>
      <c r="G51" s="41"/>
      <c r="H51" s="298">
        <f>SUM(I51:I53)</f>
        <v>0.05</v>
      </c>
      <c r="I51" s="23"/>
      <c r="J51" s="30"/>
      <c r="K51" s="31"/>
    </row>
    <row r="52" spans="1:11" s="4" customFormat="1" ht="19.5" customHeight="1">
      <c r="A52" s="314"/>
      <c r="B52" s="317"/>
      <c r="C52" s="296"/>
      <c r="D52" s="296"/>
      <c r="E52" s="296"/>
      <c r="F52" s="296"/>
      <c r="G52" s="41" t="s">
        <v>43</v>
      </c>
      <c r="H52" s="298"/>
      <c r="I52" s="119">
        <v>0.05</v>
      </c>
      <c r="J52" s="117">
        <v>2217.6</v>
      </c>
      <c r="K52" s="118">
        <v>2217.6</v>
      </c>
    </row>
    <row r="53" spans="1:11" s="4" customFormat="1" ht="19.5" customHeight="1">
      <c r="A53" s="314"/>
      <c r="B53" s="317"/>
      <c r="C53" s="296"/>
      <c r="D53" s="296"/>
      <c r="E53" s="296"/>
      <c r="F53" s="296"/>
      <c r="G53" s="41"/>
      <c r="H53" s="298"/>
      <c r="I53" s="23"/>
      <c r="J53" s="30"/>
      <c r="K53" s="31"/>
    </row>
    <row r="54" spans="1:11" s="4" customFormat="1" ht="19.5" customHeight="1">
      <c r="A54" s="314">
        <v>4</v>
      </c>
      <c r="B54" s="317"/>
      <c r="C54" s="296" t="s">
        <v>190</v>
      </c>
      <c r="D54" s="296" t="s">
        <v>191</v>
      </c>
      <c r="E54" s="302" t="s">
        <v>170</v>
      </c>
      <c r="F54" s="296" t="s">
        <v>192</v>
      </c>
      <c r="G54" s="41"/>
      <c r="H54" s="298">
        <f>SUM(I54:I56)</f>
        <v>0.49164</v>
      </c>
      <c r="I54" s="23"/>
      <c r="J54" s="319" t="s">
        <v>133</v>
      </c>
      <c r="K54" s="31"/>
    </row>
    <row r="55" spans="1:11" s="4" customFormat="1" ht="19.5" customHeight="1">
      <c r="A55" s="314"/>
      <c r="B55" s="317"/>
      <c r="C55" s="296"/>
      <c r="D55" s="296"/>
      <c r="E55" s="302"/>
      <c r="F55" s="296"/>
      <c r="G55" s="41" t="s">
        <v>43</v>
      </c>
      <c r="H55" s="298"/>
      <c r="I55" s="23">
        <v>0.49164</v>
      </c>
      <c r="J55" s="319"/>
      <c r="K55" s="29">
        <v>0</v>
      </c>
    </row>
    <row r="56" spans="1:11" s="4" customFormat="1" ht="19.5" customHeight="1">
      <c r="A56" s="314"/>
      <c r="B56" s="317"/>
      <c r="C56" s="296"/>
      <c r="D56" s="296"/>
      <c r="E56" s="302"/>
      <c r="F56" s="296"/>
      <c r="G56" s="41"/>
      <c r="H56" s="298"/>
      <c r="I56" s="23"/>
      <c r="J56" s="319"/>
      <c r="K56" s="31"/>
    </row>
    <row r="57" spans="1:11" s="4" customFormat="1" ht="19.5" customHeight="1">
      <c r="A57" s="314">
        <v>5</v>
      </c>
      <c r="B57" s="317"/>
      <c r="C57" s="296" t="s">
        <v>138</v>
      </c>
      <c r="D57" s="296" t="s">
        <v>181</v>
      </c>
      <c r="E57" s="296" t="s">
        <v>193</v>
      </c>
      <c r="F57" s="296" t="s">
        <v>194</v>
      </c>
      <c r="G57" s="41"/>
      <c r="H57" s="298">
        <f>SUM(I57:I59)</f>
        <v>0.04838</v>
      </c>
      <c r="I57" s="23"/>
      <c r="J57" s="30"/>
      <c r="K57" s="31"/>
    </row>
    <row r="58" spans="1:11" s="4" customFormat="1" ht="19.5" customHeight="1">
      <c r="A58" s="314"/>
      <c r="B58" s="317"/>
      <c r="C58" s="296"/>
      <c r="D58" s="296"/>
      <c r="E58" s="296"/>
      <c r="F58" s="296"/>
      <c r="G58" s="41" t="s">
        <v>43</v>
      </c>
      <c r="H58" s="298"/>
      <c r="I58" s="23">
        <v>0.04838</v>
      </c>
      <c r="J58" s="117">
        <v>1606.626</v>
      </c>
      <c r="K58" s="118">
        <v>1606.626</v>
      </c>
    </row>
    <row r="59" spans="1:11" s="4" customFormat="1" ht="19.5" customHeight="1">
      <c r="A59" s="314"/>
      <c r="B59" s="317"/>
      <c r="C59" s="296"/>
      <c r="D59" s="296"/>
      <c r="E59" s="296"/>
      <c r="F59" s="296"/>
      <c r="G59" s="41"/>
      <c r="H59" s="298"/>
      <c r="I59" s="23"/>
      <c r="J59" s="30"/>
      <c r="K59" s="31"/>
    </row>
    <row r="60" spans="1:11" s="4" customFormat="1" ht="19.5" customHeight="1">
      <c r="A60" s="314">
        <v>6</v>
      </c>
      <c r="B60" s="317"/>
      <c r="C60" s="296" t="s">
        <v>138</v>
      </c>
      <c r="D60" s="296" t="s">
        <v>181</v>
      </c>
      <c r="E60" s="317" t="s">
        <v>195</v>
      </c>
      <c r="F60" s="296" t="s">
        <v>196</v>
      </c>
      <c r="G60" s="41"/>
      <c r="H60" s="298">
        <f>SUM(I60:I62)</f>
        <v>0.06</v>
      </c>
      <c r="I60" s="23"/>
      <c r="J60" s="30"/>
      <c r="K60" s="31"/>
    </row>
    <row r="61" spans="1:11" s="4" customFormat="1" ht="19.5" customHeight="1">
      <c r="A61" s="314"/>
      <c r="B61" s="317"/>
      <c r="C61" s="296"/>
      <c r="D61" s="296"/>
      <c r="E61" s="317"/>
      <c r="F61" s="296"/>
      <c r="G61" s="41" t="s">
        <v>43</v>
      </c>
      <c r="H61" s="298"/>
      <c r="I61" s="120">
        <v>0.06</v>
      </c>
      <c r="J61" s="117">
        <v>1549.8</v>
      </c>
      <c r="K61" s="118">
        <v>1549.8</v>
      </c>
    </row>
    <row r="62" spans="1:11" s="4" customFormat="1" ht="19.5" customHeight="1">
      <c r="A62" s="314"/>
      <c r="B62" s="317"/>
      <c r="C62" s="296"/>
      <c r="D62" s="296"/>
      <c r="E62" s="317"/>
      <c r="F62" s="296"/>
      <c r="G62" s="41"/>
      <c r="H62" s="298"/>
      <c r="I62" s="23"/>
      <c r="J62" s="30"/>
      <c r="K62" s="31"/>
    </row>
    <row r="63" spans="1:11" s="4" customFormat="1" ht="19.5" customHeight="1">
      <c r="A63" s="314">
        <v>7</v>
      </c>
      <c r="B63" s="317"/>
      <c r="C63" s="296" t="s">
        <v>197</v>
      </c>
      <c r="D63" s="296" t="s">
        <v>198</v>
      </c>
      <c r="E63" s="296" t="s">
        <v>199</v>
      </c>
      <c r="F63" s="296" t="s">
        <v>200</v>
      </c>
      <c r="G63" s="41"/>
      <c r="H63" s="298">
        <f>SUM(I63:I65)</f>
        <v>0.75268</v>
      </c>
      <c r="I63" s="23"/>
      <c r="J63" s="30"/>
      <c r="K63" s="31"/>
    </row>
    <row r="64" spans="1:11" s="4" customFormat="1" ht="19.5" customHeight="1">
      <c r="A64" s="314"/>
      <c r="B64" s="317"/>
      <c r="C64" s="296"/>
      <c r="D64" s="296"/>
      <c r="E64" s="296"/>
      <c r="F64" s="296"/>
      <c r="G64" s="41" t="s">
        <v>43</v>
      </c>
      <c r="H64" s="298"/>
      <c r="I64" s="23">
        <v>0.75268</v>
      </c>
      <c r="J64" s="28">
        <v>0</v>
      </c>
      <c r="K64" s="29">
        <v>0</v>
      </c>
    </row>
    <row r="65" spans="1:11" s="4" customFormat="1" ht="19.5" customHeight="1">
      <c r="A65" s="314"/>
      <c r="B65" s="317"/>
      <c r="C65" s="296"/>
      <c r="D65" s="296"/>
      <c r="E65" s="296"/>
      <c r="F65" s="296"/>
      <c r="G65" s="41"/>
      <c r="H65" s="298"/>
      <c r="I65" s="23"/>
      <c r="J65" s="30"/>
      <c r="K65" s="31"/>
    </row>
    <row r="66" spans="1:11" s="4" customFormat="1" ht="19.5" customHeight="1">
      <c r="A66" s="314">
        <v>8</v>
      </c>
      <c r="B66" s="317"/>
      <c r="C66" s="296" t="s">
        <v>201</v>
      </c>
      <c r="D66" s="296" t="s">
        <v>202</v>
      </c>
      <c r="E66" s="296" t="s">
        <v>203</v>
      </c>
      <c r="F66" s="296" t="s">
        <v>204</v>
      </c>
      <c r="G66" s="41"/>
      <c r="H66" s="298">
        <f>SUM(I66:I68)</f>
        <v>4.54604</v>
      </c>
      <c r="I66" s="23"/>
      <c r="J66" s="319" t="s">
        <v>133</v>
      </c>
      <c r="K66" s="31"/>
    </row>
    <row r="67" spans="1:11" s="4" customFormat="1" ht="19.5" customHeight="1">
      <c r="A67" s="314"/>
      <c r="B67" s="317"/>
      <c r="C67" s="296"/>
      <c r="D67" s="296"/>
      <c r="E67" s="296"/>
      <c r="F67" s="296"/>
      <c r="G67" s="41" t="s">
        <v>43</v>
      </c>
      <c r="H67" s="298"/>
      <c r="I67" s="23">
        <v>4.54604</v>
      </c>
      <c r="J67" s="319"/>
      <c r="K67" s="29">
        <v>0</v>
      </c>
    </row>
    <row r="68" spans="1:11" s="4" customFormat="1" ht="19.5" customHeight="1">
      <c r="A68" s="314"/>
      <c r="B68" s="317"/>
      <c r="C68" s="296"/>
      <c r="D68" s="296"/>
      <c r="E68" s="296"/>
      <c r="F68" s="296"/>
      <c r="G68" s="41"/>
      <c r="H68" s="298"/>
      <c r="I68" s="23"/>
      <c r="J68" s="319"/>
      <c r="K68" s="31"/>
    </row>
    <row r="69" spans="1:11" s="4" customFormat="1" ht="19.5" customHeight="1">
      <c r="A69" s="314">
        <v>9</v>
      </c>
      <c r="B69" s="317"/>
      <c r="C69" s="296" t="s">
        <v>197</v>
      </c>
      <c r="D69" s="296" t="s">
        <v>198</v>
      </c>
      <c r="E69" s="296" t="s">
        <v>205</v>
      </c>
      <c r="F69" s="296" t="s">
        <v>206</v>
      </c>
      <c r="G69" s="41"/>
      <c r="H69" s="298">
        <f>SUM(I69:I71)</f>
        <v>0.211</v>
      </c>
      <c r="I69" s="23"/>
      <c r="J69" s="30"/>
      <c r="K69" s="31"/>
    </row>
    <row r="70" spans="1:11" s="4" customFormat="1" ht="19.5" customHeight="1">
      <c r="A70" s="314"/>
      <c r="B70" s="317"/>
      <c r="C70" s="296"/>
      <c r="D70" s="296"/>
      <c r="E70" s="296"/>
      <c r="F70" s="296"/>
      <c r="G70" s="41" t="s">
        <v>43</v>
      </c>
      <c r="H70" s="298"/>
      <c r="I70" s="23">
        <v>0.211</v>
      </c>
      <c r="J70" s="117">
        <v>2366.892</v>
      </c>
      <c r="K70" s="118">
        <v>2366.892</v>
      </c>
    </row>
    <row r="71" spans="1:11" s="4" customFormat="1" ht="19.5" customHeight="1">
      <c r="A71" s="314"/>
      <c r="B71" s="317"/>
      <c r="C71" s="296"/>
      <c r="D71" s="296"/>
      <c r="E71" s="296"/>
      <c r="F71" s="296"/>
      <c r="G71" s="41"/>
      <c r="H71" s="298"/>
      <c r="I71" s="23"/>
      <c r="J71" s="30"/>
      <c r="K71" s="31"/>
    </row>
    <row r="72" spans="1:11" s="4" customFormat="1" ht="19.5" customHeight="1">
      <c r="A72" s="314">
        <v>10</v>
      </c>
      <c r="B72" s="317"/>
      <c r="C72" s="296" t="s">
        <v>135</v>
      </c>
      <c r="D72" s="296" t="s">
        <v>207</v>
      </c>
      <c r="E72" s="296" t="s">
        <v>208</v>
      </c>
      <c r="F72" s="296" t="s">
        <v>209</v>
      </c>
      <c r="G72" s="41"/>
      <c r="H72" s="298">
        <f>SUM(I72:I74)</f>
        <v>0.592302</v>
      </c>
      <c r="I72" s="23"/>
      <c r="J72" s="30"/>
      <c r="K72" s="31"/>
    </row>
    <row r="73" spans="1:11" s="4" customFormat="1" ht="19.5" customHeight="1">
      <c r="A73" s="314"/>
      <c r="B73" s="317"/>
      <c r="C73" s="296"/>
      <c r="D73" s="296"/>
      <c r="E73" s="296"/>
      <c r="F73" s="296"/>
      <c r="G73" s="41" t="s">
        <v>43</v>
      </c>
      <c r="H73" s="298"/>
      <c r="I73" s="23">
        <v>0.592302</v>
      </c>
      <c r="J73" s="121">
        <v>15907.8</v>
      </c>
      <c r="K73" s="29">
        <v>0</v>
      </c>
    </row>
    <row r="74" spans="1:11" s="4" customFormat="1" ht="19.5" customHeight="1">
      <c r="A74" s="314"/>
      <c r="B74" s="317"/>
      <c r="C74" s="296"/>
      <c r="D74" s="296"/>
      <c r="E74" s="296"/>
      <c r="F74" s="296"/>
      <c r="G74" s="41"/>
      <c r="H74" s="298"/>
      <c r="I74" s="23"/>
      <c r="J74" s="30"/>
      <c r="K74" s="31"/>
    </row>
    <row r="75" spans="1:11" s="4" customFormat="1" ht="19.5" customHeight="1">
      <c r="A75" s="314">
        <v>11</v>
      </c>
      <c r="B75" s="317"/>
      <c r="C75" s="296" t="s">
        <v>136</v>
      </c>
      <c r="D75" s="296" t="s">
        <v>210</v>
      </c>
      <c r="E75" s="296" t="s">
        <v>211</v>
      </c>
      <c r="F75" s="296" t="s">
        <v>212</v>
      </c>
      <c r="G75" s="41"/>
      <c r="H75" s="298">
        <f>SUM(I75:I77)</f>
        <v>0.177</v>
      </c>
      <c r="I75" s="23"/>
      <c r="J75" s="319" t="s">
        <v>133</v>
      </c>
      <c r="K75" s="31"/>
    </row>
    <row r="76" spans="1:11" s="4" customFormat="1" ht="19.5" customHeight="1">
      <c r="A76" s="314"/>
      <c r="B76" s="317"/>
      <c r="C76" s="296"/>
      <c r="D76" s="296"/>
      <c r="E76" s="296"/>
      <c r="F76" s="296"/>
      <c r="G76" s="41" t="s">
        <v>43</v>
      </c>
      <c r="H76" s="298"/>
      <c r="I76" s="112">
        <v>0.177</v>
      </c>
      <c r="J76" s="319"/>
      <c r="K76" s="29">
        <v>0</v>
      </c>
    </row>
    <row r="77" spans="1:11" s="4" customFormat="1" ht="19.5" customHeight="1">
      <c r="A77" s="314"/>
      <c r="B77" s="317"/>
      <c r="C77" s="296"/>
      <c r="D77" s="296"/>
      <c r="E77" s="296"/>
      <c r="F77" s="296"/>
      <c r="G77" s="41"/>
      <c r="H77" s="298"/>
      <c r="I77" s="23"/>
      <c r="J77" s="319"/>
      <c r="K77" s="31"/>
    </row>
    <row r="78" spans="1:11" s="4" customFormat="1" ht="19.5" customHeight="1">
      <c r="A78" s="314">
        <v>12</v>
      </c>
      <c r="B78" s="317"/>
      <c r="C78" s="296" t="s">
        <v>213</v>
      </c>
      <c r="D78" s="296" t="s">
        <v>214</v>
      </c>
      <c r="E78" s="302" t="s">
        <v>170</v>
      </c>
      <c r="F78" s="296" t="s">
        <v>215</v>
      </c>
      <c r="G78" s="41"/>
      <c r="H78" s="298">
        <f>SUM(I78:I80)</f>
        <v>0.050969</v>
      </c>
      <c r="I78" s="23"/>
      <c r="J78" s="30"/>
      <c r="K78" s="31"/>
    </row>
    <row r="79" spans="1:11" s="4" customFormat="1" ht="19.5" customHeight="1">
      <c r="A79" s="314"/>
      <c r="B79" s="317"/>
      <c r="C79" s="296"/>
      <c r="D79" s="296"/>
      <c r="E79" s="302"/>
      <c r="F79" s="296"/>
      <c r="G79" s="41" t="s">
        <v>43</v>
      </c>
      <c r="H79" s="298"/>
      <c r="I79" s="112">
        <v>0.050969</v>
      </c>
      <c r="J79" s="111">
        <v>3328.2</v>
      </c>
      <c r="K79" s="29">
        <v>0</v>
      </c>
    </row>
    <row r="80" spans="1:11" s="4" customFormat="1" ht="19.5" customHeight="1" thickBot="1">
      <c r="A80" s="320"/>
      <c r="B80" s="318"/>
      <c r="C80" s="321"/>
      <c r="D80" s="321"/>
      <c r="E80" s="322"/>
      <c r="F80" s="321"/>
      <c r="G80" s="122"/>
      <c r="H80" s="323"/>
      <c r="I80" s="123"/>
      <c r="J80" s="124"/>
      <c r="K80" s="125"/>
    </row>
    <row r="81" spans="1:11" s="4" customFormat="1" ht="19.5" customHeight="1">
      <c r="A81" s="324">
        <v>1</v>
      </c>
      <c r="B81" s="294" t="s">
        <v>216</v>
      </c>
      <c r="C81" s="300" t="s">
        <v>217</v>
      </c>
      <c r="D81" s="300" t="s">
        <v>218</v>
      </c>
      <c r="E81" s="300" t="s">
        <v>219</v>
      </c>
      <c r="F81" s="300" t="s">
        <v>220</v>
      </c>
      <c r="G81" s="328" t="s">
        <v>221</v>
      </c>
      <c r="H81" s="329">
        <f>SUM(I81:I83)</f>
        <v>7.00001</v>
      </c>
      <c r="I81" s="22"/>
      <c r="J81" s="109"/>
      <c r="K81" s="110"/>
    </row>
    <row r="82" spans="1:11" s="4" customFormat="1" ht="19.5" customHeight="1">
      <c r="A82" s="325"/>
      <c r="B82" s="326"/>
      <c r="C82" s="296"/>
      <c r="D82" s="296"/>
      <c r="E82" s="296"/>
      <c r="F82" s="296"/>
      <c r="G82" s="310"/>
      <c r="H82" s="298"/>
      <c r="I82" s="126">
        <v>7.00001</v>
      </c>
      <c r="J82" s="127">
        <v>20921.5</v>
      </c>
      <c r="K82" s="128">
        <v>20921.5</v>
      </c>
    </row>
    <row r="83" spans="1:11" s="4" customFormat="1" ht="19.5" customHeight="1">
      <c r="A83" s="325"/>
      <c r="B83" s="326"/>
      <c r="C83" s="296"/>
      <c r="D83" s="296"/>
      <c r="E83" s="296"/>
      <c r="F83" s="296"/>
      <c r="G83" s="300"/>
      <c r="H83" s="298"/>
      <c r="I83" s="23"/>
      <c r="J83" s="30"/>
      <c r="K83" s="31"/>
    </row>
    <row r="84" spans="1:11" s="4" customFormat="1" ht="19.5" customHeight="1">
      <c r="A84" s="325">
        <v>2</v>
      </c>
      <c r="B84" s="326"/>
      <c r="C84" s="296" t="s">
        <v>222</v>
      </c>
      <c r="D84" s="296" t="s">
        <v>223</v>
      </c>
      <c r="E84" s="296" t="s">
        <v>224</v>
      </c>
      <c r="F84" s="296" t="s">
        <v>225</v>
      </c>
      <c r="G84" s="41"/>
      <c r="H84" s="298">
        <f>SUM(I84:I86)</f>
        <v>0.2327</v>
      </c>
      <c r="I84" s="23"/>
      <c r="J84" s="30"/>
      <c r="K84" s="31"/>
    </row>
    <row r="85" spans="1:11" s="4" customFormat="1" ht="19.5" customHeight="1">
      <c r="A85" s="325"/>
      <c r="B85" s="326"/>
      <c r="C85" s="296"/>
      <c r="D85" s="296"/>
      <c r="E85" s="296"/>
      <c r="F85" s="296"/>
      <c r="G85" s="41" t="s">
        <v>43</v>
      </c>
      <c r="H85" s="298"/>
      <c r="I85" s="23">
        <v>0.2327</v>
      </c>
      <c r="J85" s="129">
        <v>1132.2</v>
      </c>
      <c r="K85" s="29">
        <v>0</v>
      </c>
    </row>
    <row r="86" spans="1:11" s="4" customFormat="1" ht="19.5" customHeight="1">
      <c r="A86" s="325"/>
      <c r="B86" s="326"/>
      <c r="C86" s="296"/>
      <c r="D86" s="296"/>
      <c r="E86" s="296"/>
      <c r="F86" s="296"/>
      <c r="G86" s="41"/>
      <c r="H86" s="298"/>
      <c r="I86" s="23"/>
      <c r="J86" s="30"/>
      <c r="K86" s="31"/>
    </row>
    <row r="87" spans="1:11" s="4" customFormat="1" ht="19.5" customHeight="1">
      <c r="A87" s="325">
        <v>3</v>
      </c>
      <c r="B87" s="326"/>
      <c r="C87" s="296" t="s">
        <v>226</v>
      </c>
      <c r="D87" s="296" t="s">
        <v>227</v>
      </c>
      <c r="E87" s="296" t="s">
        <v>228</v>
      </c>
      <c r="F87" s="296" t="s">
        <v>229</v>
      </c>
      <c r="G87" s="41"/>
      <c r="H87" s="298">
        <f>SUM(I87:I89)</f>
        <v>0.0807</v>
      </c>
      <c r="I87" s="23"/>
      <c r="J87" s="30"/>
      <c r="K87" s="31"/>
    </row>
    <row r="88" spans="1:11" s="4" customFormat="1" ht="19.5" customHeight="1">
      <c r="A88" s="325"/>
      <c r="B88" s="326"/>
      <c r="C88" s="296"/>
      <c r="D88" s="296"/>
      <c r="E88" s="296"/>
      <c r="F88" s="296"/>
      <c r="G88" s="41" t="s">
        <v>43</v>
      </c>
      <c r="H88" s="298"/>
      <c r="I88" s="23">
        <v>0.0807</v>
      </c>
      <c r="J88" s="121">
        <v>1510.7</v>
      </c>
      <c r="K88" s="29">
        <v>0</v>
      </c>
    </row>
    <row r="89" spans="1:11" s="4" customFormat="1" ht="19.5" customHeight="1" thickBot="1">
      <c r="A89" s="325"/>
      <c r="B89" s="327"/>
      <c r="C89" s="296"/>
      <c r="D89" s="296"/>
      <c r="E89" s="296"/>
      <c r="F89" s="296"/>
      <c r="G89" s="41"/>
      <c r="H89" s="298"/>
      <c r="I89" s="23"/>
      <c r="J89" s="30"/>
      <c r="K89" s="31"/>
    </row>
    <row r="90" spans="1:11" s="5" customFormat="1" ht="19.5" customHeight="1" thickBot="1">
      <c r="A90" s="16"/>
      <c r="B90" s="130"/>
      <c r="C90" s="271" t="s">
        <v>7</v>
      </c>
      <c r="D90" s="271"/>
      <c r="E90" s="17"/>
      <c r="F90" s="17"/>
      <c r="G90" s="18"/>
      <c r="H90" s="131">
        <f>SUM(H12:H35)</f>
        <v>1.3454000000000002</v>
      </c>
      <c r="I90" s="132">
        <f>SUM(I12:I35)</f>
        <v>1.3454000000000002</v>
      </c>
      <c r="J90" s="133">
        <f>SUM(J9:J89)</f>
        <v>71064.13599999998</v>
      </c>
      <c r="K90" s="134">
        <f>SUM(K9:K89)</f>
        <v>39958.036</v>
      </c>
    </row>
    <row r="91" ht="17.25">
      <c r="K91" s="8"/>
    </row>
  </sheetData>
  <sheetProtection/>
  <mergeCells count="192">
    <mergeCell ref="C90:D90"/>
    <mergeCell ref="F87:F89"/>
    <mergeCell ref="H87:H89"/>
    <mergeCell ref="G81:G83"/>
    <mergeCell ref="H81:H83"/>
    <mergeCell ref="A84:A86"/>
    <mergeCell ref="C84:C86"/>
    <mergeCell ref="D84:D86"/>
    <mergeCell ref="E84:E86"/>
    <mergeCell ref="F84:F86"/>
    <mergeCell ref="H84:H86"/>
    <mergeCell ref="A81:A83"/>
    <mergeCell ref="B81:B89"/>
    <mergeCell ref="C81:C83"/>
    <mergeCell ref="D81:D83"/>
    <mergeCell ref="E81:E83"/>
    <mergeCell ref="F81:F83"/>
    <mergeCell ref="A87:A89"/>
    <mergeCell ref="C87:C89"/>
    <mergeCell ref="D87:D89"/>
    <mergeCell ref="E87:E89"/>
    <mergeCell ref="J75:J77"/>
    <mergeCell ref="A78:A80"/>
    <mergeCell ref="C78:C80"/>
    <mergeCell ref="D78:D80"/>
    <mergeCell ref="E78:E80"/>
    <mergeCell ref="F78:F80"/>
    <mergeCell ref="H78:H80"/>
    <mergeCell ref="A75:A77"/>
    <mergeCell ref="C75:C77"/>
    <mergeCell ref="D75:D77"/>
    <mergeCell ref="E75:E77"/>
    <mergeCell ref="F75:F77"/>
    <mergeCell ref="H75:H77"/>
    <mergeCell ref="A72:A74"/>
    <mergeCell ref="C72:C74"/>
    <mergeCell ref="D72:D74"/>
    <mergeCell ref="E72:E74"/>
    <mergeCell ref="F72:F74"/>
    <mergeCell ref="H72:H74"/>
    <mergeCell ref="J66:J68"/>
    <mergeCell ref="A69:A71"/>
    <mergeCell ref="C69:C71"/>
    <mergeCell ref="D69:D71"/>
    <mergeCell ref="E69:E71"/>
    <mergeCell ref="F69:F71"/>
    <mergeCell ref="H69:H71"/>
    <mergeCell ref="A66:A68"/>
    <mergeCell ref="C66:C68"/>
    <mergeCell ref="D66:D68"/>
    <mergeCell ref="E66:E68"/>
    <mergeCell ref="F66:F68"/>
    <mergeCell ref="H66:H68"/>
    <mergeCell ref="A63:A65"/>
    <mergeCell ref="C63:C65"/>
    <mergeCell ref="D63:D65"/>
    <mergeCell ref="E63:E65"/>
    <mergeCell ref="F63:F65"/>
    <mergeCell ref="H63:H65"/>
    <mergeCell ref="A60:A62"/>
    <mergeCell ref="C60:C62"/>
    <mergeCell ref="D60:D62"/>
    <mergeCell ref="E60:E62"/>
    <mergeCell ref="F60:F62"/>
    <mergeCell ref="H60:H62"/>
    <mergeCell ref="J54:J56"/>
    <mergeCell ref="A57:A59"/>
    <mergeCell ref="C57:C59"/>
    <mergeCell ref="D57:D59"/>
    <mergeCell ref="E57:E59"/>
    <mergeCell ref="F57:F59"/>
    <mergeCell ref="H57:H59"/>
    <mergeCell ref="H51:H53"/>
    <mergeCell ref="A54:A56"/>
    <mergeCell ref="C54:C56"/>
    <mergeCell ref="D54:D56"/>
    <mergeCell ref="E54:E56"/>
    <mergeCell ref="F54:F56"/>
    <mergeCell ref="H54:H56"/>
    <mergeCell ref="H45:H47"/>
    <mergeCell ref="A48:A50"/>
    <mergeCell ref="C48:C50"/>
    <mergeCell ref="D48:D50"/>
    <mergeCell ref="E48:E50"/>
    <mergeCell ref="F48:F50"/>
    <mergeCell ref="H48:H50"/>
    <mergeCell ref="A45:A47"/>
    <mergeCell ref="B45:B80"/>
    <mergeCell ref="C45:C47"/>
    <mergeCell ref="D45:D47"/>
    <mergeCell ref="E45:E47"/>
    <mergeCell ref="F45:F47"/>
    <mergeCell ref="A51:A53"/>
    <mergeCell ref="C51:C53"/>
    <mergeCell ref="D51:D53"/>
    <mergeCell ref="E51:E53"/>
    <mergeCell ref="F51:F53"/>
    <mergeCell ref="J39:J41"/>
    <mergeCell ref="A42:A44"/>
    <mergeCell ref="C42:C44"/>
    <mergeCell ref="D42:D44"/>
    <mergeCell ref="E42:E44"/>
    <mergeCell ref="F42:F44"/>
    <mergeCell ref="H42:H44"/>
    <mergeCell ref="J42:J44"/>
    <mergeCell ref="A39:A41"/>
    <mergeCell ref="C39:C41"/>
    <mergeCell ref="D39:D41"/>
    <mergeCell ref="E39:E41"/>
    <mergeCell ref="F39:F41"/>
    <mergeCell ref="H39:H41"/>
    <mergeCell ref="A36:A38"/>
    <mergeCell ref="C36:C38"/>
    <mergeCell ref="D36:D38"/>
    <mergeCell ref="E36:E38"/>
    <mergeCell ref="F36:F38"/>
    <mergeCell ref="H36:H38"/>
    <mergeCell ref="J30:J32"/>
    <mergeCell ref="A33:A35"/>
    <mergeCell ref="C33:C35"/>
    <mergeCell ref="D33:D35"/>
    <mergeCell ref="E33:E35"/>
    <mergeCell ref="F33:F35"/>
    <mergeCell ref="H33:H35"/>
    <mergeCell ref="J33:J35"/>
    <mergeCell ref="A30:A32"/>
    <mergeCell ref="C30:C32"/>
    <mergeCell ref="D30:D32"/>
    <mergeCell ref="E30:E32"/>
    <mergeCell ref="F30:F32"/>
    <mergeCell ref="H30:H32"/>
    <mergeCell ref="J24:J26"/>
    <mergeCell ref="A27:A29"/>
    <mergeCell ref="C27:C29"/>
    <mergeCell ref="D27:D29"/>
    <mergeCell ref="E27:E29"/>
    <mergeCell ref="F27:F29"/>
    <mergeCell ref="H27:H29"/>
    <mergeCell ref="J27:J29"/>
    <mergeCell ref="A24:A26"/>
    <mergeCell ref="C24:C26"/>
    <mergeCell ref="D24:D26"/>
    <mergeCell ref="E24:E26"/>
    <mergeCell ref="F24:F26"/>
    <mergeCell ref="H24:H26"/>
    <mergeCell ref="J18:J20"/>
    <mergeCell ref="A21:A23"/>
    <mergeCell ref="C21:C23"/>
    <mergeCell ref="D21:D23"/>
    <mergeCell ref="E21:E23"/>
    <mergeCell ref="F21:F23"/>
    <mergeCell ref="H21:H23"/>
    <mergeCell ref="J21:J23"/>
    <mergeCell ref="A18:A20"/>
    <mergeCell ref="C18:C20"/>
    <mergeCell ref="D18:D20"/>
    <mergeCell ref="E18:E20"/>
    <mergeCell ref="F18:F20"/>
    <mergeCell ref="H18:H20"/>
    <mergeCell ref="A15:A17"/>
    <mergeCell ref="C15:C17"/>
    <mergeCell ref="D15:D17"/>
    <mergeCell ref="E15:E17"/>
    <mergeCell ref="F15:F17"/>
    <mergeCell ref="H15:H17"/>
    <mergeCell ref="H9:H11"/>
    <mergeCell ref="A12:A14"/>
    <mergeCell ref="C12:C14"/>
    <mergeCell ref="D12:D14"/>
    <mergeCell ref="E12:E14"/>
    <mergeCell ref="F12:F14"/>
    <mergeCell ref="H12:H14"/>
    <mergeCell ref="J5:K6"/>
    <mergeCell ref="G6:G7"/>
    <mergeCell ref="H6:H7"/>
    <mergeCell ref="I6:I7"/>
    <mergeCell ref="A9:A11"/>
    <mergeCell ref="B9:B44"/>
    <mergeCell ref="C9:C11"/>
    <mergeCell ref="D9:D11"/>
    <mergeCell ref="E9:E11"/>
    <mergeCell ref="F9:F11"/>
    <mergeCell ref="A1:K1"/>
    <mergeCell ref="A2:K2"/>
    <mergeCell ref="A3:K3"/>
    <mergeCell ref="A5:A7"/>
    <mergeCell ref="B5:B7"/>
    <mergeCell ref="C5:C7"/>
    <mergeCell ref="D5:D7"/>
    <mergeCell ref="E5:E7"/>
    <mergeCell ref="F5:F7"/>
    <mergeCell ref="G5:I5"/>
  </mergeCells>
  <printOptions horizontalCentered="1"/>
  <pageMargins left="0" right="0" top="0.2362204724409449" bottom="0.31496062992125984" header="0.2362204724409449" footer="0.2362204724409449"/>
  <pageSetup horizontalDpi="600" verticalDpi="600" orientation="landscape" paperSize="9" scale="8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49">
      <selection activeCell="K10" sqref="K10"/>
    </sheetView>
  </sheetViews>
  <sheetFormatPr defaultColWidth="10.28125" defaultRowHeight="12.75"/>
  <cols>
    <col min="1" max="1" width="4.28125" style="6" customWidth="1"/>
    <col min="2" max="2" width="19.00390625" style="7" customWidth="1"/>
    <col min="3" max="3" width="42.28125" style="6" customWidth="1"/>
    <col min="4" max="5" width="20.00390625" style="6" customWidth="1"/>
    <col min="6" max="6" width="28.7109375" style="6" customWidth="1"/>
    <col min="7" max="7" width="12.421875" style="6" customWidth="1"/>
    <col min="8" max="8" width="10.421875" style="6" customWidth="1"/>
    <col min="9" max="9" width="19.7109375" style="6" customWidth="1"/>
    <col min="10" max="10" width="19.421875" style="6" customWidth="1"/>
    <col min="11" max="11" width="56.00390625" style="7" customWidth="1"/>
    <col min="12" max="16384" width="10.28125" style="7" customWidth="1"/>
  </cols>
  <sheetData>
    <row r="1" spans="1:10" s="1" customFormat="1" ht="22.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2" customFormat="1" ht="63" customHeight="1">
      <c r="A2" s="214" t="s">
        <v>293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s="1" customFormat="1" ht="19.5" customHeight="1">
      <c r="A3" s="214" t="s">
        <v>15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s="1" customFormat="1" ht="10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s="3" customFormat="1" ht="41.25" customHeight="1">
      <c r="A5" s="275" t="s">
        <v>2</v>
      </c>
      <c r="B5" s="278" t="s">
        <v>1</v>
      </c>
      <c r="C5" s="281" t="s">
        <v>13</v>
      </c>
      <c r="D5" s="278" t="s">
        <v>10</v>
      </c>
      <c r="E5" s="281" t="s">
        <v>11</v>
      </c>
      <c r="F5" s="284" t="s">
        <v>3</v>
      </c>
      <c r="G5" s="284"/>
      <c r="H5" s="285"/>
      <c r="I5" s="241" t="s">
        <v>14</v>
      </c>
      <c r="J5" s="330"/>
      <c r="K5" s="332" t="s">
        <v>230</v>
      </c>
      <c r="L5" s="135"/>
    </row>
    <row r="6" spans="1:12" s="3" customFormat="1" ht="42" customHeight="1" thickBot="1">
      <c r="A6" s="276"/>
      <c r="B6" s="279"/>
      <c r="C6" s="282"/>
      <c r="D6" s="279"/>
      <c r="E6" s="282"/>
      <c r="F6" s="286" t="s">
        <v>9</v>
      </c>
      <c r="G6" s="288" t="s">
        <v>8</v>
      </c>
      <c r="H6" s="290" t="s">
        <v>4</v>
      </c>
      <c r="I6" s="243"/>
      <c r="J6" s="331"/>
      <c r="K6" s="332"/>
      <c r="L6" s="135"/>
    </row>
    <row r="7" spans="1:11" s="3" customFormat="1" ht="46.5" customHeight="1" thickBot="1">
      <c r="A7" s="277"/>
      <c r="B7" s="280"/>
      <c r="C7" s="283"/>
      <c r="D7" s="280"/>
      <c r="E7" s="283"/>
      <c r="F7" s="287"/>
      <c r="G7" s="289"/>
      <c r="H7" s="291"/>
      <c r="I7" s="12" t="s">
        <v>5</v>
      </c>
      <c r="J7" s="136" t="s">
        <v>6</v>
      </c>
      <c r="K7" s="137"/>
    </row>
    <row r="8" spans="1:11" s="3" customFormat="1" ht="23.25" customHeight="1" thickBot="1">
      <c r="A8" s="14">
        <v>1</v>
      </c>
      <c r="B8" s="15">
        <v>2</v>
      </c>
      <c r="C8" s="14">
        <v>3</v>
      </c>
      <c r="D8" s="15">
        <v>4</v>
      </c>
      <c r="E8" s="14">
        <v>5</v>
      </c>
      <c r="F8" s="15">
        <v>6</v>
      </c>
      <c r="G8" s="14">
        <v>7</v>
      </c>
      <c r="H8" s="15">
        <v>8</v>
      </c>
      <c r="I8" s="14">
        <v>9</v>
      </c>
      <c r="J8" s="138">
        <v>10</v>
      </c>
      <c r="K8" s="39">
        <v>11</v>
      </c>
    </row>
    <row r="9" spans="1:11" s="4" customFormat="1" ht="48.75" customHeight="1">
      <c r="A9" s="253">
        <v>1</v>
      </c>
      <c r="B9" s="300" t="s">
        <v>231</v>
      </c>
      <c r="C9" s="336" t="s">
        <v>232</v>
      </c>
      <c r="D9" s="334"/>
      <c r="E9" s="334"/>
      <c r="F9" s="10" t="s">
        <v>233</v>
      </c>
      <c r="G9" s="329">
        <v>0.1282</v>
      </c>
      <c r="H9" s="22">
        <v>0.1282</v>
      </c>
      <c r="I9" s="26">
        <v>3443.1</v>
      </c>
      <c r="J9" s="22">
        <v>3443.1</v>
      </c>
      <c r="K9" s="139"/>
    </row>
    <row r="10" spans="1:11" s="4" customFormat="1" ht="19.5" customHeight="1">
      <c r="A10" s="333"/>
      <c r="B10" s="296"/>
      <c r="C10" s="279"/>
      <c r="D10" s="335"/>
      <c r="E10" s="335"/>
      <c r="F10" s="9"/>
      <c r="G10" s="298"/>
      <c r="H10" s="23"/>
      <c r="I10" s="28"/>
      <c r="J10" s="140"/>
      <c r="K10" s="139"/>
    </row>
    <row r="11" spans="1:11" s="4" customFormat="1" ht="146.25" customHeight="1">
      <c r="A11" s="333"/>
      <c r="B11" s="296"/>
      <c r="C11" s="279"/>
      <c r="D11" s="335"/>
      <c r="E11" s="335"/>
      <c r="F11" s="9"/>
      <c r="G11" s="298"/>
      <c r="H11" s="23"/>
      <c r="I11" s="30"/>
      <c r="J11" s="23"/>
      <c r="K11" s="139"/>
    </row>
    <row r="12" spans="1:11" s="4" customFormat="1" ht="43.5" customHeight="1">
      <c r="A12" s="333">
        <v>2</v>
      </c>
      <c r="B12" s="300" t="s">
        <v>234</v>
      </c>
      <c r="C12" s="336" t="s">
        <v>12</v>
      </c>
      <c r="D12" s="10" t="s">
        <v>235</v>
      </c>
      <c r="E12" s="10" t="s">
        <v>236</v>
      </c>
      <c r="F12" s="141" t="s">
        <v>237</v>
      </c>
      <c r="G12" s="329">
        <v>5.60101</v>
      </c>
      <c r="H12" s="22">
        <v>0.2586</v>
      </c>
      <c r="I12" s="155">
        <v>0</v>
      </c>
      <c r="J12" s="156">
        <v>0</v>
      </c>
      <c r="K12" s="142" t="s">
        <v>238</v>
      </c>
    </row>
    <row r="13" spans="1:11" s="4" customFormat="1" ht="19.5" customHeight="1">
      <c r="A13" s="333"/>
      <c r="B13" s="296"/>
      <c r="C13" s="279"/>
      <c r="D13" s="9" t="s">
        <v>239</v>
      </c>
      <c r="E13" s="9" t="s">
        <v>240</v>
      </c>
      <c r="F13" s="142" t="s">
        <v>241</v>
      </c>
      <c r="G13" s="298"/>
      <c r="H13" s="23">
        <v>5.34241</v>
      </c>
      <c r="I13" s="28">
        <v>40000</v>
      </c>
      <c r="J13" s="140">
        <v>40000</v>
      </c>
      <c r="K13" s="139"/>
    </row>
    <row r="14" spans="1:11" s="4" customFormat="1" ht="19.5" customHeight="1">
      <c r="A14" s="333"/>
      <c r="B14" s="296"/>
      <c r="C14" s="279"/>
      <c r="D14" s="9"/>
      <c r="E14" s="9"/>
      <c r="F14" s="9"/>
      <c r="G14" s="298"/>
      <c r="H14" s="23"/>
      <c r="I14" s="30"/>
      <c r="J14" s="23"/>
      <c r="K14" s="139"/>
    </row>
    <row r="15" spans="1:11" s="4" customFormat="1" ht="18" customHeight="1">
      <c r="A15" s="333">
        <v>3</v>
      </c>
      <c r="B15" s="300" t="s">
        <v>242</v>
      </c>
      <c r="C15" s="336" t="s">
        <v>12</v>
      </c>
      <c r="D15" s="334"/>
      <c r="E15" s="334" t="s">
        <v>243</v>
      </c>
      <c r="F15" s="143" t="s">
        <v>244</v>
      </c>
      <c r="G15" s="298">
        <v>1.0915</v>
      </c>
      <c r="H15" s="22">
        <v>1.0915</v>
      </c>
      <c r="I15" s="26">
        <v>12928.818</v>
      </c>
      <c r="J15" s="22">
        <v>12928.818</v>
      </c>
      <c r="K15" s="139"/>
    </row>
    <row r="16" spans="1:11" s="4" customFormat="1" ht="19.5" customHeight="1">
      <c r="A16" s="333"/>
      <c r="B16" s="296"/>
      <c r="C16" s="279"/>
      <c r="D16" s="335"/>
      <c r="E16" s="335"/>
      <c r="F16" s="9"/>
      <c r="G16" s="298"/>
      <c r="H16" s="23"/>
      <c r="I16" s="28"/>
      <c r="J16" s="140"/>
      <c r="K16" s="139"/>
    </row>
    <row r="17" spans="1:11" s="4" customFormat="1" ht="19.5" customHeight="1" thickBot="1">
      <c r="A17" s="333"/>
      <c r="B17" s="296"/>
      <c r="C17" s="279"/>
      <c r="D17" s="335"/>
      <c r="E17" s="335"/>
      <c r="F17" s="9"/>
      <c r="G17" s="298"/>
      <c r="H17" s="23"/>
      <c r="I17" s="30"/>
      <c r="J17" s="23"/>
      <c r="K17" s="139"/>
    </row>
    <row r="18" spans="1:11" s="4" customFormat="1" ht="19.5" customHeight="1">
      <c r="A18" s="333">
        <v>4</v>
      </c>
      <c r="B18" s="328" t="s">
        <v>245</v>
      </c>
      <c r="C18" s="336" t="s">
        <v>246</v>
      </c>
      <c r="D18" s="328" t="s">
        <v>247</v>
      </c>
      <c r="E18" s="335" t="s">
        <v>248</v>
      </c>
      <c r="F18" s="9" t="s">
        <v>249</v>
      </c>
      <c r="G18" s="298">
        <v>0.1</v>
      </c>
      <c r="H18" s="22">
        <v>0.1</v>
      </c>
      <c r="I18" s="144">
        <v>773</v>
      </c>
      <c r="J18" s="140">
        <v>773</v>
      </c>
      <c r="K18" s="139"/>
    </row>
    <row r="19" spans="1:11" s="4" customFormat="1" ht="19.5" customHeight="1">
      <c r="A19" s="333"/>
      <c r="B19" s="310"/>
      <c r="C19" s="279"/>
      <c r="D19" s="310"/>
      <c r="E19" s="335"/>
      <c r="F19" s="9"/>
      <c r="G19" s="298"/>
      <c r="H19" s="23"/>
      <c r="I19" s="28"/>
      <c r="J19" s="140"/>
      <c r="K19" s="139"/>
    </row>
    <row r="20" spans="1:11" s="4" customFormat="1" ht="19.5" customHeight="1">
      <c r="A20" s="333"/>
      <c r="B20" s="300"/>
      <c r="C20" s="279"/>
      <c r="D20" s="300"/>
      <c r="E20" s="335"/>
      <c r="F20" s="9"/>
      <c r="G20" s="298"/>
      <c r="H20" s="23"/>
      <c r="I20" s="30"/>
      <c r="J20" s="23"/>
      <c r="K20" s="139"/>
    </row>
    <row r="21" spans="1:11" s="4" customFormat="1" ht="19.5" customHeight="1">
      <c r="A21" s="333">
        <v>5</v>
      </c>
      <c r="B21" s="309" t="s">
        <v>250</v>
      </c>
      <c r="C21" s="296" t="s">
        <v>251</v>
      </c>
      <c r="D21" s="309" t="s">
        <v>252</v>
      </c>
      <c r="E21" s="335" t="s">
        <v>248</v>
      </c>
      <c r="F21" s="9" t="s">
        <v>249</v>
      </c>
      <c r="G21" s="298">
        <v>0.22</v>
      </c>
      <c r="H21" s="23">
        <v>0.22</v>
      </c>
      <c r="I21" s="30">
        <v>781.66</v>
      </c>
      <c r="J21" s="145">
        <v>781.66</v>
      </c>
      <c r="K21" s="139"/>
    </row>
    <row r="22" spans="1:11" s="4" customFormat="1" ht="19.5" customHeight="1">
      <c r="A22" s="333"/>
      <c r="B22" s="310"/>
      <c r="C22" s="296"/>
      <c r="D22" s="310"/>
      <c r="E22" s="335"/>
      <c r="F22" s="9"/>
      <c r="G22" s="298"/>
      <c r="H22" s="23"/>
      <c r="I22" s="28"/>
      <c r="J22" s="140"/>
      <c r="K22" s="139"/>
    </row>
    <row r="23" spans="1:11" s="4" customFormat="1" ht="19.5" customHeight="1" thickBot="1">
      <c r="A23" s="333"/>
      <c r="B23" s="300"/>
      <c r="C23" s="296"/>
      <c r="D23" s="300"/>
      <c r="E23" s="335"/>
      <c r="F23" s="9"/>
      <c r="G23" s="298"/>
      <c r="H23" s="23"/>
      <c r="I23" s="30"/>
      <c r="J23" s="23"/>
      <c r="K23" s="139"/>
    </row>
    <row r="24" spans="1:11" s="4" customFormat="1" ht="19.5" customHeight="1">
      <c r="A24" s="253">
        <v>6</v>
      </c>
      <c r="B24" s="300" t="s">
        <v>253</v>
      </c>
      <c r="C24" s="336" t="s">
        <v>12</v>
      </c>
      <c r="D24" s="337" t="s">
        <v>254</v>
      </c>
      <c r="E24" s="334" t="s">
        <v>255</v>
      </c>
      <c r="F24" s="10" t="s">
        <v>137</v>
      </c>
      <c r="G24" s="329">
        <v>0.392</v>
      </c>
      <c r="H24" s="22">
        <v>0.392</v>
      </c>
      <c r="I24" s="113">
        <v>340</v>
      </c>
      <c r="J24" s="146">
        <v>340</v>
      </c>
      <c r="K24" s="139"/>
    </row>
    <row r="25" spans="1:11" s="4" customFormat="1" ht="19.5" customHeight="1">
      <c r="A25" s="333"/>
      <c r="B25" s="296"/>
      <c r="C25" s="279"/>
      <c r="D25" s="338"/>
      <c r="E25" s="335"/>
      <c r="F25" s="9" t="s">
        <v>256</v>
      </c>
      <c r="G25" s="298"/>
      <c r="H25" s="23"/>
      <c r="I25" s="28"/>
      <c r="J25" s="140"/>
      <c r="K25" s="139"/>
    </row>
    <row r="26" spans="1:11" s="4" customFormat="1" ht="19.5" customHeight="1">
      <c r="A26" s="333"/>
      <c r="B26" s="296"/>
      <c r="C26" s="279"/>
      <c r="D26" s="334"/>
      <c r="E26" s="335"/>
      <c r="F26" s="9"/>
      <c r="G26" s="298"/>
      <c r="H26" s="23"/>
      <c r="I26" s="30"/>
      <c r="J26" s="23"/>
      <c r="K26" s="139"/>
    </row>
    <row r="27" spans="1:11" s="4" customFormat="1" ht="19.5" customHeight="1">
      <c r="A27" s="333">
        <v>7</v>
      </c>
      <c r="B27" s="296" t="s">
        <v>257</v>
      </c>
      <c r="C27" s="336" t="s">
        <v>12</v>
      </c>
      <c r="D27" s="335" t="s">
        <v>258</v>
      </c>
      <c r="E27" s="335" t="s">
        <v>259</v>
      </c>
      <c r="F27" s="9" t="s">
        <v>221</v>
      </c>
      <c r="G27" s="298">
        <v>2.5104</v>
      </c>
      <c r="H27" s="23">
        <v>2.5104</v>
      </c>
      <c r="I27" s="28">
        <v>5293</v>
      </c>
      <c r="J27" s="140">
        <v>5290</v>
      </c>
      <c r="K27" s="139"/>
    </row>
    <row r="28" spans="1:11" s="4" customFormat="1" ht="19.5" customHeight="1">
      <c r="A28" s="333"/>
      <c r="B28" s="296"/>
      <c r="C28" s="279"/>
      <c r="D28" s="335"/>
      <c r="E28" s="335"/>
      <c r="F28" s="4" t="s">
        <v>260</v>
      </c>
      <c r="G28" s="298"/>
      <c r="H28" s="23"/>
      <c r="I28" s="28"/>
      <c r="J28" s="140"/>
      <c r="K28" s="139"/>
    </row>
    <row r="29" spans="1:11" s="4" customFormat="1" ht="19.5" customHeight="1">
      <c r="A29" s="333"/>
      <c r="B29" s="296"/>
      <c r="C29" s="279"/>
      <c r="D29" s="335"/>
      <c r="E29" s="335"/>
      <c r="F29" s="9"/>
      <c r="G29" s="298"/>
      <c r="H29" s="23"/>
      <c r="I29" s="30"/>
      <c r="J29" s="23"/>
      <c r="K29" s="139"/>
    </row>
    <row r="30" spans="1:11" s="4" customFormat="1" ht="19.5" customHeight="1">
      <c r="A30" s="333">
        <v>8</v>
      </c>
      <c r="B30" s="296" t="s">
        <v>261</v>
      </c>
      <c r="C30" s="336" t="s">
        <v>12</v>
      </c>
      <c r="D30" s="335" t="s">
        <v>262</v>
      </c>
      <c r="E30" s="335" t="s">
        <v>263</v>
      </c>
      <c r="F30" s="10" t="s">
        <v>137</v>
      </c>
      <c r="G30" s="298">
        <v>0.09</v>
      </c>
      <c r="H30" s="23">
        <v>0.09</v>
      </c>
      <c r="I30" s="28">
        <v>297</v>
      </c>
      <c r="J30" s="140">
        <v>297</v>
      </c>
      <c r="K30" s="139"/>
    </row>
    <row r="31" spans="1:11" s="4" customFormat="1" ht="19.5" customHeight="1">
      <c r="A31" s="333"/>
      <c r="B31" s="296"/>
      <c r="C31" s="279"/>
      <c r="D31" s="335"/>
      <c r="E31" s="335"/>
      <c r="F31" s="9" t="s">
        <v>264</v>
      </c>
      <c r="G31" s="298"/>
      <c r="H31" s="23"/>
      <c r="I31" s="28"/>
      <c r="J31" s="140"/>
      <c r="K31" s="139"/>
    </row>
    <row r="32" spans="1:11" s="4" customFormat="1" ht="19.5" customHeight="1">
      <c r="A32" s="333"/>
      <c r="B32" s="296"/>
      <c r="C32" s="279"/>
      <c r="D32" s="335"/>
      <c r="E32" s="335"/>
      <c r="F32" s="9"/>
      <c r="G32" s="298"/>
      <c r="H32" s="23"/>
      <c r="I32" s="28"/>
      <c r="J32" s="140"/>
      <c r="K32" s="139"/>
    </row>
    <row r="33" spans="1:11" s="4" customFormat="1" ht="19.5" customHeight="1">
      <c r="A33" s="333">
        <v>9</v>
      </c>
      <c r="B33" s="296" t="s">
        <v>265</v>
      </c>
      <c r="C33" s="336" t="s">
        <v>12</v>
      </c>
      <c r="D33" s="335" t="s">
        <v>266</v>
      </c>
      <c r="E33" s="335" t="s">
        <v>259</v>
      </c>
      <c r="F33" s="9" t="s">
        <v>221</v>
      </c>
      <c r="G33" s="298">
        <v>1.0655</v>
      </c>
      <c r="H33" s="23">
        <v>1.0655</v>
      </c>
      <c r="I33" s="28">
        <v>3523</v>
      </c>
      <c r="J33" s="140">
        <v>3523</v>
      </c>
      <c r="K33" s="139"/>
    </row>
    <row r="34" spans="1:11" s="4" customFormat="1" ht="19.5" customHeight="1">
      <c r="A34" s="333"/>
      <c r="B34" s="296"/>
      <c r="C34" s="279"/>
      <c r="D34" s="335"/>
      <c r="E34" s="335"/>
      <c r="F34" s="9" t="s">
        <v>267</v>
      </c>
      <c r="G34" s="339"/>
      <c r="H34" s="23"/>
      <c r="I34" s="28"/>
      <c r="J34" s="140"/>
      <c r="K34" s="139"/>
    </row>
    <row r="35" spans="1:11" s="4" customFormat="1" ht="19.5" customHeight="1">
      <c r="A35" s="333"/>
      <c r="B35" s="296"/>
      <c r="C35" s="279"/>
      <c r="D35" s="335"/>
      <c r="E35" s="335"/>
      <c r="F35" s="9"/>
      <c r="G35" s="329"/>
      <c r="H35" s="23"/>
      <c r="I35" s="30"/>
      <c r="J35" s="23"/>
      <c r="K35" s="139"/>
    </row>
    <row r="36" spans="1:11" s="4" customFormat="1" ht="19.5" customHeight="1">
      <c r="A36" s="333">
        <v>10</v>
      </c>
      <c r="B36" s="296" t="s">
        <v>268</v>
      </c>
      <c r="C36" s="336" t="s">
        <v>12</v>
      </c>
      <c r="D36" s="335" t="s">
        <v>269</v>
      </c>
      <c r="E36" s="335" t="s">
        <v>270</v>
      </c>
      <c r="F36" s="10" t="s">
        <v>137</v>
      </c>
      <c r="G36" s="313">
        <v>0.10543</v>
      </c>
      <c r="H36" s="23">
        <v>0.10543</v>
      </c>
      <c r="I36" s="28">
        <v>537</v>
      </c>
      <c r="J36" s="140">
        <v>537</v>
      </c>
      <c r="K36" s="139"/>
    </row>
    <row r="37" spans="1:11" s="4" customFormat="1" ht="19.5" customHeight="1">
      <c r="A37" s="333"/>
      <c r="B37" s="296"/>
      <c r="C37" s="279"/>
      <c r="D37" s="335"/>
      <c r="E37" s="335"/>
      <c r="F37" s="9" t="s">
        <v>271</v>
      </c>
      <c r="G37" s="339"/>
      <c r="H37" s="23"/>
      <c r="I37" s="28"/>
      <c r="J37" s="140"/>
      <c r="K37" s="139"/>
    </row>
    <row r="38" spans="1:11" s="4" customFormat="1" ht="19.5" customHeight="1">
      <c r="A38" s="333"/>
      <c r="B38" s="296"/>
      <c r="C38" s="279"/>
      <c r="D38" s="335"/>
      <c r="E38" s="335"/>
      <c r="F38" s="9"/>
      <c r="G38" s="329"/>
      <c r="H38" s="23"/>
      <c r="I38" s="30"/>
      <c r="J38" s="23"/>
      <c r="K38" s="139"/>
    </row>
    <row r="39" spans="1:11" s="4" customFormat="1" ht="19.5" customHeight="1">
      <c r="A39" s="333">
        <v>11</v>
      </c>
      <c r="B39" s="300" t="s">
        <v>272</v>
      </c>
      <c r="C39" s="336" t="s">
        <v>273</v>
      </c>
      <c r="D39" s="336" t="s">
        <v>273</v>
      </c>
      <c r="E39" s="334" t="s">
        <v>274</v>
      </c>
      <c r="F39" s="10" t="s">
        <v>43</v>
      </c>
      <c r="G39" s="329">
        <v>0.0451</v>
      </c>
      <c r="H39" s="22">
        <v>0.0451</v>
      </c>
      <c r="I39" s="148">
        <v>2914</v>
      </c>
      <c r="J39" s="149">
        <v>2914</v>
      </c>
      <c r="K39" s="139"/>
    </row>
    <row r="40" spans="1:11" s="4" customFormat="1" ht="19.5" customHeight="1">
      <c r="A40" s="333"/>
      <c r="B40" s="296"/>
      <c r="C40" s="279"/>
      <c r="D40" s="279"/>
      <c r="E40" s="335"/>
      <c r="F40" s="9"/>
      <c r="G40" s="298"/>
      <c r="H40" s="23"/>
      <c r="I40" s="28"/>
      <c r="J40" s="140"/>
      <c r="K40" s="139"/>
    </row>
    <row r="41" spans="1:11" s="4" customFormat="1" ht="19.5" customHeight="1">
      <c r="A41" s="333"/>
      <c r="B41" s="296"/>
      <c r="C41" s="279"/>
      <c r="D41" s="279"/>
      <c r="E41" s="335"/>
      <c r="F41" s="9"/>
      <c r="G41" s="298"/>
      <c r="H41" s="23"/>
      <c r="I41" s="30"/>
      <c r="J41" s="23"/>
      <c r="K41" s="139"/>
    </row>
    <row r="42" spans="1:11" s="4" customFormat="1" ht="19.5" customHeight="1">
      <c r="A42" s="333">
        <v>12</v>
      </c>
      <c r="B42" s="296" t="s">
        <v>275</v>
      </c>
      <c r="C42" s="296" t="s">
        <v>12</v>
      </c>
      <c r="D42" s="335"/>
      <c r="E42" s="335"/>
      <c r="F42" s="9"/>
      <c r="G42" s="313">
        <v>0</v>
      </c>
      <c r="H42" s="23">
        <v>0</v>
      </c>
      <c r="I42" s="151">
        <v>0</v>
      </c>
      <c r="J42" s="152">
        <v>0</v>
      </c>
      <c r="K42" s="139"/>
    </row>
    <row r="43" spans="1:11" s="4" customFormat="1" ht="19.5" customHeight="1">
      <c r="A43" s="333"/>
      <c r="B43" s="296"/>
      <c r="C43" s="296"/>
      <c r="D43" s="335"/>
      <c r="E43" s="335"/>
      <c r="F43" s="9"/>
      <c r="G43" s="339"/>
      <c r="H43" s="23"/>
      <c r="I43" s="30"/>
      <c r="J43" s="23"/>
      <c r="K43" s="139"/>
    </row>
    <row r="44" spans="1:11" s="4" customFormat="1" ht="19.5" customHeight="1" thickBot="1">
      <c r="A44" s="333"/>
      <c r="B44" s="296"/>
      <c r="C44" s="296"/>
      <c r="D44" s="335"/>
      <c r="E44" s="335"/>
      <c r="F44" s="9"/>
      <c r="G44" s="329"/>
      <c r="H44" s="23"/>
      <c r="I44" s="30"/>
      <c r="J44" s="23"/>
      <c r="K44" s="139"/>
    </row>
    <row r="45" spans="1:11" s="4" customFormat="1" ht="19.5" customHeight="1">
      <c r="A45" s="253">
        <v>13</v>
      </c>
      <c r="B45" s="328" t="s">
        <v>276</v>
      </c>
      <c r="C45" s="334" t="s">
        <v>277</v>
      </c>
      <c r="D45" s="334" t="s">
        <v>277</v>
      </c>
      <c r="E45" s="334" t="s">
        <v>278</v>
      </c>
      <c r="F45" s="10" t="s">
        <v>43</v>
      </c>
      <c r="G45" s="329">
        <v>0.0915</v>
      </c>
      <c r="H45" s="10">
        <v>0.0915</v>
      </c>
      <c r="I45" s="113">
        <v>838.6</v>
      </c>
      <c r="J45" s="146">
        <v>838.597</v>
      </c>
      <c r="K45" s="139"/>
    </row>
    <row r="46" spans="1:11" s="4" customFormat="1" ht="19.5" customHeight="1">
      <c r="A46" s="333"/>
      <c r="B46" s="310"/>
      <c r="C46" s="335"/>
      <c r="D46" s="335"/>
      <c r="E46" s="335"/>
      <c r="F46" s="9"/>
      <c r="G46" s="298"/>
      <c r="H46" s="9"/>
      <c r="I46" s="28"/>
      <c r="J46" s="140"/>
      <c r="K46" s="139"/>
    </row>
    <row r="47" spans="1:11" s="4" customFormat="1" ht="19.5" customHeight="1" thickBot="1">
      <c r="A47" s="333"/>
      <c r="B47" s="300"/>
      <c r="C47" s="335"/>
      <c r="D47" s="335"/>
      <c r="E47" s="335"/>
      <c r="F47" s="9"/>
      <c r="G47" s="298"/>
      <c r="H47" s="9"/>
      <c r="I47" s="30"/>
      <c r="J47" s="23"/>
      <c r="K47" s="139"/>
    </row>
    <row r="48" spans="1:11" s="4" customFormat="1" ht="19.5" customHeight="1">
      <c r="A48" s="333">
        <v>14</v>
      </c>
      <c r="B48" s="328" t="s">
        <v>276</v>
      </c>
      <c r="C48" s="335" t="s">
        <v>279</v>
      </c>
      <c r="D48" s="335" t="s">
        <v>279</v>
      </c>
      <c r="E48" s="335" t="s">
        <v>280</v>
      </c>
      <c r="F48" s="10" t="s">
        <v>43</v>
      </c>
      <c r="G48" s="298">
        <v>0.58</v>
      </c>
      <c r="H48" s="9">
        <v>0.58</v>
      </c>
      <c r="I48" s="28">
        <v>5315.7</v>
      </c>
      <c r="J48" s="23">
        <v>5315.7</v>
      </c>
      <c r="K48" s="139"/>
    </row>
    <row r="49" spans="1:11" s="4" customFormat="1" ht="19.5" customHeight="1">
      <c r="A49" s="333"/>
      <c r="B49" s="310"/>
      <c r="C49" s="335"/>
      <c r="D49" s="335"/>
      <c r="E49" s="335"/>
      <c r="F49" s="9"/>
      <c r="G49" s="298"/>
      <c r="H49" s="9"/>
      <c r="I49" s="28"/>
      <c r="J49" s="140"/>
      <c r="K49" s="139"/>
    </row>
    <row r="50" spans="1:11" s="4" customFormat="1" ht="19.5" customHeight="1" thickBot="1">
      <c r="A50" s="333"/>
      <c r="B50" s="300"/>
      <c r="C50" s="335"/>
      <c r="D50" s="335"/>
      <c r="E50" s="335"/>
      <c r="F50" s="9"/>
      <c r="G50" s="298"/>
      <c r="H50" s="9"/>
      <c r="I50" s="30"/>
      <c r="J50" s="23"/>
      <c r="K50" s="139"/>
    </row>
    <row r="51" spans="1:11" s="4" customFormat="1" ht="19.5" customHeight="1">
      <c r="A51" s="333">
        <v>15</v>
      </c>
      <c r="B51" s="328" t="s">
        <v>281</v>
      </c>
      <c r="C51" s="335" t="s">
        <v>282</v>
      </c>
      <c r="D51" s="335" t="s">
        <v>282</v>
      </c>
      <c r="E51" s="335" t="s">
        <v>283</v>
      </c>
      <c r="F51" s="10" t="s">
        <v>43</v>
      </c>
      <c r="G51" s="298">
        <v>0.2628</v>
      </c>
      <c r="H51" s="9">
        <v>0.2628</v>
      </c>
      <c r="I51" s="151"/>
      <c r="J51" s="152">
        <v>0</v>
      </c>
      <c r="K51" s="139"/>
    </row>
    <row r="52" spans="1:11" s="4" customFormat="1" ht="19.5" customHeight="1">
      <c r="A52" s="333"/>
      <c r="B52" s="310"/>
      <c r="C52" s="335"/>
      <c r="D52" s="335"/>
      <c r="E52" s="335"/>
      <c r="F52" s="9"/>
      <c r="G52" s="298"/>
      <c r="H52" s="9"/>
      <c r="I52" s="28"/>
      <c r="J52" s="140"/>
      <c r="K52" s="139"/>
    </row>
    <row r="53" spans="1:11" s="4" customFormat="1" ht="19.5" customHeight="1" thickBot="1">
      <c r="A53" s="333"/>
      <c r="B53" s="300"/>
      <c r="C53" s="335"/>
      <c r="D53" s="335"/>
      <c r="E53" s="335"/>
      <c r="F53" s="9"/>
      <c r="G53" s="298"/>
      <c r="H53" s="9"/>
      <c r="I53" s="30"/>
      <c r="J53" s="23"/>
      <c r="K53" s="139"/>
    </row>
    <row r="54" spans="1:11" s="4" customFormat="1" ht="31.5" customHeight="1">
      <c r="A54" s="333">
        <v>16</v>
      </c>
      <c r="B54" s="328" t="s">
        <v>284</v>
      </c>
      <c r="C54" s="335" t="s">
        <v>285</v>
      </c>
      <c r="D54" s="335" t="s">
        <v>285</v>
      </c>
      <c r="E54" s="335" t="s">
        <v>286</v>
      </c>
      <c r="F54" s="9" t="s">
        <v>48</v>
      </c>
      <c r="G54" s="298">
        <v>0.0265</v>
      </c>
      <c r="H54" s="9">
        <v>0.0265</v>
      </c>
      <c r="I54" s="151"/>
      <c r="J54" s="152">
        <v>0</v>
      </c>
      <c r="K54" s="139"/>
    </row>
    <row r="55" spans="1:11" s="4" customFormat="1" ht="19.5" customHeight="1">
      <c r="A55" s="333"/>
      <c r="B55" s="310"/>
      <c r="C55" s="335"/>
      <c r="D55" s="335"/>
      <c r="E55" s="335"/>
      <c r="F55" s="9"/>
      <c r="G55" s="298"/>
      <c r="H55" s="9"/>
      <c r="I55" s="28"/>
      <c r="J55" s="140"/>
      <c r="K55" s="139"/>
    </row>
    <row r="56" spans="1:11" s="4" customFormat="1" ht="19.5" customHeight="1" thickBot="1">
      <c r="A56" s="333"/>
      <c r="B56" s="300"/>
      <c r="C56" s="335"/>
      <c r="D56" s="335"/>
      <c r="E56" s="335"/>
      <c r="F56" s="9"/>
      <c r="G56" s="298"/>
      <c r="H56" s="9"/>
      <c r="I56" s="30"/>
      <c r="J56" s="23"/>
      <c r="K56" s="139"/>
    </row>
    <row r="57" spans="1:11" s="4" customFormat="1" ht="40.5" customHeight="1">
      <c r="A57" s="333">
        <v>17</v>
      </c>
      <c r="B57" s="328" t="s">
        <v>287</v>
      </c>
      <c r="C57" s="335" t="s">
        <v>288</v>
      </c>
      <c r="D57" s="335" t="s">
        <v>288</v>
      </c>
      <c r="E57" s="335" t="s">
        <v>289</v>
      </c>
      <c r="F57" s="9" t="s">
        <v>48</v>
      </c>
      <c r="G57" s="298">
        <v>1.0289</v>
      </c>
      <c r="H57" s="9">
        <v>1.0289</v>
      </c>
      <c r="I57" s="28">
        <v>7000</v>
      </c>
      <c r="J57" s="140">
        <v>7121.68</v>
      </c>
      <c r="K57" s="139"/>
    </row>
    <row r="58" spans="1:11" s="4" customFormat="1" ht="19.5" customHeight="1">
      <c r="A58" s="333"/>
      <c r="B58" s="310"/>
      <c r="C58" s="335"/>
      <c r="D58" s="335"/>
      <c r="E58" s="335"/>
      <c r="F58" s="9"/>
      <c r="G58" s="298"/>
      <c r="H58" s="9"/>
      <c r="I58" s="28"/>
      <c r="J58" s="140"/>
      <c r="K58" s="139"/>
    </row>
    <row r="59" spans="1:11" s="4" customFormat="1" ht="19.5" customHeight="1" thickBot="1">
      <c r="A59" s="333"/>
      <c r="B59" s="300"/>
      <c r="C59" s="335"/>
      <c r="D59" s="335"/>
      <c r="E59" s="335"/>
      <c r="F59" s="9"/>
      <c r="G59" s="298"/>
      <c r="H59" s="9"/>
      <c r="I59" s="30"/>
      <c r="J59" s="23"/>
      <c r="K59" s="139"/>
    </row>
    <row r="60" spans="1:11" s="4" customFormat="1" ht="19.5" customHeight="1">
      <c r="A60" s="333">
        <v>18</v>
      </c>
      <c r="B60" s="328" t="s">
        <v>290</v>
      </c>
      <c r="C60" s="335" t="s">
        <v>291</v>
      </c>
      <c r="D60" s="335" t="s">
        <v>291</v>
      </c>
      <c r="E60" s="335" t="s">
        <v>292</v>
      </c>
      <c r="F60" s="10" t="s">
        <v>43</v>
      </c>
      <c r="G60" s="298">
        <v>0.2764</v>
      </c>
      <c r="H60" s="9">
        <v>0.2764</v>
      </c>
      <c r="I60" s="153">
        <v>0</v>
      </c>
      <c r="J60" s="154">
        <v>0</v>
      </c>
      <c r="K60" s="139"/>
    </row>
    <row r="61" spans="1:11" s="4" customFormat="1" ht="19.5" customHeight="1">
      <c r="A61" s="333"/>
      <c r="B61" s="310"/>
      <c r="C61" s="335"/>
      <c r="D61" s="335"/>
      <c r="E61" s="335"/>
      <c r="F61" s="9"/>
      <c r="G61" s="298"/>
      <c r="H61" s="9"/>
      <c r="I61" s="28"/>
      <c r="J61" s="140"/>
      <c r="K61" s="139"/>
    </row>
    <row r="62" spans="1:11" s="4" customFormat="1" ht="19.5" customHeight="1" thickBot="1">
      <c r="A62" s="333"/>
      <c r="B62" s="300"/>
      <c r="C62" s="335"/>
      <c r="D62" s="335"/>
      <c r="E62" s="335"/>
      <c r="F62" s="9"/>
      <c r="G62" s="298"/>
      <c r="H62" s="9"/>
      <c r="I62" s="30"/>
      <c r="J62" s="23"/>
      <c r="K62" s="139"/>
    </row>
    <row r="63" spans="1:11" s="5" customFormat="1" ht="19.5" customHeight="1" thickBot="1">
      <c r="A63" s="16"/>
      <c r="B63" s="271" t="s">
        <v>7</v>
      </c>
      <c r="C63" s="271"/>
      <c r="D63" s="17"/>
      <c r="E63" s="17"/>
      <c r="F63" s="18"/>
      <c r="G63" s="19">
        <f>SUM(G9:G62)</f>
        <v>13.61524</v>
      </c>
      <c r="H63" s="25">
        <f>SUM(H9:H62)</f>
        <v>13.615240000000002</v>
      </c>
      <c r="I63" s="25">
        <f>SUM(I9:I62)</f>
        <v>83984.87800000001</v>
      </c>
      <c r="J63" s="25">
        <f>SUM(J9:J62)</f>
        <v>84103.555</v>
      </c>
      <c r="K63" s="150"/>
    </row>
    <row r="64" ht="17.25">
      <c r="J64" s="8"/>
    </row>
  </sheetData>
  <sheetProtection/>
  <mergeCells count="121">
    <mergeCell ref="B63:C63"/>
    <mergeCell ref="A60:A62"/>
    <mergeCell ref="B60:B62"/>
    <mergeCell ref="C60:C62"/>
    <mergeCell ref="D60:D62"/>
    <mergeCell ref="E60:E62"/>
    <mergeCell ref="G60:G62"/>
    <mergeCell ref="A57:A59"/>
    <mergeCell ref="B57:B59"/>
    <mergeCell ref="C57:C59"/>
    <mergeCell ref="D57:D59"/>
    <mergeCell ref="E57:E59"/>
    <mergeCell ref="G57:G59"/>
    <mergeCell ref="A54:A56"/>
    <mergeCell ref="B54:B56"/>
    <mergeCell ref="C54:C56"/>
    <mergeCell ref="D54:D56"/>
    <mergeCell ref="E54:E56"/>
    <mergeCell ref="G54:G56"/>
    <mergeCell ref="A51:A53"/>
    <mergeCell ref="B51:B53"/>
    <mergeCell ref="C51:C53"/>
    <mergeCell ref="D51:D53"/>
    <mergeCell ref="E51:E53"/>
    <mergeCell ref="G51:G53"/>
    <mergeCell ref="A48:A50"/>
    <mergeCell ref="B48:B50"/>
    <mergeCell ref="C48:C50"/>
    <mergeCell ref="D48:D50"/>
    <mergeCell ref="E48:E50"/>
    <mergeCell ref="G48:G50"/>
    <mergeCell ref="A45:A47"/>
    <mergeCell ref="B45:B47"/>
    <mergeCell ref="C45:C47"/>
    <mergeCell ref="D45:D47"/>
    <mergeCell ref="E45:E47"/>
    <mergeCell ref="G45:G47"/>
    <mergeCell ref="A42:A44"/>
    <mergeCell ref="B42:B44"/>
    <mergeCell ref="C42:C44"/>
    <mergeCell ref="D42:D44"/>
    <mergeCell ref="E42:E44"/>
    <mergeCell ref="G42:G44"/>
    <mergeCell ref="A39:A41"/>
    <mergeCell ref="B39:B41"/>
    <mergeCell ref="C39:C41"/>
    <mergeCell ref="D39:D41"/>
    <mergeCell ref="E39:E41"/>
    <mergeCell ref="G39:G41"/>
    <mergeCell ref="A36:A38"/>
    <mergeCell ref="B36:B38"/>
    <mergeCell ref="C36:C38"/>
    <mergeCell ref="D36:D38"/>
    <mergeCell ref="E36:E38"/>
    <mergeCell ref="G36:G38"/>
    <mergeCell ref="A33:A35"/>
    <mergeCell ref="B33:B35"/>
    <mergeCell ref="C33:C35"/>
    <mergeCell ref="D33:D35"/>
    <mergeCell ref="E33:E35"/>
    <mergeCell ref="G33:G35"/>
    <mergeCell ref="A30:A32"/>
    <mergeCell ref="B30:B32"/>
    <mergeCell ref="C30:C32"/>
    <mergeCell ref="D30:D32"/>
    <mergeCell ref="E30:E32"/>
    <mergeCell ref="G30:G32"/>
    <mergeCell ref="A27:A29"/>
    <mergeCell ref="B27:B29"/>
    <mergeCell ref="C27:C29"/>
    <mergeCell ref="D27:D29"/>
    <mergeCell ref="E27:E29"/>
    <mergeCell ref="G27:G29"/>
    <mergeCell ref="A24:A26"/>
    <mergeCell ref="B24:B26"/>
    <mergeCell ref="C24:C26"/>
    <mergeCell ref="D24:D26"/>
    <mergeCell ref="E24:E26"/>
    <mergeCell ref="G24:G26"/>
    <mergeCell ref="A21:A23"/>
    <mergeCell ref="B21:B23"/>
    <mergeCell ref="C21:C23"/>
    <mergeCell ref="D21:D23"/>
    <mergeCell ref="E21:E23"/>
    <mergeCell ref="G21:G23"/>
    <mergeCell ref="A18:A20"/>
    <mergeCell ref="B18:B20"/>
    <mergeCell ref="C18:C20"/>
    <mergeCell ref="D18:D20"/>
    <mergeCell ref="E18:E20"/>
    <mergeCell ref="G18:G20"/>
    <mergeCell ref="A12:A14"/>
    <mergeCell ref="B12:B14"/>
    <mergeCell ref="C12:C14"/>
    <mergeCell ref="G12:G14"/>
    <mergeCell ref="A15:A17"/>
    <mergeCell ref="B15:B17"/>
    <mergeCell ref="C15:C17"/>
    <mergeCell ref="D15:D17"/>
    <mergeCell ref="E15:E17"/>
    <mergeCell ref="G15:G17"/>
    <mergeCell ref="K5:K6"/>
    <mergeCell ref="F6:F7"/>
    <mergeCell ref="G6:G7"/>
    <mergeCell ref="H6:H7"/>
    <mergeCell ref="A9:A11"/>
    <mergeCell ref="B9:B11"/>
    <mergeCell ref="C9:C11"/>
    <mergeCell ref="D9:D11"/>
    <mergeCell ref="E9:E11"/>
    <mergeCell ref="G9:G11"/>
    <mergeCell ref="A1:J1"/>
    <mergeCell ref="A2:J2"/>
    <mergeCell ref="A3:J3"/>
    <mergeCell ref="A5:A7"/>
    <mergeCell ref="B5:B7"/>
    <mergeCell ref="C5:C7"/>
    <mergeCell ref="D5:D7"/>
    <mergeCell ref="E5:E7"/>
    <mergeCell ref="F5:H5"/>
    <mergeCell ref="I5:J6"/>
  </mergeCells>
  <printOptions/>
  <pageMargins left="0.7" right="0.7" top="0.75" bottom="0.75" header="0.3" footer="0.3"/>
  <pageSetup orientation="portrait" paperSize="9"/>
  <ignoredErrors>
    <ignoredError sqref="G63:J6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12" sqref="H12:J12"/>
    </sheetView>
  </sheetViews>
  <sheetFormatPr defaultColWidth="10.28125" defaultRowHeight="12.75"/>
  <cols>
    <col min="1" max="1" width="4.28125" style="6" customWidth="1"/>
    <col min="2" max="2" width="19.00390625" style="7" customWidth="1"/>
    <col min="3" max="3" width="21.57421875" style="6" customWidth="1"/>
    <col min="4" max="5" width="20.00390625" style="6" customWidth="1"/>
    <col min="6" max="6" width="26.00390625" style="6" customWidth="1"/>
    <col min="7" max="7" width="15.00390625" style="6" customWidth="1"/>
    <col min="8" max="8" width="17.00390625" style="6" customWidth="1"/>
    <col min="9" max="9" width="19.7109375" style="6" customWidth="1"/>
    <col min="10" max="10" width="19.421875" style="6" customWidth="1"/>
    <col min="11" max="16384" width="10.28125" style="7" customWidth="1"/>
  </cols>
  <sheetData>
    <row r="1" spans="1:10" s="1" customFormat="1" ht="22.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2" customFormat="1" ht="81.75" customHeight="1">
      <c r="A2" s="214" t="s">
        <v>294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s="1" customFormat="1" ht="19.5" customHeight="1">
      <c r="A3" s="214" t="s">
        <v>15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s="1" customFormat="1" ht="10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s="3" customFormat="1" ht="41.25" customHeight="1">
      <c r="A5" s="275" t="s">
        <v>2</v>
      </c>
      <c r="B5" s="278" t="s">
        <v>1</v>
      </c>
      <c r="C5" s="281" t="s">
        <v>13</v>
      </c>
      <c r="D5" s="278" t="s">
        <v>10</v>
      </c>
      <c r="E5" s="281" t="s">
        <v>11</v>
      </c>
      <c r="F5" s="284" t="s">
        <v>3</v>
      </c>
      <c r="G5" s="284"/>
      <c r="H5" s="285"/>
      <c r="I5" s="241" t="s">
        <v>14</v>
      </c>
      <c r="J5" s="242"/>
    </row>
    <row r="6" spans="1:10" s="3" customFormat="1" ht="42" customHeight="1" thickBot="1">
      <c r="A6" s="276"/>
      <c r="B6" s="279"/>
      <c r="C6" s="282"/>
      <c r="D6" s="279"/>
      <c r="E6" s="282"/>
      <c r="F6" s="286" t="s">
        <v>9</v>
      </c>
      <c r="G6" s="288" t="s">
        <v>8</v>
      </c>
      <c r="H6" s="290" t="s">
        <v>4</v>
      </c>
      <c r="I6" s="243"/>
      <c r="J6" s="244"/>
    </row>
    <row r="7" spans="1:10" s="3" customFormat="1" ht="46.5" customHeight="1" thickBot="1">
      <c r="A7" s="277"/>
      <c r="B7" s="280"/>
      <c r="C7" s="283"/>
      <c r="D7" s="280"/>
      <c r="E7" s="283"/>
      <c r="F7" s="287"/>
      <c r="G7" s="289"/>
      <c r="H7" s="291"/>
      <c r="I7" s="12" t="s">
        <v>5</v>
      </c>
      <c r="J7" s="13" t="s">
        <v>6</v>
      </c>
    </row>
    <row r="8" spans="1:10" s="3" customFormat="1" ht="23.25" customHeight="1" thickBot="1">
      <c r="A8" s="14">
        <v>1</v>
      </c>
      <c r="B8" s="15">
        <v>2</v>
      </c>
      <c r="C8" s="14">
        <v>3</v>
      </c>
      <c r="D8" s="15">
        <v>4</v>
      </c>
      <c r="E8" s="14">
        <v>5</v>
      </c>
      <c r="F8" s="15">
        <v>6</v>
      </c>
      <c r="G8" s="14">
        <v>7</v>
      </c>
      <c r="H8" s="15">
        <v>8</v>
      </c>
      <c r="I8" s="14">
        <v>9</v>
      </c>
      <c r="J8" s="34">
        <v>10</v>
      </c>
    </row>
    <row r="9" spans="1:10" s="4" customFormat="1" ht="19.5" customHeight="1">
      <c r="A9" s="253">
        <v>1</v>
      </c>
      <c r="B9" s="309" t="s">
        <v>295</v>
      </c>
      <c r="C9" s="340" t="s">
        <v>12</v>
      </c>
      <c r="D9" s="340" t="s">
        <v>296</v>
      </c>
      <c r="E9" s="340" t="s">
        <v>297</v>
      </c>
      <c r="F9" s="9"/>
      <c r="G9" s="42"/>
      <c r="H9" s="23"/>
      <c r="I9" s="30"/>
      <c r="J9" s="30"/>
    </row>
    <row r="10" spans="1:10" s="4" customFormat="1" ht="19.5" customHeight="1">
      <c r="A10" s="333"/>
      <c r="B10" s="310"/>
      <c r="C10" s="326"/>
      <c r="D10" s="326"/>
      <c r="E10" s="326"/>
      <c r="F10" s="9" t="s">
        <v>43</v>
      </c>
      <c r="G10" s="42">
        <v>2.7</v>
      </c>
      <c r="H10" s="23">
        <v>2.7</v>
      </c>
      <c r="I10" s="30">
        <v>5590.3</v>
      </c>
      <c r="J10" s="30">
        <v>5590.3</v>
      </c>
    </row>
    <row r="11" spans="1:10" s="4" customFormat="1" ht="27.75" customHeight="1" thickBot="1">
      <c r="A11" s="263"/>
      <c r="B11" s="310"/>
      <c r="C11" s="326"/>
      <c r="D11" s="326"/>
      <c r="E11" s="326"/>
      <c r="F11" s="11"/>
      <c r="G11" s="44"/>
      <c r="H11" s="24"/>
      <c r="I11" s="32"/>
      <c r="J11" s="32"/>
    </row>
    <row r="12" spans="1:10" ht="26.25" customHeight="1" thickBot="1">
      <c r="A12" s="157"/>
      <c r="B12" s="158" t="s">
        <v>130</v>
      </c>
      <c r="C12" s="159"/>
      <c r="D12" s="159"/>
      <c r="E12" s="159"/>
      <c r="F12" s="159"/>
      <c r="G12" s="160">
        <f>SUM(G9:G11)</f>
        <v>2.7</v>
      </c>
      <c r="H12" s="160">
        <f>SUM(H9:H11)</f>
        <v>2.7</v>
      </c>
      <c r="I12" s="160">
        <f>SUM(I9:I11)</f>
        <v>5590.3</v>
      </c>
      <c r="J12" s="161">
        <f>SUM(J9:J11)</f>
        <v>5590.3</v>
      </c>
    </row>
  </sheetData>
  <sheetProtection/>
  <mergeCells count="18">
    <mergeCell ref="F6:F7"/>
    <mergeCell ref="G6:G7"/>
    <mergeCell ref="H6:H7"/>
    <mergeCell ref="A9:A11"/>
    <mergeCell ref="B9:B11"/>
    <mergeCell ref="C9:C11"/>
    <mergeCell ref="D9:D11"/>
    <mergeCell ref="E9:E11"/>
    <mergeCell ref="A1:J1"/>
    <mergeCell ref="A2:J2"/>
    <mergeCell ref="A3:J3"/>
    <mergeCell ref="A5:A7"/>
    <mergeCell ref="B5:B7"/>
    <mergeCell ref="C5:C7"/>
    <mergeCell ref="D5:D7"/>
    <mergeCell ref="E5:E7"/>
    <mergeCell ref="F5:H5"/>
    <mergeCell ref="I5:J6"/>
  </mergeCells>
  <printOptions horizontalCentered="1"/>
  <pageMargins left="0" right="0" top="0.2362204724409449" bottom="0.31496062992125984" header="0.2362204724409449" footer="0.2362204724409449"/>
  <pageSetup horizontalDpi="600" verticalDpi="600" orientation="landscape" paperSize="9" scale="69" r:id="rId1"/>
  <headerFooter alignWithMargins="0">
    <oddFooter>&amp;R&amp;P</oddFooter>
  </headerFooter>
  <ignoredErrors>
    <ignoredError sqref="G12:J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pane ySplit="7" topLeftCell="A61" activePane="bottomLeft" state="frozen"/>
      <selection pane="topLeft" activeCell="A1" sqref="A1"/>
      <selection pane="bottomLeft" activeCell="J72" sqref="H72:J72"/>
    </sheetView>
  </sheetViews>
  <sheetFormatPr defaultColWidth="10.28125" defaultRowHeight="12.75"/>
  <cols>
    <col min="1" max="1" width="4.28125" style="185" customWidth="1"/>
    <col min="2" max="2" width="19.00390625" style="181" customWidth="1"/>
    <col min="3" max="3" width="17.57421875" style="185" customWidth="1"/>
    <col min="4" max="4" width="14.7109375" style="185" customWidth="1"/>
    <col min="5" max="5" width="20.00390625" style="185" customWidth="1"/>
    <col min="6" max="6" width="23.7109375" style="185" customWidth="1"/>
    <col min="7" max="7" width="12.421875" style="185" customWidth="1"/>
    <col min="8" max="8" width="13.140625" style="185" customWidth="1"/>
    <col min="9" max="9" width="19.7109375" style="185" customWidth="1"/>
    <col min="10" max="10" width="19.421875" style="185" customWidth="1"/>
    <col min="11" max="16384" width="10.28125" style="181" customWidth="1"/>
  </cols>
  <sheetData>
    <row r="1" spans="1:10" s="174" customFormat="1" ht="22.5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s="175" customFormat="1" ht="63" customHeight="1">
      <c r="A2" s="366" t="s">
        <v>601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s="174" customFormat="1" ht="19.5" customHeight="1">
      <c r="A3" s="366" t="s">
        <v>15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s="174" customFormat="1" ht="0.75" customHeight="1" thickBot="1">
      <c r="A4" s="176"/>
      <c r="B4" s="176"/>
      <c r="C4" s="176"/>
      <c r="D4" s="176"/>
      <c r="E4" s="176"/>
      <c r="F4" s="176"/>
      <c r="G4" s="176"/>
      <c r="H4" s="176"/>
      <c r="I4" s="176"/>
      <c r="J4" s="176"/>
    </row>
    <row r="5" spans="1:10" s="177" customFormat="1" ht="41.25" customHeight="1">
      <c r="A5" s="367" t="s">
        <v>2</v>
      </c>
      <c r="B5" s="370" t="s">
        <v>1</v>
      </c>
      <c r="C5" s="373" t="s">
        <v>13</v>
      </c>
      <c r="D5" s="370" t="s">
        <v>10</v>
      </c>
      <c r="E5" s="373" t="s">
        <v>11</v>
      </c>
      <c r="F5" s="376" t="s">
        <v>3</v>
      </c>
      <c r="G5" s="376"/>
      <c r="H5" s="377"/>
      <c r="I5" s="378" t="s">
        <v>14</v>
      </c>
      <c r="J5" s="379"/>
    </row>
    <row r="6" spans="1:10" s="177" customFormat="1" ht="42" customHeight="1" thickBot="1">
      <c r="A6" s="368"/>
      <c r="B6" s="371"/>
      <c r="C6" s="374"/>
      <c r="D6" s="371"/>
      <c r="E6" s="374"/>
      <c r="F6" s="356" t="s">
        <v>9</v>
      </c>
      <c r="G6" s="350" t="s">
        <v>8</v>
      </c>
      <c r="H6" s="361" t="s">
        <v>4</v>
      </c>
      <c r="I6" s="380"/>
      <c r="J6" s="381"/>
    </row>
    <row r="7" spans="1:10" s="177" customFormat="1" ht="46.5" customHeight="1" thickBot="1">
      <c r="A7" s="369"/>
      <c r="B7" s="372"/>
      <c r="C7" s="375"/>
      <c r="D7" s="372"/>
      <c r="E7" s="375"/>
      <c r="F7" s="360"/>
      <c r="G7" s="351"/>
      <c r="H7" s="362"/>
      <c r="I7" s="178" t="s">
        <v>5</v>
      </c>
      <c r="J7" s="179" t="s">
        <v>6</v>
      </c>
    </row>
    <row r="8" spans="1:10" s="177" customFormat="1" ht="23.25" customHeight="1" thickBot="1">
      <c r="A8" s="187">
        <v>1</v>
      </c>
      <c r="B8" s="188">
        <v>2</v>
      </c>
      <c r="C8" s="187">
        <v>3</v>
      </c>
      <c r="D8" s="188">
        <v>4</v>
      </c>
      <c r="E8" s="187">
        <v>5</v>
      </c>
      <c r="F8" s="188">
        <v>6</v>
      </c>
      <c r="G8" s="187">
        <v>7</v>
      </c>
      <c r="H8" s="188">
        <v>8</v>
      </c>
      <c r="I8" s="187">
        <v>9</v>
      </c>
      <c r="J8" s="189">
        <v>10</v>
      </c>
    </row>
    <row r="9" spans="1:10" s="180" customFormat="1" ht="19.5" customHeight="1">
      <c r="A9" s="363">
        <v>1</v>
      </c>
      <c r="B9" s="358" t="s">
        <v>602</v>
      </c>
      <c r="C9" s="364" t="s">
        <v>12</v>
      </c>
      <c r="D9" s="357" t="s">
        <v>603</v>
      </c>
      <c r="E9" s="357" t="s">
        <v>604</v>
      </c>
      <c r="F9" s="357" t="s">
        <v>137</v>
      </c>
      <c r="G9" s="358">
        <f>H9</f>
        <v>0.528715</v>
      </c>
      <c r="H9" s="357">
        <v>0.528715</v>
      </c>
      <c r="I9" s="358">
        <v>672.27</v>
      </c>
      <c r="J9" s="359">
        <v>672.27</v>
      </c>
    </row>
    <row r="10" spans="1:10" s="180" customFormat="1" ht="19.5" customHeight="1">
      <c r="A10" s="347"/>
      <c r="B10" s="341"/>
      <c r="C10" s="350"/>
      <c r="D10" s="356"/>
      <c r="E10" s="356"/>
      <c r="F10" s="356"/>
      <c r="G10" s="341"/>
      <c r="H10" s="356"/>
      <c r="I10" s="341"/>
      <c r="J10" s="343"/>
    </row>
    <row r="11" spans="1:10" s="180" customFormat="1" ht="19.5" customHeight="1">
      <c r="A11" s="347"/>
      <c r="B11" s="341"/>
      <c r="C11" s="350"/>
      <c r="D11" s="356"/>
      <c r="E11" s="356"/>
      <c r="F11" s="356"/>
      <c r="G11" s="341"/>
      <c r="H11" s="356"/>
      <c r="I11" s="341"/>
      <c r="J11" s="343"/>
    </row>
    <row r="12" spans="1:10" s="180" customFormat="1" ht="19.5" customHeight="1">
      <c r="A12" s="347">
        <v>2</v>
      </c>
      <c r="B12" s="341" t="s">
        <v>605</v>
      </c>
      <c r="C12" s="350" t="s">
        <v>12</v>
      </c>
      <c r="D12" s="356" t="s">
        <v>606</v>
      </c>
      <c r="E12" s="356" t="s">
        <v>607</v>
      </c>
      <c r="F12" s="356" t="s">
        <v>137</v>
      </c>
      <c r="G12" s="341" t="str">
        <f>H12</f>
        <v>0.6035</v>
      </c>
      <c r="H12" s="356" t="s">
        <v>608</v>
      </c>
      <c r="I12" s="341">
        <v>767.35</v>
      </c>
      <c r="J12" s="343">
        <v>767.35</v>
      </c>
    </row>
    <row r="13" spans="1:10" s="180" customFormat="1" ht="19.5" customHeight="1">
      <c r="A13" s="347"/>
      <c r="B13" s="341"/>
      <c r="C13" s="350"/>
      <c r="D13" s="356"/>
      <c r="E13" s="356"/>
      <c r="F13" s="356"/>
      <c r="G13" s="341"/>
      <c r="H13" s="356"/>
      <c r="I13" s="341"/>
      <c r="J13" s="343"/>
    </row>
    <row r="14" spans="1:10" s="180" customFormat="1" ht="19.5" customHeight="1">
      <c r="A14" s="347"/>
      <c r="B14" s="341"/>
      <c r="C14" s="350"/>
      <c r="D14" s="356"/>
      <c r="E14" s="356"/>
      <c r="F14" s="356"/>
      <c r="G14" s="341"/>
      <c r="H14" s="356"/>
      <c r="I14" s="341"/>
      <c r="J14" s="343"/>
    </row>
    <row r="15" spans="1:10" s="180" customFormat="1" ht="19.5" customHeight="1">
      <c r="A15" s="347">
        <v>3</v>
      </c>
      <c r="B15" s="341" t="s">
        <v>609</v>
      </c>
      <c r="C15" s="350" t="s">
        <v>12</v>
      </c>
      <c r="D15" s="356" t="s">
        <v>610</v>
      </c>
      <c r="E15" s="356" t="s">
        <v>611</v>
      </c>
      <c r="F15" s="356" t="s">
        <v>137</v>
      </c>
      <c r="G15" s="341" t="str">
        <f>H15</f>
        <v> 1.021743</v>
      </c>
      <c r="H15" s="356" t="s">
        <v>612</v>
      </c>
      <c r="I15" s="341">
        <v>1299.1</v>
      </c>
      <c r="J15" s="343">
        <v>1299.1</v>
      </c>
    </row>
    <row r="16" spans="1:10" s="180" customFormat="1" ht="19.5" customHeight="1">
      <c r="A16" s="347"/>
      <c r="B16" s="341"/>
      <c r="C16" s="350"/>
      <c r="D16" s="356"/>
      <c r="E16" s="356"/>
      <c r="F16" s="356"/>
      <c r="G16" s="341"/>
      <c r="H16" s="356"/>
      <c r="I16" s="341"/>
      <c r="J16" s="343"/>
    </row>
    <row r="17" spans="1:10" s="180" customFormat="1" ht="19.5" customHeight="1">
      <c r="A17" s="347"/>
      <c r="B17" s="341"/>
      <c r="C17" s="350"/>
      <c r="D17" s="356"/>
      <c r="E17" s="356"/>
      <c r="F17" s="356"/>
      <c r="G17" s="341"/>
      <c r="H17" s="356"/>
      <c r="I17" s="341"/>
      <c r="J17" s="343"/>
    </row>
    <row r="18" spans="1:10" s="180" customFormat="1" ht="19.5" customHeight="1">
      <c r="A18" s="347">
        <v>4</v>
      </c>
      <c r="B18" s="341" t="s">
        <v>613</v>
      </c>
      <c r="C18" s="350" t="s">
        <v>12</v>
      </c>
      <c r="D18" s="354" t="s">
        <v>614</v>
      </c>
      <c r="E18" s="354" t="s">
        <v>615</v>
      </c>
      <c r="F18" s="354" t="s">
        <v>137</v>
      </c>
      <c r="G18" s="341" t="str">
        <f>H18</f>
        <v>0.15933 </v>
      </c>
      <c r="H18" s="354" t="s">
        <v>616</v>
      </c>
      <c r="I18" s="341">
        <v>593.31</v>
      </c>
      <c r="J18" s="343">
        <v>0</v>
      </c>
    </row>
    <row r="19" spans="1:10" s="180" customFormat="1" ht="19.5" customHeight="1">
      <c r="A19" s="347"/>
      <c r="B19" s="341"/>
      <c r="C19" s="350"/>
      <c r="D19" s="354"/>
      <c r="E19" s="354"/>
      <c r="F19" s="354"/>
      <c r="G19" s="341"/>
      <c r="H19" s="354"/>
      <c r="I19" s="341"/>
      <c r="J19" s="343"/>
    </row>
    <row r="20" spans="1:10" s="180" customFormat="1" ht="19.5" customHeight="1">
      <c r="A20" s="347"/>
      <c r="B20" s="341"/>
      <c r="C20" s="350"/>
      <c r="D20" s="354"/>
      <c r="E20" s="354"/>
      <c r="F20" s="354"/>
      <c r="G20" s="341"/>
      <c r="H20" s="354"/>
      <c r="I20" s="341"/>
      <c r="J20" s="343"/>
    </row>
    <row r="21" spans="1:10" s="180" customFormat="1" ht="19.5" customHeight="1">
      <c r="A21" s="347">
        <v>5</v>
      </c>
      <c r="B21" s="341" t="s">
        <v>617</v>
      </c>
      <c r="C21" s="341" t="s">
        <v>618</v>
      </c>
      <c r="D21" s="341" t="s">
        <v>619</v>
      </c>
      <c r="E21" s="352" t="s">
        <v>620</v>
      </c>
      <c r="F21" s="355" t="s">
        <v>137</v>
      </c>
      <c r="G21" s="341">
        <v>0.16</v>
      </c>
      <c r="H21" s="341">
        <v>0.16</v>
      </c>
      <c r="I21" s="341">
        <v>713.68</v>
      </c>
      <c r="J21" s="343">
        <v>713.68</v>
      </c>
    </row>
    <row r="22" spans="1:10" s="180" customFormat="1" ht="19.5" customHeight="1">
      <c r="A22" s="347"/>
      <c r="B22" s="341"/>
      <c r="C22" s="341"/>
      <c r="D22" s="341"/>
      <c r="E22" s="352"/>
      <c r="F22" s="355"/>
      <c r="G22" s="341"/>
      <c r="H22" s="341"/>
      <c r="I22" s="341"/>
      <c r="J22" s="343"/>
    </row>
    <row r="23" spans="1:10" s="180" customFormat="1" ht="19.5" customHeight="1">
      <c r="A23" s="347"/>
      <c r="B23" s="341"/>
      <c r="C23" s="341"/>
      <c r="D23" s="341"/>
      <c r="E23" s="352"/>
      <c r="F23" s="355"/>
      <c r="G23" s="341"/>
      <c r="H23" s="341"/>
      <c r="I23" s="341"/>
      <c r="J23" s="343"/>
    </row>
    <row r="24" spans="1:10" s="180" customFormat="1" ht="19.5" customHeight="1">
      <c r="A24" s="347">
        <v>6</v>
      </c>
      <c r="B24" s="341" t="s">
        <v>621</v>
      </c>
      <c r="C24" s="341" t="s">
        <v>618</v>
      </c>
      <c r="D24" s="352" t="s">
        <v>622</v>
      </c>
      <c r="E24" s="352" t="s">
        <v>623</v>
      </c>
      <c r="F24" s="341" t="s">
        <v>624</v>
      </c>
      <c r="G24" s="341">
        <f>SUM(H24:H26)</f>
        <v>0.02573</v>
      </c>
      <c r="H24" s="192">
        <v>0.01193</v>
      </c>
      <c r="I24" s="192">
        <v>50.14</v>
      </c>
      <c r="J24" s="182">
        <v>50.14</v>
      </c>
    </row>
    <row r="25" spans="1:10" s="180" customFormat="1" ht="19.5" customHeight="1">
      <c r="A25" s="347"/>
      <c r="B25" s="341"/>
      <c r="C25" s="341"/>
      <c r="D25" s="352"/>
      <c r="E25" s="352"/>
      <c r="F25" s="341"/>
      <c r="G25" s="341"/>
      <c r="H25" s="192">
        <v>0.01194</v>
      </c>
      <c r="I25" s="192">
        <v>50.18</v>
      </c>
      <c r="J25" s="182">
        <v>50.18</v>
      </c>
    </row>
    <row r="26" spans="1:10" s="180" customFormat="1" ht="19.5" customHeight="1">
      <c r="A26" s="347"/>
      <c r="B26" s="341"/>
      <c r="C26" s="341"/>
      <c r="D26" s="352"/>
      <c r="E26" s="352"/>
      <c r="F26" s="341"/>
      <c r="G26" s="341"/>
      <c r="H26" s="192">
        <v>0.00186</v>
      </c>
      <c r="I26" s="192">
        <v>7.8</v>
      </c>
      <c r="J26" s="182">
        <v>7.8</v>
      </c>
    </row>
    <row r="27" spans="1:10" s="180" customFormat="1" ht="19.5" customHeight="1">
      <c r="A27" s="347">
        <v>7</v>
      </c>
      <c r="B27" s="341" t="s">
        <v>625</v>
      </c>
      <c r="C27" s="341" t="s">
        <v>12</v>
      </c>
      <c r="D27" s="341" t="s">
        <v>622</v>
      </c>
      <c r="E27" s="341" t="s">
        <v>626</v>
      </c>
      <c r="F27" s="341" t="s">
        <v>624</v>
      </c>
      <c r="G27" s="341">
        <f>H27+H28+H29+H30+H31+H32</f>
        <v>0.05598</v>
      </c>
      <c r="H27" s="192">
        <v>0.00482</v>
      </c>
      <c r="I27" s="192">
        <v>11.669</v>
      </c>
      <c r="J27" s="182">
        <v>11.669</v>
      </c>
    </row>
    <row r="28" spans="1:10" s="180" customFormat="1" ht="19.5" customHeight="1">
      <c r="A28" s="347"/>
      <c r="B28" s="341"/>
      <c r="C28" s="341"/>
      <c r="D28" s="341"/>
      <c r="E28" s="341"/>
      <c r="F28" s="341"/>
      <c r="G28" s="341"/>
      <c r="H28" s="192">
        <v>0.01018</v>
      </c>
      <c r="I28" s="192">
        <v>24.645</v>
      </c>
      <c r="J28" s="182">
        <v>24.645</v>
      </c>
    </row>
    <row r="29" spans="1:10" s="180" customFormat="1" ht="19.5" customHeight="1">
      <c r="A29" s="347"/>
      <c r="B29" s="341"/>
      <c r="C29" s="341"/>
      <c r="D29" s="341"/>
      <c r="E29" s="341"/>
      <c r="F29" s="341"/>
      <c r="G29" s="341"/>
      <c r="H29" s="192">
        <v>0.01194</v>
      </c>
      <c r="I29" s="192">
        <v>28.906</v>
      </c>
      <c r="J29" s="182">
        <v>28.906</v>
      </c>
    </row>
    <row r="30" spans="1:10" s="180" customFormat="1" ht="19.5" customHeight="1">
      <c r="A30" s="347"/>
      <c r="B30" s="341"/>
      <c r="C30" s="341"/>
      <c r="D30" s="341"/>
      <c r="E30" s="341"/>
      <c r="F30" s="341"/>
      <c r="G30" s="341"/>
      <c r="H30" s="192">
        <v>0.00942</v>
      </c>
      <c r="I30" s="192">
        <v>22.805</v>
      </c>
      <c r="J30" s="182">
        <v>22.805</v>
      </c>
    </row>
    <row r="31" spans="1:10" s="180" customFormat="1" ht="19.5" customHeight="1">
      <c r="A31" s="347"/>
      <c r="B31" s="341"/>
      <c r="C31" s="341"/>
      <c r="D31" s="341"/>
      <c r="E31" s="341"/>
      <c r="F31" s="341"/>
      <c r="G31" s="341"/>
      <c r="H31" s="192">
        <v>0.00277</v>
      </c>
      <c r="I31" s="192">
        <v>6.706</v>
      </c>
      <c r="J31" s="182">
        <v>6.706</v>
      </c>
    </row>
    <row r="32" spans="1:10" s="180" customFormat="1" ht="19.5" customHeight="1">
      <c r="A32" s="347"/>
      <c r="B32" s="341"/>
      <c r="C32" s="341"/>
      <c r="D32" s="341"/>
      <c r="E32" s="341"/>
      <c r="F32" s="341"/>
      <c r="G32" s="341"/>
      <c r="H32" s="192">
        <v>0.01685</v>
      </c>
      <c r="I32" s="192">
        <v>49.766</v>
      </c>
      <c r="J32" s="182">
        <v>49.766</v>
      </c>
    </row>
    <row r="33" spans="1:10" ht="17.25">
      <c r="A33" s="347">
        <v>8</v>
      </c>
      <c r="B33" s="341" t="s">
        <v>627</v>
      </c>
      <c r="C33" s="341" t="s">
        <v>12</v>
      </c>
      <c r="D33" s="341" t="s">
        <v>628</v>
      </c>
      <c r="E33" s="341" t="s">
        <v>629</v>
      </c>
      <c r="F33" s="341" t="s">
        <v>624</v>
      </c>
      <c r="G33" s="341">
        <f>H33+H34+H35+H36+H37+H38</f>
        <v>0.05712</v>
      </c>
      <c r="H33" s="192">
        <v>0.01076</v>
      </c>
      <c r="I33" s="192">
        <v>26.211</v>
      </c>
      <c r="J33" s="182">
        <v>26.211</v>
      </c>
    </row>
    <row r="34" spans="1:10" ht="17.25">
      <c r="A34" s="347"/>
      <c r="B34" s="341"/>
      <c r="C34" s="341"/>
      <c r="D34" s="341"/>
      <c r="E34" s="341"/>
      <c r="F34" s="341"/>
      <c r="G34" s="341"/>
      <c r="H34" s="192">
        <v>0.00942</v>
      </c>
      <c r="I34" s="192">
        <v>22.947</v>
      </c>
      <c r="J34" s="182">
        <v>22.947</v>
      </c>
    </row>
    <row r="35" spans="1:10" ht="17.25">
      <c r="A35" s="347"/>
      <c r="B35" s="341"/>
      <c r="C35" s="341"/>
      <c r="D35" s="341"/>
      <c r="E35" s="341"/>
      <c r="F35" s="341"/>
      <c r="G35" s="341"/>
      <c r="H35" s="192">
        <v>0.00866</v>
      </c>
      <c r="I35" s="192">
        <v>21.095</v>
      </c>
      <c r="J35" s="182">
        <v>21.095</v>
      </c>
    </row>
    <row r="36" spans="1:10" ht="17.25">
      <c r="A36" s="347"/>
      <c r="B36" s="341"/>
      <c r="C36" s="341"/>
      <c r="D36" s="341"/>
      <c r="E36" s="341"/>
      <c r="F36" s="341"/>
      <c r="G36" s="341"/>
      <c r="H36" s="192">
        <v>0.00942</v>
      </c>
      <c r="I36" s="192">
        <v>22.947</v>
      </c>
      <c r="J36" s="182">
        <v>22.947</v>
      </c>
    </row>
    <row r="37" spans="1:10" ht="17.25">
      <c r="A37" s="347"/>
      <c r="B37" s="341"/>
      <c r="C37" s="341"/>
      <c r="D37" s="341"/>
      <c r="E37" s="341"/>
      <c r="F37" s="341"/>
      <c r="G37" s="341"/>
      <c r="H37" s="192">
        <v>0.01021</v>
      </c>
      <c r="I37" s="192">
        <v>24.871</v>
      </c>
      <c r="J37" s="182">
        <v>24.871</v>
      </c>
    </row>
    <row r="38" spans="1:10" ht="17.25">
      <c r="A38" s="347"/>
      <c r="B38" s="341"/>
      <c r="C38" s="341"/>
      <c r="D38" s="341"/>
      <c r="E38" s="341"/>
      <c r="F38" s="341"/>
      <c r="G38" s="341"/>
      <c r="H38" s="192">
        <v>0.00865</v>
      </c>
      <c r="I38" s="192">
        <v>21.071</v>
      </c>
      <c r="J38" s="182">
        <v>21.071</v>
      </c>
    </row>
    <row r="39" spans="1:10" s="180" customFormat="1" ht="19.5" customHeight="1">
      <c r="A39" s="347">
        <v>9</v>
      </c>
      <c r="B39" s="341" t="s">
        <v>630</v>
      </c>
      <c r="C39" s="341" t="s">
        <v>12</v>
      </c>
      <c r="D39" s="352" t="s">
        <v>628</v>
      </c>
      <c r="E39" s="352" t="s">
        <v>629</v>
      </c>
      <c r="F39" s="341" t="s">
        <v>624</v>
      </c>
      <c r="G39" s="341">
        <f>SUM(H39:H44)</f>
        <v>0.07042</v>
      </c>
      <c r="H39" s="192">
        <v>0.01558</v>
      </c>
      <c r="I39" s="192">
        <v>19.443</v>
      </c>
      <c r="J39" s="182">
        <v>19.443</v>
      </c>
    </row>
    <row r="40" spans="1:10" s="180" customFormat="1" ht="19.5" customHeight="1">
      <c r="A40" s="347"/>
      <c r="B40" s="341"/>
      <c r="C40" s="341"/>
      <c r="D40" s="352"/>
      <c r="E40" s="352"/>
      <c r="F40" s="341"/>
      <c r="G40" s="341"/>
      <c r="H40" s="192">
        <v>0.00941</v>
      </c>
      <c r="I40" s="192">
        <v>11.743</v>
      </c>
      <c r="J40" s="182">
        <v>11.743</v>
      </c>
    </row>
    <row r="41" spans="1:10" s="180" customFormat="1" ht="19.5" customHeight="1">
      <c r="A41" s="347"/>
      <c r="B41" s="341"/>
      <c r="C41" s="341"/>
      <c r="D41" s="352"/>
      <c r="E41" s="352"/>
      <c r="F41" s="341"/>
      <c r="G41" s="341"/>
      <c r="H41" s="192">
        <v>0.0156</v>
      </c>
      <c r="I41" s="192">
        <v>19.468</v>
      </c>
      <c r="J41" s="182">
        <v>19.468</v>
      </c>
    </row>
    <row r="42" spans="1:10" s="180" customFormat="1" ht="19.5" customHeight="1">
      <c r="A42" s="347"/>
      <c r="B42" s="341"/>
      <c r="C42" s="341"/>
      <c r="D42" s="352"/>
      <c r="E42" s="352"/>
      <c r="F42" s="341"/>
      <c r="G42" s="341"/>
      <c r="H42" s="192">
        <v>0.00941</v>
      </c>
      <c r="I42" s="192">
        <v>11.743</v>
      </c>
      <c r="J42" s="182">
        <v>11.743</v>
      </c>
    </row>
    <row r="43" spans="1:10" s="180" customFormat="1" ht="19.5" customHeight="1">
      <c r="A43" s="347"/>
      <c r="B43" s="341"/>
      <c r="C43" s="341"/>
      <c r="D43" s="352"/>
      <c r="E43" s="352"/>
      <c r="F43" s="341"/>
      <c r="G43" s="341"/>
      <c r="H43" s="192">
        <v>0.01021</v>
      </c>
      <c r="I43" s="192">
        <v>12.742</v>
      </c>
      <c r="J43" s="182">
        <v>12.742</v>
      </c>
    </row>
    <row r="44" spans="1:10" s="180" customFormat="1" ht="19.5" customHeight="1">
      <c r="A44" s="347"/>
      <c r="B44" s="341"/>
      <c r="C44" s="341"/>
      <c r="D44" s="352"/>
      <c r="E44" s="352"/>
      <c r="F44" s="341"/>
      <c r="G44" s="341"/>
      <c r="H44" s="192">
        <v>0.01021</v>
      </c>
      <c r="I44" s="192">
        <v>12.742</v>
      </c>
      <c r="J44" s="182">
        <v>12.742</v>
      </c>
    </row>
    <row r="45" spans="1:10" s="180" customFormat="1" ht="19.5" customHeight="1">
      <c r="A45" s="347">
        <v>10</v>
      </c>
      <c r="B45" s="341" t="s">
        <v>631</v>
      </c>
      <c r="C45" s="341" t="s">
        <v>12</v>
      </c>
      <c r="D45" s="352"/>
      <c r="E45" s="352" t="s">
        <v>632</v>
      </c>
      <c r="F45" s="341" t="s">
        <v>137</v>
      </c>
      <c r="G45" s="341">
        <f>SUM(H45:H46)</f>
        <v>1.2995999999999999</v>
      </c>
      <c r="H45" s="192">
        <v>0.849</v>
      </c>
      <c r="I45" s="192">
        <v>872.7</v>
      </c>
      <c r="J45" s="182">
        <v>0</v>
      </c>
    </row>
    <row r="46" spans="1:10" s="180" customFormat="1" ht="19.5" customHeight="1">
      <c r="A46" s="347"/>
      <c r="B46" s="341"/>
      <c r="C46" s="341"/>
      <c r="D46" s="352"/>
      <c r="E46" s="352"/>
      <c r="F46" s="341"/>
      <c r="G46" s="341"/>
      <c r="H46" s="192">
        <v>0.4506</v>
      </c>
      <c r="I46" s="193">
        <v>913.8</v>
      </c>
      <c r="J46" s="183">
        <v>0</v>
      </c>
    </row>
    <row r="47" spans="1:10" s="180" customFormat="1" ht="19.5" customHeight="1">
      <c r="A47" s="347">
        <v>11</v>
      </c>
      <c r="B47" s="341" t="s">
        <v>633</v>
      </c>
      <c r="C47" s="341" t="s">
        <v>12</v>
      </c>
      <c r="D47" s="352" t="s">
        <v>634</v>
      </c>
      <c r="E47" s="352" t="s">
        <v>635</v>
      </c>
      <c r="F47" s="341" t="s">
        <v>137</v>
      </c>
      <c r="G47" s="341">
        <f>SUM(H47:H49)</f>
        <v>0.02</v>
      </c>
      <c r="H47" s="341">
        <v>0.02</v>
      </c>
      <c r="I47" s="341">
        <v>567.2</v>
      </c>
      <c r="J47" s="343">
        <v>567.2</v>
      </c>
    </row>
    <row r="48" spans="1:10" s="180" customFormat="1" ht="19.5" customHeight="1">
      <c r="A48" s="347"/>
      <c r="B48" s="341"/>
      <c r="C48" s="341"/>
      <c r="D48" s="352"/>
      <c r="E48" s="352"/>
      <c r="F48" s="341"/>
      <c r="G48" s="341"/>
      <c r="H48" s="341"/>
      <c r="I48" s="341"/>
      <c r="J48" s="343"/>
    </row>
    <row r="49" spans="1:10" s="180" customFormat="1" ht="19.5" customHeight="1">
      <c r="A49" s="347"/>
      <c r="B49" s="341"/>
      <c r="C49" s="341"/>
      <c r="D49" s="352"/>
      <c r="E49" s="352"/>
      <c r="F49" s="341"/>
      <c r="G49" s="341"/>
      <c r="H49" s="341"/>
      <c r="I49" s="341"/>
      <c r="J49" s="343"/>
    </row>
    <row r="50" spans="1:10" s="180" customFormat="1" ht="19.5" customHeight="1">
      <c r="A50" s="347">
        <v>12</v>
      </c>
      <c r="B50" s="341" t="s">
        <v>633</v>
      </c>
      <c r="C50" s="341" t="s">
        <v>12</v>
      </c>
      <c r="D50" s="352" t="s">
        <v>636</v>
      </c>
      <c r="E50" s="352" t="s">
        <v>637</v>
      </c>
      <c r="F50" s="341" t="s">
        <v>137</v>
      </c>
      <c r="G50" s="341">
        <f>SUM(H50:H52)</f>
        <v>3.79794</v>
      </c>
      <c r="H50" s="192">
        <v>3.59574</v>
      </c>
      <c r="I50" s="341">
        <v>8334.843</v>
      </c>
      <c r="J50" s="343">
        <v>8334.843</v>
      </c>
    </row>
    <row r="51" spans="1:10" s="180" customFormat="1" ht="19.5" customHeight="1">
      <c r="A51" s="347"/>
      <c r="B51" s="341"/>
      <c r="C51" s="341"/>
      <c r="D51" s="352"/>
      <c r="E51" s="352"/>
      <c r="F51" s="341"/>
      <c r="G51" s="341"/>
      <c r="H51" s="341">
        <v>0.2022</v>
      </c>
      <c r="I51" s="341"/>
      <c r="J51" s="343"/>
    </row>
    <row r="52" spans="1:10" s="180" customFormat="1" ht="19.5" customHeight="1">
      <c r="A52" s="347"/>
      <c r="B52" s="341"/>
      <c r="C52" s="341"/>
      <c r="D52" s="352"/>
      <c r="E52" s="352"/>
      <c r="F52" s="341"/>
      <c r="G52" s="341"/>
      <c r="H52" s="341"/>
      <c r="I52" s="341"/>
      <c r="J52" s="343"/>
    </row>
    <row r="53" spans="1:10" s="180" customFormat="1" ht="19.5" customHeight="1">
      <c r="A53" s="347">
        <v>13</v>
      </c>
      <c r="B53" s="341" t="s">
        <v>633</v>
      </c>
      <c r="C53" s="350" t="s">
        <v>12</v>
      </c>
      <c r="D53" s="352" t="s">
        <v>638</v>
      </c>
      <c r="E53" s="352" t="s">
        <v>639</v>
      </c>
      <c r="F53" s="341" t="s">
        <v>137</v>
      </c>
      <c r="G53" s="341">
        <f>H53</f>
        <v>0.532148</v>
      </c>
      <c r="H53" s="341">
        <v>0.532148</v>
      </c>
      <c r="I53" s="341">
        <v>1320.25</v>
      </c>
      <c r="J53" s="343">
        <v>1320.25</v>
      </c>
    </row>
    <row r="54" spans="1:10" s="180" customFormat="1" ht="19.5" customHeight="1">
      <c r="A54" s="347"/>
      <c r="B54" s="341"/>
      <c r="C54" s="350"/>
      <c r="D54" s="352"/>
      <c r="E54" s="352"/>
      <c r="F54" s="341"/>
      <c r="G54" s="341"/>
      <c r="H54" s="341"/>
      <c r="I54" s="341"/>
      <c r="J54" s="343"/>
    </row>
    <row r="55" spans="1:10" s="180" customFormat="1" ht="19.5" customHeight="1">
      <c r="A55" s="347"/>
      <c r="B55" s="341"/>
      <c r="C55" s="350"/>
      <c r="D55" s="352"/>
      <c r="E55" s="352"/>
      <c r="F55" s="341"/>
      <c r="G55" s="341"/>
      <c r="H55" s="341"/>
      <c r="I55" s="341"/>
      <c r="J55" s="343"/>
    </row>
    <row r="56" spans="1:10" s="180" customFormat="1" ht="19.5" customHeight="1">
      <c r="A56" s="347">
        <v>14</v>
      </c>
      <c r="B56" s="341" t="s">
        <v>633</v>
      </c>
      <c r="C56" s="350" t="s">
        <v>12</v>
      </c>
      <c r="D56" s="352" t="s">
        <v>640</v>
      </c>
      <c r="E56" s="352" t="s">
        <v>641</v>
      </c>
      <c r="F56" s="341" t="s">
        <v>137</v>
      </c>
      <c r="G56" s="341">
        <f>H56+H57</f>
        <v>1.952896</v>
      </c>
      <c r="H56" s="192">
        <v>0.98104</v>
      </c>
      <c r="I56" s="341">
        <v>5538.4</v>
      </c>
      <c r="J56" s="343">
        <v>5538.4</v>
      </c>
    </row>
    <row r="57" spans="1:10" s="180" customFormat="1" ht="19.5" customHeight="1">
      <c r="A57" s="347"/>
      <c r="B57" s="341"/>
      <c r="C57" s="350"/>
      <c r="D57" s="352"/>
      <c r="E57" s="352"/>
      <c r="F57" s="341"/>
      <c r="G57" s="341"/>
      <c r="H57" s="192">
        <v>0.971856</v>
      </c>
      <c r="I57" s="341"/>
      <c r="J57" s="343"/>
    </row>
    <row r="58" spans="1:10" s="180" customFormat="1" ht="19.5" customHeight="1">
      <c r="A58" s="347">
        <v>15</v>
      </c>
      <c r="B58" s="341" t="s">
        <v>633</v>
      </c>
      <c r="C58" s="350" t="s">
        <v>12</v>
      </c>
      <c r="D58" s="341" t="s">
        <v>642</v>
      </c>
      <c r="E58" s="352" t="s">
        <v>643</v>
      </c>
      <c r="F58" s="341" t="s">
        <v>137</v>
      </c>
      <c r="G58" s="341">
        <f>H58</f>
        <v>0.1293</v>
      </c>
      <c r="H58" s="341">
        <v>0.1293</v>
      </c>
      <c r="I58" s="341">
        <v>218.633</v>
      </c>
      <c r="J58" s="343">
        <v>218.663</v>
      </c>
    </row>
    <row r="59" spans="1:10" s="180" customFormat="1" ht="19.5" customHeight="1">
      <c r="A59" s="347"/>
      <c r="B59" s="341"/>
      <c r="C59" s="350"/>
      <c r="D59" s="341"/>
      <c r="E59" s="352"/>
      <c r="F59" s="341"/>
      <c r="G59" s="341"/>
      <c r="H59" s="341"/>
      <c r="I59" s="341"/>
      <c r="J59" s="343"/>
    </row>
    <row r="60" spans="1:10" s="180" customFormat="1" ht="19.5" customHeight="1">
      <c r="A60" s="347"/>
      <c r="B60" s="341"/>
      <c r="C60" s="350"/>
      <c r="D60" s="341"/>
      <c r="E60" s="352"/>
      <c r="F60" s="341"/>
      <c r="G60" s="341"/>
      <c r="H60" s="341"/>
      <c r="I60" s="341"/>
      <c r="J60" s="343"/>
    </row>
    <row r="61" spans="1:10" s="180" customFormat="1" ht="19.5" customHeight="1">
      <c r="A61" s="347">
        <v>16</v>
      </c>
      <c r="B61" s="341" t="s">
        <v>633</v>
      </c>
      <c r="C61" s="350" t="s">
        <v>12</v>
      </c>
      <c r="D61" s="341" t="s">
        <v>644</v>
      </c>
      <c r="E61" s="352" t="s">
        <v>645</v>
      </c>
      <c r="F61" s="341" t="s">
        <v>48</v>
      </c>
      <c r="G61" s="341">
        <f>H61</f>
        <v>0.4535</v>
      </c>
      <c r="H61" s="341">
        <v>0.4535</v>
      </c>
      <c r="I61" s="341">
        <v>1286.1</v>
      </c>
      <c r="J61" s="343">
        <v>1286.1</v>
      </c>
    </row>
    <row r="62" spans="1:10" s="180" customFormat="1" ht="19.5" customHeight="1">
      <c r="A62" s="347"/>
      <c r="B62" s="341"/>
      <c r="C62" s="350"/>
      <c r="D62" s="341"/>
      <c r="E62" s="352"/>
      <c r="F62" s="341"/>
      <c r="G62" s="341"/>
      <c r="H62" s="341"/>
      <c r="I62" s="341"/>
      <c r="J62" s="343"/>
    </row>
    <row r="63" spans="1:10" s="180" customFormat="1" ht="19.5" customHeight="1">
      <c r="A63" s="347"/>
      <c r="B63" s="341"/>
      <c r="C63" s="350"/>
      <c r="D63" s="341"/>
      <c r="E63" s="352"/>
      <c r="F63" s="341"/>
      <c r="G63" s="341"/>
      <c r="H63" s="341"/>
      <c r="I63" s="341"/>
      <c r="J63" s="343"/>
    </row>
    <row r="64" spans="1:10" s="180" customFormat="1" ht="19.5" customHeight="1">
      <c r="A64" s="347">
        <v>17</v>
      </c>
      <c r="B64" s="341" t="s">
        <v>633</v>
      </c>
      <c r="C64" s="350" t="s">
        <v>12</v>
      </c>
      <c r="D64" s="341" t="s">
        <v>646</v>
      </c>
      <c r="E64" s="352" t="s">
        <v>647</v>
      </c>
      <c r="F64" s="341" t="s">
        <v>137</v>
      </c>
      <c r="G64" s="341">
        <f>H64+H65</f>
        <v>0.45599999999999996</v>
      </c>
      <c r="H64" s="192">
        <v>0.2274</v>
      </c>
      <c r="I64" s="341">
        <v>1373.7</v>
      </c>
      <c r="J64" s="343">
        <v>1373.7</v>
      </c>
    </row>
    <row r="65" spans="1:10" s="180" customFormat="1" ht="19.5" customHeight="1">
      <c r="A65" s="347"/>
      <c r="B65" s="341"/>
      <c r="C65" s="350"/>
      <c r="D65" s="341"/>
      <c r="E65" s="352"/>
      <c r="F65" s="341"/>
      <c r="G65" s="341"/>
      <c r="H65" s="192">
        <v>0.2286</v>
      </c>
      <c r="I65" s="341"/>
      <c r="J65" s="343"/>
    </row>
    <row r="66" spans="1:10" s="180" customFormat="1" ht="19.5" customHeight="1">
      <c r="A66" s="347">
        <v>18</v>
      </c>
      <c r="B66" s="341" t="s">
        <v>648</v>
      </c>
      <c r="C66" s="350" t="s">
        <v>12</v>
      </c>
      <c r="D66" s="352" t="s">
        <v>649</v>
      </c>
      <c r="E66" s="352" t="s">
        <v>650</v>
      </c>
      <c r="F66" s="341" t="s">
        <v>137</v>
      </c>
      <c r="G66" s="341">
        <f>H66</f>
        <v>2.400314</v>
      </c>
      <c r="H66" s="341">
        <v>2.400314</v>
      </c>
      <c r="I66" s="341">
        <v>2467.5</v>
      </c>
      <c r="J66" s="343">
        <v>2467.5</v>
      </c>
    </row>
    <row r="67" spans="1:10" s="180" customFormat="1" ht="19.5" customHeight="1">
      <c r="A67" s="347"/>
      <c r="B67" s="341"/>
      <c r="C67" s="350"/>
      <c r="D67" s="352"/>
      <c r="E67" s="352"/>
      <c r="F67" s="341"/>
      <c r="G67" s="341"/>
      <c r="H67" s="341"/>
      <c r="I67" s="341"/>
      <c r="J67" s="343"/>
    </row>
    <row r="68" spans="1:10" s="180" customFormat="1" ht="19.5" customHeight="1">
      <c r="A68" s="347"/>
      <c r="B68" s="341"/>
      <c r="C68" s="350"/>
      <c r="D68" s="352"/>
      <c r="E68" s="352"/>
      <c r="F68" s="341"/>
      <c r="G68" s="341"/>
      <c r="H68" s="341"/>
      <c r="I68" s="341"/>
      <c r="J68" s="343"/>
    </row>
    <row r="69" spans="1:10" s="180" customFormat="1" ht="19.5" customHeight="1">
      <c r="A69" s="347">
        <v>19</v>
      </c>
      <c r="B69" s="341" t="s">
        <v>651</v>
      </c>
      <c r="C69" s="350" t="s">
        <v>12</v>
      </c>
      <c r="D69" s="352" t="s">
        <v>652</v>
      </c>
      <c r="E69" s="352" t="s">
        <v>653</v>
      </c>
      <c r="F69" s="341" t="s">
        <v>137</v>
      </c>
      <c r="G69" s="341">
        <f>H69</f>
        <v>1.001877</v>
      </c>
      <c r="H69" s="341">
        <v>1.001877</v>
      </c>
      <c r="I69" s="341">
        <v>2478.1</v>
      </c>
      <c r="J69" s="343">
        <v>2478.1</v>
      </c>
    </row>
    <row r="70" spans="1:10" s="180" customFormat="1" ht="19.5" customHeight="1">
      <c r="A70" s="347"/>
      <c r="B70" s="341"/>
      <c r="C70" s="350"/>
      <c r="D70" s="352"/>
      <c r="E70" s="352"/>
      <c r="F70" s="341"/>
      <c r="G70" s="341"/>
      <c r="H70" s="341"/>
      <c r="I70" s="341"/>
      <c r="J70" s="343"/>
    </row>
    <row r="71" spans="1:10" s="180" customFormat="1" ht="19.5" customHeight="1" thickBot="1">
      <c r="A71" s="348"/>
      <c r="B71" s="349"/>
      <c r="C71" s="351"/>
      <c r="D71" s="353"/>
      <c r="E71" s="353"/>
      <c r="F71" s="349"/>
      <c r="G71" s="342"/>
      <c r="H71" s="342"/>
      <c r="I71" s="342"/>
      <c r="J71" s="344"/>
    </row>
    <row r="72" spans="1:10" s="184" customFormat="1" ht="19.5" customHeight="1" thickBot="1">
      <c r="A72" s="190"/>
      <c r="B72" s="345" t="s">
        <v>7</v>
      </c>
      <c r="C72" s="346"/>
      <c r="D72" s="191"/>
      <c r="E72" s="191"/>
      <c r="F72" s="194"/>
      <c r="G72" s="195">
        <f>G9+G12+G15+G18+G21+G24+G27+G33+G39+G45+G47+G50+G53+G56+G58+G61+G64+G66+G69</f>
        <v>14.726112999999998</v>
      </c>
      <c r="H72" s="611">
        <f>H9+H12+H15+H18+H21+H24+H25+H26+H27+H28+H29+H30+H31+H32+H33+H34+H35+H36+H37+H38+H39+H40+H41+H42+H43+H44+H45+H46+H47+H50+H51+H53+H56+H57+H58+H61+H64+H65+H66+H69</f>
        <v>14.726113000000002</v>
      </c>
      <c r="I72" s="612">
        <f>I9+I12+I15+I18+I21+I24+I25+I26+I27+I28+I29+I30+I31+I32+I33+I34+I35+I36+I37+I38+I39+I40+I41+I42+I43+I44+I45+I46+I47+I50+I53+I56+I58+I61+I64+I66+I69</f>
        <v>29896.576000000005</v>
      </c>
      <c r="J72" s="613">
        <f>J9+J12+J15+J18+J21+J24+J25+J26+J27+J28+J29+J30+J31+J32+J33+J34+J35+J36+J37+J38+J39+J40+J41+J42+J43+J44+J45+J46+J47+J50+J53+J56+J58+J61+J64+J66+J69</f>
        <v>27516.796</v>
      </c>
    </row>
    <row r="73" ht="17.25">
      <c r="J73" s="186"/>
    </row>
    <row r="75" ht="17.25">
      <c r="J75" s="186"/>
    </row>
  </sheetData>
  <sheetProtection/>
  <mergeCells count="187">
    <mergeCell ref="A1:J1"/>
    <mergeCell ref="A2:J2"/>
    <mergeCell ref="A3:J3"/>
    <mergeCell ref="A5:A7"/>
    <mergeCell ref="B5:B7"/>
    <mergeCell ref="C5:C7"/>
    <mergeCell ref="D5:D7"/>
    <mergeCell ref="E5:E7"/>
    <mergeCell ref="F5:H5"/>
    <mergeCell ref="I5:J6"/>
    <mergeCell ref="F6:F7"/>
    <mergeCell ref="G6:G7"/>
    <mergeCell ref="H6:H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A24:A26"/>
    <mergeCell ref="B24:B26"/>
    <mergeCell ref="C24:C26"/>
    <mergeCell ref="D24:D26"/>
    <mergeCell ref="E24:E26"/>
    <mergeCell ref="F24:F26"/>
    <mergeCell ref="G24:G26"/>
    <mergeCell ref="F33:F38"/>
    <mergeCell ref="G33:G38"/>
    <mergeCell ref="A27:A32"/>
    <mergeCell ref="B27:B32"/>
    <mergeCell ref="C27:C32"/>
    <mergeCell ref="D27:D32"/>
    <mergeCell ref="E27:E32"/>
    <mergeCell ref="F27:F32"/>
    <mergeCell ref="C39:C44"/>
    <mergeCell ref="D39:D44"/>
    <mergeCell ref="E39:E44"/>
    <mergeCell ref="F39:F44"/>
    <mergeCell ref="G27:G32"/>
    <mergeCell ref="A33:A38"/>
    <mergeCell ref="B33:B38"/>
    <mergeCell ref="C33:C38"/>
    <mergeCell ref="D33:D38"/>
    <mergeCell ref="E33:E38"/>
    <mergeCell ref="G39:G44"/>
    <mergeCell ref="A45:A46"/>
    <mergeCell ref="B45:B46"/>
    <mergeCell ref="C45:C46"/>
    <mergeCell ref="D45:D46"/>
    <mergeCell ref="E45:E46"/>
    <mergeCell ref="F45:F46"/>
    <mergeCell ref="G45:G46"/>
    <mergeCell ref="A39:A44"/>
    <mergeCell ref="B39:B44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A50:A52"/>
    <mergeCell ref="B50:B52"/>
    <mergeCell ref="C50:C52"/>
    <mergeCell ref="D50:D52"/>
    <mergeCell ref="E50:E52"/>
    <mergeCell ref="F50:F52"/>
    <mergeCell ref="G50:G52"/>
    <mergeCell ref="I50:I52"/>
    <mergeCell ref="J50:J52"/>
    <mergeCell ref="H51:H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A56:A57"/>
    <mergeCell ref="B56:B57"/>
    <mergeCell ref="C56:C57"/>
    <mergeCell ref="D56:D57"/>
    <mergeCell ref="E56:E57"/>
    <mergeCell ref="F56:F57"/>
    <mergeCell ref="G56:G57"/>
    <mergeCell ref="I56:I57"/>
    <mergeCell ref="J56:J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A61:A63"/>
    <mergeCell ref="B61:B63"/>
    <mergeCell ref="C61:C63"/>
    <mergeCell ref="D61:D63"/>
    <mergeCell ref="E61:E63"/>
    <mergeCell ref="F61:F63"/>
    <mergeCell ref="G61:G63"/>
    <mergeCell ref="A64:A65"/>
    <mergeCell ref="B64:B65"/>
    <mergeCell ref="C64:C65"/>
    <mergeCell ref="D64:D65"/>
    <mergeCell ref="E64:E65"/>
    <mergeCell ref="F64:F65"/>
    <mergeCell ref="F66:F68"/>
    <mergeCell ref="G66:G68"/>
    <mergeCell ref="H66:H68"/>
    <mergeCell ref="H61:H63"/>
    <mergeCell ref="I61:I63"/>
    <mergeCell ref="J61:J63"/>
    <mergeCell ref="G64:G65"/>
    <mergeCell ref="F69:F71"/>
    <mergeCell ref="G69:G71"/>
    <mergeCell ref="H69:H71"/>
    <mergeCell ref="I64:I65"/>
    <mergeCell ref="J64:J65"/>
    <mergeCell ref="A66:A68"/>
    <mergeCell ref="B66:B68"/>
    <mergeCell ref="C66:C68"/>
    <mergeCell ref="D66:D68"/>
    <mergeCell ref="E66:E68"/>
    <mergeCell ref="I69:I71"/>
    <mergeCell ref="J69:J71"/>
    <mergeCell ref="B72:C72"/>
    <mergeCell ref="I66:I68"/>
    <mergeCell ref="J66:J68"/>
    <mergeCell ref="A69:A71"/>
    <mergeCell ref="B69:B71"/>
    <mergeCell ref="C69:C71"/>
    <mergeCell ref="D69:D71"/>
    <mergeCell ref="E69:E71"/>
  </mergeCells>
  <printOptions horizontalCentered="1"/>
  <pageMargins left="0" right="0" top="0.2362204724409449" bottom="0.31496062992125984" header="0.2362204724409449" footer="0.2362204724409449"/>
  <pageSetup horizontalDpi="600" verticalDpi="600" orientation="landscape" paperSize="9" scale="80" r:id="rId1"/>
  <headerFooter alignWithMargins="0">
    <oddFooter>&amp;R&amp;P</oddFooter>
  </headerFooter>
  <ignoredErrors>
    <ignoredError sqref="G39:G60" formulaRange="1"/>
    <ignoredError sqref="H12:H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55"/>
  <sheetViews>
    <sheetView zoomScalePageLayoutView="0" workbookViewId="0" topLeftCell="A240">
      <selection activeCell="H258" sqref="H258"/>
    </sheetView>
  </sheetViews>
  <sheetFormatPr defaultColWidth="10.28125" defaultRowHeight="12.75"/>
  <cols>
    <col min="1" max="1" width="6.8515625" style="6" customWidth="1"/>
    <col min="2" max="2" width="19.00390625" style="7" customWidth="1"/>
    <col min="3" max="3" width="21.57421875" style="6" customWidth="1"/>
    <col min="4" max="5" width="20.00390625" style="6" customWidth="1"/>
    <col min="6" max="6" width="23.7109375" style="6" customWidth="1"/>
    <col min="7" max="7" width="12.421875" style="6" customWidth="1"/>
    <col min="8" max="8" width="10.421875" style="6" customWidth="1"/>
    <col min="9" max="9" width="19.7109375" style="6" customWidth="1"/>
    <col min="10" max="10" width="19.421875" style="6" customWidth="1"/>
    <col min="11" max="16384" width="10.28125" style="7" customWidth="1"/>
  </cols>
  <sheetData>
    <row r="1" spans="1:10" s="1" customFormat="1" ht="22.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2" customFormat="1" ht="63" customHeight="1">
      <c r="A2" s="214" t="s">
        <v>298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s="1" customFormat="1" ht="19.5" customHeight="1">
      <c r="A3" s="214" t="s">
        <v>15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s="1" customFormat="1" ht="10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s="3" customFormat="1" ht="41.25" customHeight="1">
      <c r="A5" s="275" t="s">
        <v>2</v>
      </c>
      <c r="B5" s="278" t="s">
        <v>1</v>
      </c>
      <c r="C5" s="281" t="s">
        <v>13</v>
      </c>
      <c r="D5" s="35" t="s">
        <v>10</v>
      </c>
      <c r="E5" s="38" t="s">
        <v>11</v>
      </c>
      <c r="F5" s="284" t="s">
        <v>3</v>
      </c>
      <c r="G5" s="284"/>
      <c r="H5" s="285"/>
      <c r="I5" s="241" t="s">
        <v>14</v>
      </c>
      <c r="J5" s="242"/>
    </row>
    <row r="6" spans="1:10" s="3" customFormat="1" ht="42" customHeight="1" thickBot="1">
      <c r="A6" s="276"/>
      <c r="B6" s="279"/>
      <c r="C6" s="282"/>
      <c r="D6" s="36"/>
      <c r="E6" s="39"/>
      <c r="F6" s="286" t="s">
        <v>9</v>
      </c>
      <c r="G6" s="288" t="s">
        <v>8</v>
      </c>
      <c r="H6" s="290" t="s">
        <v>4</v>
      </c>
      <c r="I6" s="243"/>
      <c r="J6" s="244"/>
    </row>
    <row r="7" spans="1:10" s="3" customFormat="1" ht="46.5" customHeight="1" thickBot="1">
      <c r="A7" s="277"/>
      <c r="B7" s="280"/>
      <c r="C7" s="283"/>
      <c r="D7" s="37"/>
      <c r="E7" s="40"/>
      <c r="F7" s="287"/>
      <c r="G7" s="289"/>
      <c r="H7" s="291"/>
      <c r="I7" s="12" t="s">
        <v>5</v>
      </c>
      <c r="J7" s="13" t="s">
        <v>6</v>
      </c>
    </row>
    <row r="8" spans="1:10" s="3" customFormat="1" ht="23.25" customHeight="1" thickBot="1">
      <c r="A8" s="14">
        <v>1</v>
      </c>
      <c r="B8" s="15">
        <v>2</v>
      </c>
      <c r="C8" s="14">
        <v>3</v>
      </c>
      <c r="D8" s="15">
        <v>4</v>
      </c>
      <c r="E8" s="14">
        <v>5</v>
      </c>
      <c r="F8" s="15">
        <v>6</v>
      </c>
      <c r="G8" s="14">
        <v>7</v>
      </c>
      <c r="H8" s="15">
        <v>8</v>
      </c>
      <c r="I8" s="14">
        <v>9</v>
      </c>
      <c r="J8" s="34">
        <v>10</v>
      </c>
    </row>
    <row r="9" spans="1:10" s="4" customFormat="1" ht="26.25" customHeight="1">
      <c r="A9" s="253">
        <v>1</v>
      </c>
      <c r="B9" s="334" t="s">
        <v>299</v>
      </c>
      <c r="C9" s="336" t="s">
        <v>300</v>
      </c>
      <c r="D9" s="334" t="s">
        <v>301</v>
      </c>
      <c r="E9" s="334"/>
      <c r="F9" s="437" t="s">
        <v>137</v>
      </c>
      <c r="G9" s="448">
        <f>SUM(H9:H11)</f>
        <v>0.04</v>
      </c>
      <c r="H9" s="110">
        <v>0.04</v>
      </c>
      <c r="I9" s="428">
        <v>1120</v>
      </c>
      <c r="J9" s="429">
        <v>1120</v>
      </c>
    </row>
    <row r="10" spans="1:10" s="4" customFormat="1" ht="26.25" customHeight="1">
      <c r="A10" s="333"/>
      <c r="B10" s="335"/>
      <c r="C10" s="279"/>
      <c r="D10" s="335"/>
      <c r="E10" s="335"/>
      <c r="F10" s="438"/>
      <c r="G10" s="449"/>
      <c r="H10" s="31"/>
      <c r="I10" s="410"/>
      <c r="J10" s="411"/>
    </row>
    <row r="11" spans="1:10" s="4" customFormat="1" ht="26.25" customHeight="1">
      <c r="A11" s="333"/>
      <c r="B11" s="335"/>
      <c r="C11" s="279"/>
      <c r="D11" s="335"/>
      <c r="E11" s="335"/>
      <c r="F11" s="438"/>
      <c r="G11" s="449"/>
      <c r="H11" s="31"/>
      <c r="I11" s="410"/>
      <c r="J11" s="411"/>
    </row>
    <row r="12" spans="1:10" s="4" customFormat="1" ht="26.25" customHeight="1">
      <c r="A12" s="333">
        <v>2</v>
      </c>
      <c r="B12" s="335" t="s">
        <v>299</v>
      </c>
      <c r="C12" s="336" t="s">
        <v>300</v>
      </c>
      <c r="D12" s="335" t="s">
        <v>302</v>
      </c>
      <c r="E12" s="335"/>
      <c r="F12" s="438" t="s">
        <v>137</v>
      </c>
      <c r="G12" s="449">
        <f>SUM(H12:H14)</f>
        <v>0.01741</v>
      </c>
      <c r="H12" s="31">
        <v>0.01741</v>
      </c>
      <c r="I12" s="410">
        <v>487</v>
      </c>
      <c r="J12" s="411">
        <v>487</v>
      </c>
    </row>
    <row r="13" spans="1:10" s="4" customFormat="1" ht="26.25" customHeight="1">
      <c r="A13" s="333"/>
      <c r="B13" s="335"/>
      <c r="C13" s="279"/>
      <c r="D13" s="335"/>
      <c r="E13" s="335"/>
      <c r="F13" s="438"/>
      <c r="G13" s="449"/>
      <c r="H13" s="31"/>
      <c r="I13" s="410"/>
      <c r="J13" s="411"/>
    </row>
    <row r="14" spans="1:10" s="4" customFormat="1" ht="26.25" customHeight="1">
      <c r="A14" s="333"/>
      <c r="B14" s="335"/>
      <c r="C14" s="279"/>
      <c r="D14" s="335"/>
      <c r="E14" s="335"/>
      <c r="F14" s="438"/>
      <c r="G14" s="449"/>
      <c r="H14" s="31"/>
      <c r="I14" s="410"/>
      <c r="J14" s="411"/>
    </row>
    <row r="15" spans="1:10" s="4" customFormat="1" ht="26.25" customHeight="1">
      <c r="A15" s="333">
        <v>3</v>
      </c>
      <c r="B15" s="335" t="s">
        <v>299</v>
      </c>
      <c r="C15" s="336" t="s">
        <v>300</v>
      </c>
      <c r="D15" s="335" t="s">
        <v>303</v>
      </c>
      <c r="E15" s="335" t="s">
        <v>304</v>
      </c>
      <c r="F15" s="438" t="s">
        <v>137</v>
      </c>
      <c r="G15" s="449">
        <f>SUM(H15:H17)</f>
        <v>0.05</v>
      </c>
      <c r="H15" s="31">
        <v>0.05</v>
      </c>
      <c r="I15" s="410">
        <v>1440</v>
      </c>
      <c r="J15" s="411">
        <v>1440</v>
      </c>
    </row>
    <row r="16" spans="1:10" s="4" customFormat="1" ht="26.25" customHeight="1">
      <c r="A16" s="333"/>
      <c r="B16" s="335"/>
      <c r="C16" s="279"/>
      <c r="D16" s="335"/>
      <c r="E16" s="335"/>
      <c r="F16" s="438"/>
      <c r="G16" s="449"/>
      <c r="H16" s="31"/>
      <c r="I16" s="410"/>
      <c r="J16" s="411"/>
    </row>
    <row r="17" spans="1:10" s="4" customFormat="1" ht="26.25" customHeight="1">
      <c r="A17" s="333"/>
      <c r="B17" s="335"/>
      <c r="C17" s="279"/>
      <c r="D17" s="335"/>
      <c r="E17" s="335"/>
      <c r="F17" s="438"/>
      <c r="G17" s="449"/>
      <c r="H17" s="31"/>
      <c r="I17" s="410"/>
      <c r="J17" s="411"/>
    </row>
    <row r="18" spans="1:10" s="4" customFormat="1" ht="26.25" customHeight="1">
      <c r="A18" s="253">
        <v>4</v>
      </c>
      <c r="B18" s="334" t="s">
        <v>305</v>
      </c>
      <c r="C18" s="336" t="s">
        <v>306</v>
      </c>
      <c r="D18" s="382" t="s">
        <v>307</v>
      </c>
      <c r="E18" s="11" t="s">
        <v>308</v>
      </c>
      <c r="F18" s="437"/>
      <c r="G18" s="450">
        <f>SUM(H18:H20)</f>
        <v>0.28174</v>
      </c>
      <c r="H18" s="27"/>
      <c r="I18" s="148"/>
      <c r="J18" s="409"/>
    </row>
    <row r="19" spans="1:10" s="4" customFormat="1" ht="26.25" customHeight="1">
      <c r="A19" s="333"/>
      <c r="B19" s="335"/>
      <c r="C19" s="279"/>
      <c r="D19" s="338"/>
      <c r="E19" s="147"/>
      <c r="F19" s="438" t="s">
        <v>137</v>
      </c>
      <c r="G19" s="449"/>
      <c r="H19" s="31">
        <v>0.28174</v>
      </c>
      <c r="I19" s="410">
        <v>7985.3</v>
      </c>
      <c r="J19" s="411">
        <v>7985.3</v>
      </c>
    </row>
    <row r="20" spans="1:10" s="4" customFormat="1" ht="26.25" customHeight="1">
      <c r="A20" s="333"/>
      <c r="B20" s="335"/>
      <c r="C20" s="279"/>
      <c r="D20" s="334"/>
      <c r="E20" s="10"/>
      <c r="F20" s="438"/>
      <c r="G20" s="449"/>
      <c r="H20" s="31"/>
      <c r="I20" s="410"/>
      <c r="J20" s="411"/>
    </row>
    <row r="21" spans="1:10" s="4" customFormat="1" ht="26.25" customHeight="1">
      <c r="A21" s="333">
        <v>5</v>
      </c>
      <c r="B21" s="335" t="s">
        <v>305</v>
      </c>
      <c r="C21" s="296" t="s">
        <v>306</v>
      </c>
      <c r="D21" s="9" t="s">
        <v>307</v>
      </c>
      <c r="E21" s="9" t="s">
        <v>309</v>
      </c>
      <c r="F21" s="438"/>
      <c r="G21" s="449">
        <f>SUM(H21:H23)</f>
        <v>0.22027</v>
      </c>
      <c r="H21" s="31"/>
      <c r="I21" s="410"/>
      <c r="J21" s="411"/>
    </row>
    <row r="22" spans="1:10" s="4" customFormat="1" ht="26.25" customHeight="1">
      <c r="A22" s="333"/>
      <c r="B22" s="335"/>
      <c r="C22" s="296"/>
      <c r="D22" s="9"/>
      <c r="E22" s="9"/>
      <c r="F22" s="438" t="s">
        <v>137</v>
      </c>
      <c r="G22" s="449"/>
      <c r="H22" s="31">
        <v>0.22027</v>
      </c>
      <c r="I22" s="410">
        <v>4113</v>
      </c>
      <c r="J22" s="411">
        <v>4113</v>
      </c>
    </row>
    <row r="23" spans="1:10" s="4" customFormat="1" ht="26.25" customHeight="1">
      <c r="A23" s="333"/>
      <c r="B23" s="335"/>
      <c r="C23" s="296"/>
      <c r="D23" s="9"/>
      <c r="E23" s="9"/>
      <c r="F23" s="438"/>
      <c r="G23" s="449"/>
      <c r="H23" s="31"/>
      <c r="I23" s="410"/>
      <c r="J23" s="411"/>
    </row>
    <row r="24" spans="1:10" s="4" customFormat="1" ht="26.25" customHeight="1">
      <c r="A24" s="162">
        <v>6</v>
      </c>
      <c r="B24" s="383" t="s">
        <v>310</v>
      </c>
      <c r="C24" s="385"/>
      <c r="D24" s="164" t="s">
        <v>311</v>
      </c>
      <c r="E24" s="165" t="s">
        <v>312</v>
      </c>
      <c r="F24" s="439" t="s">
        <v>313</v>
      </c>
      <c r="G24" s="451">
        <f>SUM(H24:H25)</f>
        <v>1.034526</v>
      </c>
      <c r="H24" s="452">
        <v>0.432726</v>
      </c>
      <c r="I24" s="148">
        <v>0</v>
      </c>
      <c r="J24" s="430">
        <v>0</v>
      </c>
    </row>
    <row r="25" spans="1:10" s="4" customFormat="1" ht="26.25" customHeight="1">
      <c r="A25" s="162">
        <v>7</v>
      </c>
      <c r="B25" s="384"/>
      <c r="C25" s="386"/>
      <c r="D25" s="164" t="s">
        <v>314</v>
      </c>
      <c r="E25" s="166" t="s">
        <v>315</v>
      </c>
      <c r="F25" s="439" t="s">
        <v>316</v>
      </c>
      <c r="G25" s="453"/>
      <c r="H25" s="452">
        <v>0.6018</v>
      </c>
      <c r="I25" s="431">
        <v>6388</v>
      </c>
      <c r="J25" s="432">
        <v>6388</v>
      </c>
    </row>
    <row r="26" spans="1:10" s="4" customFormat="1" ht="26.25" customHeight="1">
      <c r="A26" s="163">
        <v>8</v>
      </c>
      <c r="B26" s="11" t="s">
        <v>317</v>
      </c>
      <c r="C26" s="383" t="s">
        <v>318</v>
      </c>
      <c r="D26" s="167"/>
      <c r="E26" s="165" t="s">
        <v>319</v>
      </c>
      <c r="F26" s="440" t="s">
        <v>320</v>
      </c>
      <c r="G26" s="451">
        <f>SUM(H26:H51)</f>
        <v>1.9051340000000003</v>
      </c>
      <c r="H26" s="454">
        <v>0.1</v>
      </c>
      <c r="I26" s="433">
        <v>1060</v>
      </c>
      <c r="J26" s="430">
        <v>0</v>
      </c>
    </row>
    <row r="27" spans="1:10" s="4" customFormat="1" ht="26.25" customHeight="1">
      <c r="A27" s="168">
        <v>9</v>
      </c>
      <c r="B27" s="11" t="s">
        <v>317</v>
      </c>
      <c r="C27" s="233"/>
      <c r="D27" s="143"/>
      <c r="E27" s="165" t="s">
        <v>321</v>
      </c>
      <c r="F27" s="439" t="s">
        <v>322</v>
      </c>
      <c r="G27" s="455"/>
      <c r="H27" s="456">
        <v>0.029492</v>
      </c>
      <c r="I27" s="431">
        <v>3089</v>
      </c>
      <c r="J27" s="432">
        <v>3089</v>
      </c>
    </row>
    <row r="28" spans="1:10" s="4" customFormat="1" ht="26.25" customHeight="1">
      <c r="A28" s="168">
        <v>10</v>
      </c>
      <c r="B28" s="11" t="s">
        <v>317</v>
      </c>
      <c r="C28" s="233"/>
      <c r="D28" s="143"/>
      <c r="E28" s="165" t="s">
        <v>323</v>
      </c>
      <c r="F28" s="439" t="s">
        <v>324</v>
      </c>
      <c r="G28" s="455"/>
      <c r="H28" s="452">
        <v>0.0522</v>
      </c>
      <c r="I28" s="424">
        <v>5426</v>
      </c>
      <c r="J28" s="425">
        <v>5426</v>
      </c>
    </row>
    <row r="29" spans="1:10" s="4" customFormat="1" ht="26.25" customHeight="1">
      <c r="A29" s="168">
        <v>11</v>
      </c>
      <c r="B29" s="11" t="s">
        <v>317</v>
      </c>
      <c r="C29" s="233"/>
      <c r="D29" s="143"/>
      <c r="E29" s="165" t="s">
        <v>325</v>
      </c>
      <c r="F29" s="439" t="s">
        <v>326</v>
      </c>
      <c r="G29" s="455"/>
      <c r="H29" s="452">
        <v>0.00211</v>
      </c>
      <c r="I29" s="431">
        <v>220</v>
      </c>
      <c r="J29" s="432">
        <v>220</v>
      </c>
    </row>
    <row r="30" spans="1:10" s="5" customFormat="1" ht="26.25" customHeight="1">
      <c r="A30" s="168">
        <v>12</v>
      </c>
      <c r="B30" s="11" t="s">
        <v>317</v>
      </c>
      <c r="C30" s="233"/>
      <c r="D30" s="143"/>
      <c r="E30" s="166" t="s">
        <v>327</v>
      </c>
      <c r="F30" s="439" t="s">
        <v>328</v>
      </c>
      <c r="G30" s="455"/>
      <c r="H30" s="452">
        <v>0.12077</v>
      </c>
      <c r="I30" s="431">
        <v>12667</v>
      </c>
      <c r="J30" s="430">
        <v>0</v>
      </c>
    </row>
    <row r="31" spans="1:10" ht="26.25" customHeight="1">
      <c r="A31" s="168">
        <v>13</v>
      </c>
      <c r="B31" s="11" t="s">
        <v>317</v>
      </c>
      <c r="C31" s="233"/>
      <c r="D31" s="143"/>
      <c r="E31" s="166" t="s">
        <v>329</v>
      </c>
      <c r="F31" s="439" t="s">
        <v>330</v>
      </c>
      <c r="G31" s="455"/>
      <c r="H31" s="452">
        <v>0.05</v>
      </c>
      <c r="I31" s="431">
        <v>5244</v>
      </c>
      <c r="J31" s="432">
        <v>5244</v>
      </c>
    </row>
    <row r="32" spans="1:10" ht="26.25" customHeight="1">
      <c r="A32" s="168">
        <v>14</v>
      </c>
      <c r="B32" s="11" t="s">
        <v>317</v>
      </c>
      <c r="C32" s="233"/>
      <c r="D32" s="143"/>
      <c r="E32" s="166" t="s">
        <v>331</v>
      </c>
      <c r="F32" s="439" t="s">
        <v>332</v>
      </c>
      <c r="G32" s="455"/>
      <c r="H32" s="452">
        <v>0.1172</v>
      </c>
      <c r="I32" s="431">
        <v>12230</v>
      </c>
      <c r="J32" s="432">
        <v>0</v>
      </c>
    </row>
    <row r="33" spans="1:10" ht="26.25" customHeight="1">
      <c r="A33" s="168">
        <v>15</v>
      </c>
      <c r="B33" s="11" t="s">
        <v>317</v>
      </c>
      <c r="C33" s="233"/>
      <c r="D33" s="143"/>
      <c r="E33" s="166" t="s">
        <v>333</v>
      </c>
      <c r="F33" s="439" t="s">
        <v>334</v>
      </c>
      <c r="G33" s="455"/>
      <c r="H33" s="452">
        <v>0.06057</v>
      </c>
      <c r="I33" s="431">
        <v>6344</v>
      </c>
      <c r="J33" s="432">
        <v>6344</v>
      </c>
    </row>
    <row r="34" spans="1:10" ht="26.25" customHeight="1">
      <c r="A34" s="168">
        <v>16</v>
      </c>
      <c r="B34" s="11" t="s">
        <v>317</v>
      </c>
      <c r="C34" s="233"/>
      <c r="D34" s="143"/>
      <c r="E34" s="166" t="s">
        <v>335</v>
      </c>
      <c r="F34" s="439" t="s">
        <v>336</v>
      </c>
      <c r="G34" s="455"/>
      <c r="H34" s="452">
        <v>0.0685</v>
      </c>
      <c r="I34" s="431">
        <v>7120</v>
      </c>
      <c r="J34" s="434">
        <v>0</v>
      </c>
    </row>
    <row r="35" spans="1:10" ht="26.25" customHeight="1">
      <c r="A35" s="168">
        <v>17</v>
      </c>
      <c r="B35" s="11" t="s">
        <v>317</v>
      </c>
      <c r="C35" s="233"/>
      <c r="D35" s="143"/>
      <c r="E35" s="166" t="s">
        <v>337</v>
      </c>
      <c r="F35" s="439" t="s">
        <v>336</v>
      </c>
      <c r="G35" s="455"/>
      <c r="H35" s="452">
        <v>0.06911</v>
      </c>
      <c r="I35" s="431">
        <v>7184</v>
      </c>
      <c r="J35" s="432">
        <v>7184</v>
      </c>
    </row>
    <row r="36" spans="1:10" ht="26.25" customHeight="1">
      <c r="A36" s="168">
        <v>18</v>
      </c>
      <c r="B36" s="11" t="s">
        <v>317</v>
      </c>
      <c r="C36" s="233"/>
      <c r="D36" s="169"/>
      <c r="E36" s="166" t="s">
        <v>338</v>
      </c>
      <c r="F36" s="439" t="s">
        <v>322</v>
      </c>
      <c r="G36" s="455"/>
      <c r="H36" s="452">
        <v>0.03053</v>
      </c>
      <c r="I36" s="431">
        <v>3197</v>
      </c>
      <c r="J36" s="432">
        <v>3197</v>
      </c>
    </row>
    <row r="37" spans="1:10" ht="26.25" customHeight="1">
      <c r="A37" s="168">
        <v>19</v>
      </c>
      <c r="B37" s="11" t="s">
        <v>317</v>
      </c>
      <c r="C37" s="233"/>
      <c r="D37" s="169"/>
      <c r="E37" s="166" t="s">
        <v>339</v>
      </c>
      <c r="F37" s="439" t="s">
        <v>340</v>
      </c>
      <c r="G37" s="455"/>
      <c r="H37" s="452">
        <v>0.175</v>
      </c>
      <c r="I37" s="431">
        <v>18191</v>
      </c>
      <c r="J37" s="432">
        <v>0</v>
      </c>
    </row>
    <row r="38" spans="1:10" ht="26.25" customHeight="1">
      <c r="A38" s="168">
        <v>20</v>
      </c>
      <c r="B38" s="11" t="s">
        <v>317</v>
      </c>
      <c r="C38" s="233"/>
      <c r="D38" s="169"/>
      <c r="E38" s="166" t="s">
        <v>341</v>
      </c>
      <c r="F38" s="439" t="s">
        <v>342</v>
      </c>
      <c r="G38" s="455"/>
      <c r="H38" s="452">
        <v>0.04991</v>
      </c>
      <c r="I38" s="431">
        <v>5188</v>
      </c>
      <c r="J38" s="432">
        <v>0</v>
      </c>
    </row>
    <row r="39" spans="1:10" ht="26.25" customHeight="1">
      <c r="A39" s="168">
        <v>21</v>
      </c>
      <c r="B39" s="11" t="s">
        <v>317</v>
      </c>
      <c r="C39" s="233"/>
      <c r="D39" s="169"/>
      <c r="E39" s="166" t="s">
        <v>343</v>
      </c>
      <c r="F39" s="439" t="s">
        <v>344</v>
      </c>
      <c r="G39" s="455"/>
      <c r="H39" s="452">
        <v>0.05</v>
      </c>
      <c r="I39" s="431">
        <v>5237.4</v>
      </c>
      <c r="J39" s="432">
        <v>0</v>
      </c>
    </row>
    <row r="40" spans="1:10" ht="26.25" customHeight="1">
      <c r="A40" s="168">
        <v>22</v>
      </c>
      <c r="B40" s="11" t="s">
        <v>317</v>
      </c>
      <c r="C40" s="233"/>
      <c r="D40" s="169"/>
      <c r="E40" s="166" t="s">
        <v>345</v>
      </c>
      <c r="F40" s="439" t="s">
        <v>346</v>
      </c>
      <c r="G40" s="455"/>
      <c r="H40" s="452">
        <v>0.06</v>
      </c>
      <c r="I40" s="431">
        <v>6237.1</v>
      </c>
      <c r="J40" s="432">
        <v>0</v>
      </c>
    </row>
    <row r="41" spans="1:10" ht="26.25" customHeight="1">
      <c r="A41" s="168">
        <v>23</v>
      </c>
      <c r="B41" s="11" t="s">
        <v>317</v>
      </c>
      <c r="C41" s="233"/>
      <c r="D41" s="169"/>
      <c r="E41" s="166" t="s">
        <v>347</v>
      </c>
      <c r="F41" s="439" t="s">
        <v>348</v>
      </c>
      <c r="G41" s="455"/>
      <c r="H41" s="452">
        <v>0.06</v>
      </c>
      <c r="I41" s="431">
        <v>6237.1</v>
      </c>
      <c r="J41" s="432">
        <v>6237.1</v>
      </c>
    </row>
    <row r="42" spans="1:10" ht="26.25" customHeight="1">
      <c r="A42" s="168">
        <v>24</v>
      </c>
      <c r="B42" s="11" t="s">
        <v>317</v>
      </c>
      <c r="C42" s="233"/>
      <c r="D42" s="169"/>
      <c r="E42" s="166" t="s">
        <v>349</v>
      </c>
      <c r="F42" s="439" t="s">
        <v>350</v>
      </c>
      <c r="G42" s="455"/>
      <c r="H42" s="452">
        <v>0.081609</v>
      </c>
      <c r="I42" s="431">
        <v>8471.8</v>
      </c>
      <c r="J42" s="432">
        <v>0</v>
      </c>
    </row>
    <row r="43" spans="1:10" ht="26.25" customHeight="1">
      <c r="A43" s="168">
        <v>25</v>
      </c>
      <c r="B43" s="11" t="s">
        <v>317</v>
      </c>
      <c r="C43" s="233"/>
      <c r="D43" s="169"/>
      <c r="E43" s="166" t="s">
        <v>351</v>
      </c>
      <c r="F43" s="439" t="s">
        <v>352</v>
      </c>
      <c r="G43" s="455"/>
      <c r="H43" s="452">
        <v>0.0617</v>
      </c>
      <c r="I43" s="431">
        <v>9963.687</v>
      </c>
      <c r="J43" s="432">
        <v>9963.687</v>
      </c>
    </row>
    <row r="44" spans="1:10" ht="26.25" customHeight="1">
      <c r="A44" s="168">
        <v>26</v>
      </c>
      <c r="B44" s="11" t="s">
        <v>317</v>
      </c>
      <c r="C44" s="233"/>
      <c r="D44" s="169"/>
      <c r="E44" s="166" t="s">
        <v>353</v>
      </c>
      <c r="F44" s="439" t="s">
        <v>352</v>
      </c>
      <c r="G44" s="455"/>
      <c r="H44" s="452">
        <v>0.06416</v>
      </c>
      <c r="I44" s="431">
        <v>10360.942</v>
      </c>
      <c r="J44" s="432">
        <v>10360.942</v>
      </c>
    </row>
    <row r="45" spans="1:10" ht="26.25" customHeight="1">
      <c r="A45" s="168">
        <v>27</v>
      </c>
      <c r="B45" s="11" t="s">
        <v>317</v>
      </c>
      <c r="C45" s="233"/>
      <c r="D45" s="169"/>
      <c r="E45" s="166" t="s">
        <v>354</v>
      </c>
      <c r="F45" s="439" t="s">
        <v>355</v>
      </c>
      <c r="G45" s="455"/>
      <c r="H45" s="452">
        <v>0.05</v>
      </c>
      <c r="I45" s="431">
        <v>5229.15</v>
      </c>
      <c r="J45" s="432">
        <v>5229.15</v>
      </c>
    </row>
    <row r="46" spans="1:10" ht="26.25" customHeight="1">
      <c r="A46" s="168">
        <v>28</v>
      </c>
      <c r="B46" s="11" t="s">
        <v>317</v>
      </c>
      <c r="C46" s="233"/>
      <c r="D46" s="169"/>
      <c r="E46" s="166" t="s">
        <v>356</v>
      </c>
      <c r="F46" s="439" t="s">
        <v>357</v>
      </c>
      <c r="G46" s="455"/>
      <c r="H46" s="452">
        <v>0.050405</v>
      </c>
      <c r="I46" s="431">
        <v>5239.751</v>
      </c>
      <c r="J46" s="432">
        <v>5239.751</v>
      </c>
    </row>
    <row r="47" spans="1:10" ht="26.25" customHeight="1">
      <c r="A47" s="168">
        <v>29</v>
      </c>
      <c r="B47" s="11" t="s">
        <v>317</v>
      </c>
      <c r="C47" s="233"/>
      <c r="D47" s="169"/>
      <c r="E47" s="166" t="s">
        <v>358</v>
      </c>
      <c r="F47" s="439" t="s">
        <v>359</v>
      </c>
      <c r="G47" s="455"/>
      <c r="H47" s="452">
        <v>0.02</v>
      </c>
      <c r="I47" s="431">
        <v>2094.96</v>
      </c>
      <c r="J47" s="432">
        <v>2094.96</v>
      </c>
    </row>
    <row r="48" spans="1:10" ht="26.25" customHeight="1">
      <c r="A48" s="168">
        <v>30</v>
      </c>
      <c r="B48" s="11" t="s">
        <v>317</v>
      </c>
      <c r="C48" s="233"/>
      <c r="D48" s="169"/>
      <c r="E48" s="166" t="s">
        <v>360</v>
      </c>
      <c r="F48" s="439" t="s">
        <v>361</v>
      </c>
      <c r="G48" s="455"/>
      <c r="H48" s="452">
        <v>0.05004</v>
      </c>
      <c r="I48" s="431">
        <v>5241.59</v>
      </c>
      <c r="J48" s="432">
        <v>5241.59</v>
      </c>
    </row>
    <row r="49" spans="1:10" ht="26.25" customHeight="1">
      <c r="A49" s="168">
        <v>31</v>
      </c>
      <c r="B49" s="11" t="s">
        <v>317</v>
      </c>
      <c r="C49" s="233"/>
      <c r="D49" s="169"/>
      <c r="E49" s="166" t="s">
        <v>362</v>
      </c>
      <c r="F49" s="439" t="s">
        <v>363</v>
      </c>
      <c r="G49" s="455"/>
      <c r="H49" s="452">
        <v>0.235</v>
      </c>
      <c r="I49" s="431">
        <v>23758.618</v>
      </c>
      <c r="J49" s="432">
        <v>23758.618</v>
      </c>
    </row>
    <row r="50" spans="1:10" ht="26.25" customHeight="1">
      <c r="A50" s="168">
        <v>32</v>
      </c>
      <c r="B50" s="11" t="s">
        <v>317</v>
      </c>
      <c r="C50" s="233"/>
      <c r="D50" s="169"/>
      <c r="E50" s="166" t="s">
        <v>364</v>
      </c>
      <c r="F50" s="439" t="s">
        <v>365</v>
      </c>
      <c r="G50" s="455"/>
      <c r="H50" s="452">
        <v>0.053428</v>
      </c>
      <c r="I50" s="431">
        <v>5401.598</v>
      </c>
      <c r="J50" s="432">
        <v>0</v>
      </c>
    </row>
    <row r="51" spans="1:10" ht="26.25" customHeight="1">
      <c r="A51" s="168">
        <v>33</v>
      </c>
      <c r="B51" s="11" t="s">
        <v>317</v>
      </c>
      <c r="C51" s="384"/>
      <c r="D51" s="169"/>
      <c r="E51" s="166" t="s">
        <v>366</v>
      </c>
      <c r="F51" s="439" t="s">
        <v>367</v>
      </c>
      <c r="G51" s="453"/>
      <c r="H51" s="452">
        <v>0.1434</v>
      </c>
      <c r="I51" s="431">
        <v>14906.861</v>
      </c>
      <c r="J51" s="432">
        <v>0</v>
      </c>
    </row>
    <row r="52" spans="1:10" ht="26.25" customHeight="1">
      <c r="A52" s="168">
        <v>34</v>
      </c>
      <c r="B52" s="9" t="s">
        <v>368</v>
      </c>
      <c r="C52" s="387" t="s">
        <v>369</v>
      </c>
      <c r="D52" s="170" t="s">
        <v>370</v>
      </c>
      <c r="E52" s="165" t="s">
        <v>371</v>
      </c>
      <c r="F52" s="439" t="s">
        <v>372</v>
      </c>
      <c r="G52" s="457">
        <f>SUM(H52:H82)</f>
        <v>15.804834000000001</v>
      </c>
      <c r="H52" s="452">
        <v>0.245</v>
      </c>
      <c r="I52" s="431">
        <v>25468</v>
      </c>
      <c r="J52" s="430">
        <v>0</v>
      </c>
    </row>
    <row r="53" spans="1:10" ht="26.25" customHeight="1">
      <c r="A53" s="168">
        <v>35</v>
      </c>
      <c r="B53" s="9" t="s">
        <v>368</v>
      </c>
      <c r="C53" s="387"/>
      <c r="D53" s="170" t="s">
        <v>373</v>
      </c>
      <c r="E53" s="165" t="s">
        <v>374</v>
      </c>
      <c r="F53" s="439" t="s">
        <v>375</v>
      </c>
      <c r="G53" s="458"/>
      <c r="H53" s="452">
        <v>0.45</v>
      </c>
      <c r="I53" s="431">
        <v>46780</v>
      </c>
      <c r="J53" s="430">
        <v>0</v>
      </c>
    </row>
    <row r="54" spans="1:10" ht="26.25" customHeight="1">
      <c r="A54" s="168">
        <v>36</v>
      </c>
      <c r="B54" s="9" t="s">
        <v>368</v>
      </c>
      <c r="C54" s="387"/>
      <c r="D54" s="170" t="s">
        <v>376</v>
      </c>
      <c r="E54" s="165" t="s">
        <v>377</v>
      </c>
      <c r="F54" s="439" t="s">
        <v>378</v>
      </c>
      <c r="G54" s="458"/>
      <c r="H54" s="452">
        <v>0.9726</v>
      </c>
      <c r="I54" s="431">
        <v>42821.633</v>
      </c>
      <c r="J54" s="430">
        <v>0</v>
      </c>
    </row>
    <row r="55" spans="1:10" ht="26.25" customHeight="1">
      <c r="A55" s="168">
        <v>37</v>
      </c>
      <c r="B55" s="9" t="s">
        <v>368</v>
      </c>
      <c r="C55" s="387"/>
      <c r="D55" s="170" t="s">
        <v>379</v>
      </c>
      <c r="E55" s="165" t="s">
        <v>380</v>
      </c>
      <c r="F55" s="439" t="s">
        <v>381</v>
      </c>
      <c r="G55" s="458"/>
      <c r="H55" s="452">
        <v>0.05</v>
      </c>
      <c r="I55" s="431">
        <v>3357.9</v>
      </c>
      <c r="J55" s="432">
        <v>3357.9</v>
      </c>
    </row>
    <row r="56" spans="1:10" ht="26.25" customHeight="1">
      <c r="A56" s="168">
        <v>38</v>
      </c>
      <c r="B56" s="9" t="s">
        <v>368</v>
      </c>
      <c r="C56" s="387"/>
      <c r="D56" s="166"/>
      <c r="E56" s="166" t="s">
        <v>382</v>
      </c>
      <c r="F56" s="439" t="s">
        <v>383</v>
      </c>
      <c r="G56" s="458"/>
      <c r="H56" s="452">
        <v>1.5173</v>
      </c>
      <c r="I56" s="431">
        <v>101914.28</v>
      </c>
      <c r="J56" s="432">
        <v>101914.28</v>
      </c>
    </row>
    <row r="57" spans="1:10" ht="26.25" customHeight="1">
      <c r="A57" s="168">
        <v>39</v>
      </c>
      <c r="B57" s="9" t="s">
        <v>368</v>
      </c>
      <c r="C57" s="387"/>
      <c r="D57" s="170"/>
      <c r="E57" s="166" t="s">
        <v>384</v>
      </c>
      <c r="F57" s="439" t="s">
        <v>385</v>
      </c>
      <c r="G57" s="458"/>
      <c r="H57" s="452">
        <v>0.05</v>
      </c>
      <c r="I57" s="431">
        <v>2201.4</v>
      </c>
      <c r="J57" s="432">
        <v>2201.4</v>
      </c>
    </row>
    <row r="58" spans="1:10" ht="26.25" customHeight="1">
      <c r="A58" s="168">
        <v>40</v>
      </c>
      <c r="B58" s="9" t="s">
        <v>368</v>
      </c>
      <c r="C58" s="387"/>
      <c r="D58" s="170" t="s">
        <v>386</v>
      </c>
      <c r="E58" s="166" t="s">
        <v>387</v>
      </c>
      <c r="F58" s="439" t="s">
        <v>388</v>
      </c>
      <c r="G58" s="458"/>
      <c r="H58" s="452">
        <v>0.07688</v>
      </c>
      <c r="I58" s="431">
        <v>33848.727</v>
      </c>
      <c r="J58" s="432">
        <v>33848.727</v>
      </c>
    </row>
    <row r="59" spans="1:10" ht="26.25" customHeight="1">
      <c r="A59" s="168">
        <v>41</v>
      </c>
      <c r="B59" s="9" t="s">
        <v>368</v>
      </c>
      <c r="C59" s="387"/>
      <c r="D59" s="171" t="s">
        <v>389</v>
      </c>
      <c r="E59" s="166" t="s">
        <v>390</v>
      </c>
      <c r="F59" s="439" t="s">
        <v>391</v>
      </c>
      <c r="G59" s="458"/>
      <c r="H59" s="452">
        <v>0.058079</v>
      </c>
      <c r="I59" s="431">
        <v>2557.103</v>
      </c>
      <c r="J59" s="432">
        <v>2557.103</v>
      </c>
    </row>
    <row r="60" spans="1:10" ht="26.25" customHeight="1">
      <c r="A60" s="168">
        <v>42</v>
      </c>
      <c r="B60" s="9" t="s">
        <v>368</v>
      </c>
      <c r="C60" s="387"/>
      <c r="D60" s="170"/>
      <c r="E60" s="166" t="s">
        <v>392</v>
      </c>
      <c r="F60" s="439" t="s">
        <v>393</v>
      </c>
      <c r="G60" s="458"/>
      <c r="H60" s="452">
        <v>0.5079</v>
      </c>
      <c r="I60" s="431">
        <v>22340</v>
      </c>
      <c r="J60" s="432">
        <v>0</v>
      </c>
    </row>
    <row r="61" spans="1:10" ht="26.25" customHeight="1">
      <c r="A61" s="168">
        <v>43</v>
      </c>
      <c r="B61" s="9" t="s">
        <v>368</v>
      </c>
      <c r="C61" s="387"/>
      <c r="D61" s="170"/>
      <c r="E61" s="166" t="s">
        <v>394</v>
      </c>
      <c r="F61" s="439" t="s">
        <v>395</v>
      </c>
      <c r="G61" s="458"/>
      <c r="H61" s="452">
        <v>0.0503</v>
      </c>
      <c r="I61" s="431">
        <v>3347.113</v>
      </c>
      <c r="J61" s="432">
        <v>3347.113</v>
      </c>
    </row>
    <row r="62" spans="1:10" ht="26.25" customHeight="1">
      <c r="A62" s="168">
        <v>44</v>
      </c>
      <c r="B62" s="9" t="s">
        <v>368</v>
      </c>
      <c r="C62" s="387"/>
      <c r="D62" s="170"/>
      <c r="E62" s="166" t="s">
        <v>396</v>
      </c>
      <c r="F62" s="439" t="s">
        <v>395</v>
      </c>
      <c r="G62" s="458"/>
      <c r="H62" s="452">
        <v>0.07807</v>
      </c>
      <c r="I62" s="431">
        <v>5195.013</v>
      </c>
      <c r="J62" s="432">
        <v>5195.013</v>
      </c>
    </row>
    <row r="63" spans="1:10" ht="26.25" customHeight="1">
      <c r="A63" s="168">
        <v>45</v>
      </c>
      <c r="B63" s="9" t="s">
        <v>368</v>
      </c>
      <c r="C63" s="387"/>
      <c r="D63" s="170" t="s">
        <v>397</v>
      </c>
      <c r="E63" s="166" t="s">
        <v>398</v>
      </c>
      <c r="F63" s="439" t="s">
        <v>399</v>
      </c>
      <c r="G63" s="458"/>
      <c r="H63" s="452">
        <v>0.19176</v>
      </c>
      <c r="I63" s="431">
        <v>12878.219</v>
      </c>
      <c r="J63" s="432">
        <v>12878.219</v>
      </c>
    </row>
    <row r="64" spans="1:10" ht="26.25" customHeight="1">
      <c r="A64" s="168">
        <v>46</v>
      </c>
      <c r="B64" s="9" t="s">
        <v>368</v>
      </c>
      <c r="C64" s="387"/>
      <c r="D64" s="170" t="s">
        <v>400</v>
      </c>
      <c r="E64" s="166" t="s">
        <v>401</v>
      </c>
      <c r="F64" s="439" t="s">
        <v>402</v>
      </c>
      <c r="G64" s="458"/>
      <c r="H64" s="452">
        <v>0.7444</v>
      </c>
      <c r="I64" s="431">
        <v>32774.444</v>
      </c>
      <c r="J64" s="432">
        <v>0</v>
      </c>
    </row>
    <row r="65" spans="1:10" ht="26.25" customHeight="1">
      <c r="A65" s="168">
        <v>47</v>
      </c>
      <c r="B65" s="9" t="s">
        <v>368</v>
      </c>
      <c r="C65" s="387"/>
      <c r="D65" s="169"/>
      <c r="E65" s="166" t="s">
        <v>403</v>
      </c>
      <c r="F65" s="439" t="s">
        <v>404</v>
      </c>
      <c r="G65" s="458"/>
      <c r="H65" s="452">
        <v>0.10046</v>
      </c>
      <c r="I65" s="431">
        <v>4392.162</v>
      </c>
      <c r="J65" s="432">
        <v>4392.162</v>
      </c>
    </row>
    <row r="66" spans="1:10" ht="26.25" customHeight="1">
      <c r="A66" s="168">
        <v>48</v>
      </c>
      <c r="B66" s="9" t="s">
        <v>368</v>
      </c>
      <c r="C66" s="387"/>
      <c r="D66" s="170" t="s">
        <v>405</v>
      </c>
      <c r="E66" s="172" t="s">
        <v>406</v>
      </c>
      <c r="F66" s="441" t="s">
        <v>407</v>
      </c>
      <c r="G66" s="458"/>
      <c r="H66" s="459">
        <v>0.1</v>
      </c>
      <c r="I66" s="431">
        <v>10500</v>
      </c>
      <c r="J66" s="432">
        <v>0</v>
      </c>
    </row>
    <row r="67" spans="1:10" ht="26.25" customHeight="1">
      <c r="A67" s="168">
        <v>49</v>
      </c>
      <c r="B67" s="9" t="s">
        <v>368</v>
      </c>
      <c r="C67" s="387"/>
      <c r="D67" s="170" t="s">
        <v>408</v>
      </c>
      <c r="E67" s="166" t="s">
        <v>409</v>
      </c>
      <c r="F67" s="439" t="s">
        <v>410</v>
      </c>
      <c r="G67" s="458"/>
      <c r="H67" s="452">
        <v>0.06</v>
      </c>
      <c r="I67" s="431">
        <v>6300</v>
      </c>
      <c r="J67" s="432">
        <v>0</v>
      </c>
    </row>
    <row r="68" spans="1:10" ht="26.25" customHeight="1">
      <c r="A68" s="168">
        <v>50</v>
      </c>
      <c r="B68" s="9" t="s">
        <v>368</v>
      </c>
      <c r="C68" s="387"/>
      <c r="D68" s="170" t="s">
        <v>411</v>
      </c>
      <c r="E68" s="166" t="s">
        <v>412</v>
      </c>
      <c r="F68" s="439" t="s">
        <v>413</v>
      </c>
      <c r="G68" s="458"/>
      <c r="H68" s="452">
        <v>5</v>
      </c>
      <c r="I68" s="431">
        <v>332981.797</v>
      </c>
      <c r="J68" s="432">
        <v>0</v>
      </c>
    </row>
    <row r="69" spans="1:10" ht="26.25" customHeight="1">
      <c r="A69" s="168">
        <v>51</v>
      </c>
      <c r="B69" s="9" t="s">
        <v>368</v>
      </c>
      <c r="C69" s="387"/>
      <c r="D69" s="170" t="s">
        <v>411</v>
      </c>
      <c r="E69" s="166" t="s">
        <v>414</v>
      </c>
      <c r="F69" s="439" t="s">
        <v>413</v>
      </c>
      <c r="G69" s="458"/>
      <c r="H69" s="452">
        <v>0.57</v>
      </c>
      <c r="I69" s="431">
        <v>37929.51</v>
      </c>
      <c r="J69" s="432">
        <v>0</v>
      </c>
    </row>
    <row r="70" spans="1:10" ht="26.25" customHeight="1">
      <c r="A70" s="168">
        <v>52</v>
      </c>
      <c r="B70" s="9" t="s">
        <v>368</v>
      </c>
      <c r="C70" s="387"/>
      <c r="D70" s="170" t="s">
        <v>415</v>
      </c>
      <c r="E70" s="166" t="s">
        <v>416</v>
      </c>
      <c r="F70" s="439" t="s">
        <v>417</v>
      </c>
      <c r="G70" s="458"/>
      <c r="H70" s="452">
        <v>0.05006</v>
      </c>
      <c r="I70" s="431">
        <v>2204.042</v>
      </c>
      <c r="J70" s="432">
        <v>0</v>
      </c>
    </row>
    <row r="71" spans="1:10" ht="26.25" customHeight="1">
      <c r="A71" s="168">
        <v>53</v>
      </c>
      <c r="B71" s="9" t="s">
        <v>368</v>
      </c>
      <c r="C71" s="387"/>
      <c r="D71" s="171" t="s">
        <v>418</v>
      </c>
      <c r="E71" s="166" t="s">
        <v>419</v>
      </c>
      <c r="F71" s="439" t="s">
        <v>417</v>
      </c>
      <c r="G71" s="458"/>
      <c r="H71" s="452">
        <v>0.05009</v>
      </c>
      <c r="I71" s="431">
        <v>2205.363</v>
      </c>
      <c r="J71" s="432">
        <v>2205.363</v>
      </c>
    </row>
    <row r="72" spans="1:10" ht="26.25" customHeight="1">
      <c r="A72" s="168">
        <v>54</v>
      </c>
      <c r="B72" s="9" t="s">
        <v>368</v>
      </c>
      <c r="C72" s="387"/>
      <c r="D72" s="170" t="s">
        <v>420</v>
      </c>
      <c r="E72" s="166" t="s">
        <v>421</v>
      </c>
      <c r="F72" s="439" t="s">
        <v>383</v>
      </c>
      <c r="G72" s="458"/>
      <c r="H72" s="456">
        <v>0.76752</v>
      </c>
      <c r="I72" s="431">
        <v>52155.287</v>
      </c>
      <c r="J72" s="432">
        <v>0</v>
      </c>
    </row>
    <row r="73" spans="1:10" ht="26.25" customHeight="1">
      <c r="A73" s="168">
        <v>55</v>
      </c>
      <c r="B73" s="9" t="s">
        <v>368</v>
      </c>
      <c r="C73" s="387"/>
      <c r="D73" s="170" t="s">
        <v>422</v>
      </c>
      <c r="E73" s="166" t="s">
        <v>423</v>
      </c>
      <c r="F73" s="439" t="s">
        <v>424</v>
      </c>
      <c r="G73" s="458"/>
      <c r="H73" s="452">
        <v>0.1</v>
      </c>
      <c r="I73" s="431">
        <v>10500</v>
      </c>
      <c r="J73" s="432">
        <v>0</v>
      </c>
    </row>
    <row r="74" spans="1:10" ht="26.25" customHeight="1">
      <c r="A74" s="168">
        <v>56</v>
      </c>
      <c r="B74" s="9" t="s">
        <v>368</v>
      </c>
      <c r="C74" s="387"/>
      <c r="D74" s="170" t="s">
        <v>425</v>
      </c>
      <c r="E74" s="166" t="s">
        <v>426</v>
      </c>
      <c r="F74" s="439" t="s">
        <v>427</v>
      </c>
      <c r="G74" s="458"/>
      <c r="H74" s="452">
        <v>0.8678</v>
      </c>
      <c r="I74" s="431">
        <v>91119</v>
      </c>
      <c r="J74" s="432">
        <v>0</v>
      </c>
    </row>
    <row r="75" spans="1:10" ht="26.25" customHeight="1">
      <c r="A75" s="168">
        <v>57</v>
      </c>
      <c r="B75" s="9" t="s">
        <v>368</v>
      </c>
      <c r="C75" s="387"/>
      <c r="D75" s="170" t="s">
        <v>428</v>
      </c>
      <c r="E75" s="166" t="s">
        <v>429</v>
      </c>
      <c r="F75" s="439" t="s">
        <v>430</v>
      </c>
      <c r="G75" s="458"/>
      <c r="H75" s="452">
        <v>0.259971</v>
      </c>
      <c r="I75" s="431">
        <v>7170.809</v>
      </c>
      <c r="J75" s="432">
        <v>7170.809</v>
      </c>
    </row>
    <row r="76" spans="1:10" ht="26.25" customHeight="1">
      <c r="A76" s="168">
        <v>58</v>
      </c>
      <c r="B76" s="9" t="s">
        <v>368</v>
      </c>
      <c r="C76" s="387"/>
      <c r="D76" s="170" t="s">
        <v>431</v>
      </c>
      <c r="E76" s="166" t="s">
        <v>432</v>
      </c>
      <c r="F76" s="439" t="s">
        <v>433</v>
      </c>
      <c r="G76" s="458"/>
      <c r="H76" s="460">
        <v>1.421</v>
      </c>
      <c r="I76" s="431">
        <v>62329.323</v>
      </c>
      <c r="J76" s="432">
        <v>0</v>
      </c>
    </row>
    <row r="77" spans="1:10" ht="26.25" customHeight="1">
      <c r="A77" s="168">
        <v>59</v>
      </c>
      <c r="B77" s="9" t="s">
        <v>368</v>
      </c>
      <c r="C77" s="387"/>
      <c r="D77" s="169"/>
      <c r="E77" s="166" t="s">
        <v>434</v>
      </c>
      <c r="F77" s="439" t="s">
        <v>435</v>
      </c>
      <c r="G77" s="458"/>
      <c r="H77" s="452">
        <v>0.01567</v>
      </c>
      <c r="I77" s="431">
        <v>1064.824</v>
      </c>
      <c r="J77" s="432">
        <v>1064.824</v>
      </c>
    </row>
    <row r="78" spans="1:10" ht="26.25" customHeight="1">
      <c r="A78" s="168">
        <v>60</v>
      </c>
      <c r="B78" s="9" t="s">
        <v>368</v>
      </c>
      <c r="C78" s="387"/>
      <c r="D78" s="170" t="s">
        <v>436</v>
      </c>
      <c r="E78" s="166" t="s">
        <v>437</v>
      </c>
      <c r="F78" s="439" t="s">
        <v>438</v>
      </c>
      <c r="G78" s="458"/>
      <c r="H78" s="452">
        <v>0.050144</v>
      </c>
      <c r="I78" s="431">
        <v>2207.749</v>
      </c>
      <c r="J78" s="432">
        <v>2207.749</v>
      </c>
    </row>
    <row r="79" spans="1:10" ht="26.25" customHeight="1">
      <c r="A79" s="168">
        <v>61</v>
      </c>
      <c r="B79" s="9" t="s">
        <v>368</v>
      </c>
      <c r="C79" s="387"/>
      <c r="D79" s="169"/>
      <c r="E79" s="166" t="s">
        <v>439</v>
      </c>
      <c r="F79" s="439" t="s">
        <v>440</v>
      </c>
      <c r="G79" s="458"/>
      <c r="H79" s="452">
        <v>0.1</v>
      </c>
      <c r="I79" s="431">
        <v>4323.3</v>
      </c>
      <c r="J79" s="432">
        <v>4323.3</v>
      </c>
    </row>
    <row r="80" spans="1:10" ht="26.25" customHeight="1">
      <c r="A80" s="168">
        <v>62</v>
      </c>
      <c r="B80" s="9" t="s">
        <v>368</v>
      </c>
      <c r="C80" s="387"/>
      <c r="D80" s="170" t="s">
        <v>441</v>
      </c>
      <c r="E80" s="166" t="s">
        <v>442</v>
      </c>
      <c r="F80" s="439" t="s">
        <v>443</v>
      </c>
      <c r="G80" s="458"/>
      <c r="H80" s="452">
        <v>0.22</v>
      </c>
      <c r="I80" s="431">
        <v>23100</v>
      </c>
      <c r="J80" s="432">
        <v>0</v>
      </c>
    </row>
    <row r="81" spans="1:10" ht="26.25" customHeight="1">
      <c r="A81" s="168">
        <v>63</v>
      </c>
      <c r="B81" s="9" t="s">
        <v>368</v>
      </c>
      <c r="C81" s="387"/>
      <c r="D81" s="170" t="s">
        <v>444</v>
      </c>
      <c r="E81" s="166" t="s">
        <v>445</v>
      </c>
      <c r="F81" s="439" t="s">
        <v>446</v>
      </c>
      <c r="G81" s="458"/>
      <c r="H81" s="452">
        <v>1.04673</v>
      </c>
      <c r="I81" s="431">
        <v>40085.429</v>
      </c>
      <c r="J81" s="432">
        <v>0</v>
      </c>
    </row>
    <row r="82" spans="1:10" ht="26.25" customHeight="1" thickBot="1">
      <c r="A82" s="168">
        <v>64</v>
      </c>
      <c r="B82" s="9" t="s">
        <v>368</v>
      </c>
      <c r="C82" s="387"/>
      <c r="D82" s="170" t="s">
        <v>447</v>
      </c>
      <c r="E82" s="166" t="s">
        <v>448</v>
      </c>
      <c r="F82" s="439" t="s">
        <v>449</v>
      </c>
      <c r="G82" s="450"/>
      <c r="H82" s="452">
        <v>0.0331</v>
      </c>
      <c r="I82" s="431">
        <v>3475</v>
      </c>
      <c r="J82" s="432">
        <v>0</v>
      </c>
    </row>
    <row r="83" spans="1:10" ht="26.25" customHeight="1">
      <c r="A83" s="253">
        <v>65</v>
      </c>
      <c r="B83" s="334" t="s">
        <v>450</v>
      </c>
      <c r="C83" s="336" t="s">
        <v>451</v>
      </c>
      <c r="D83" s="334" t="s">
        <v>452</v>
      </c>
      <c r="E83" s="328">
        <v>378</v>
      </c>
      <c r="F83" s="442" t="s">
        <v>453</v>
      </c>
      <c r="G83" s="450">
        <f>SUM(H83:H85)</f>
        <v>0</v>
      </c>
      <c r="H83" s="260" t="s">
        <v>454</v>
      </c>
      <c r="I83" s="412">
        <v>13193</v>
      </c>
      <c r="J83" s="413"/>
    </row>
    <row r="84" spans="1:10" ht="26.25" customHeight="1">
      <c r="A84" s="333"/>
      <c r="B84" s="335"/>
      <c r="C84" s="279"/>
      <c r="D84" s="335"/>
      <c r="E84" s="310"/>
      <c r="F84" s="443"/>
      <c r="G84" s="449"/>
      <c r="H84" s="261"/>
      <c r="I84" s="414"/>
      <c r="J84" s="415"/>
    </row>
    <row r="85" spans="1:10" ht="26.25" customHeight="1">
      <c r="A85" s="333"/>
      <c r="B85" s="335"/>
      <c r="C85" s="279"/>
      <c r="D85" s="335"/>
      <c r="E85" s="300"/>
      <c r="F85" s="444"/>
      <c r="G85" s="449"/>
      <c r="H85" s="262"/>
      <c r="I85" s="416"/>
      <c r="J85" s="417"/>
    </row>
    <row r="86" spans="1:10" ht="26.25" customHeight="1">
      <c r="A86" s="333">
        <v>66</v>
      </c>
      <c r="B86" s="335" t="s">
        <v>455</v>
      </c>
      <c r="C86" s="296" t="s">
        <v>456</v>
      </c>
      <c r="D86" s="309" t="s">
        <v>457</v>
      </c>
      <c r="E86" s="309">
        <v>15</v>
      </c>
      <c r="F86" s="445" t="s">
        <v>453</v>
      </c>
      <c r="G86" s="449">
        <f>SUM(H86:H88)</f>
        <v>0.07086</v>
      </c>
      <c r="H86" s="265">
        <v>0.07086</v>
      </c>
      <c r="I86" s="418">
        <v>4726</v>
      </c>
      <c r="J86" s="419">
        <v>4726</v>
      </c>
    </row>
    <row r="87" spans="1:10" ht="26.25" customHeight="1">
      <c r="A87" s="333"/>
      <c r="B87" s="335"/>
      <c r="C87" s="296"/>
      <c r="D87" s="310"/>
      <c r="E87" s="310"/>
      <c r="F87" s="443"/>
      <c r="G87" s="449"/>
      <c r="H87" s="261"/>
      <c r="I87" s="414"/>
      <c r="J87" s="415"/>
    </row>
    <row r="88" spans="1:10" ht="26.25" customHeight="1">
      <c r="A88" s="333"/>
      <c r="B88" s="335"/>
      <c r="C88" s="296"/>
      <c r="D88" s="300"/>
      <c r="E88" s="300"/>
      <c r="F88" s="444"/>
      <c r="G88" s="449"/>
      <c r="H88" s="262"/>
      <c r="I88" s="416"/>
      <c r="J88" s="417"/>
    </row>
    <row r="89" spans="1:10" ht="26.25" customHeight="1">
      <c r="A89" s="333">
        <v>67</v>
      </c>
      <c r="B89" s="335" t="s">
        <v>458</v>
      </c>
      <c r="C89" s="296" t="s">
        <v>459</v>
      </c>
      <c r="D89" s="309" t="s">
        <v>460</v>
      </c>
      <c r="E89" s="309" t="s">
        <v>461</v>
      </c>
      <c r="F89" s="445" t="s">
        <v>462</v>
      </c>
      <c r="G89" s="449">
        <f>SUM(H89:H91)</f>
        <v>1.87</v>
      </c>
      <c r="H89" s="388">
        <v>1.87</v>
      </c>
      <c r="I89" s="418">
        <v>127801</v>
      </c>
      <c r="J89" s="419"/>
    </row>
    <row r="90" spans="1:10" ht="26.25" customHeight="1">
      <c r="A90" s="333"/>
      <c r="B90" s="335"/>
      <c r="C90" s="296"/>
      <c r="D90" s="310"/>
      <c r="E90" s="310"/>
      <c r="F90" s="443"/>
      <c r="G90" s="449"/>
      <c r="H90" s="389"/>
      <c r="I90" s="414"/>
      <c r="J90" s="415"/>
    </row>
    <row r="91" spans="1:10" ht="26.25" customHeight="1">
      <c r="A91" s="333"/>
      <c r="B91" s="335"/>
      <c r="C91" s="296"/>
      <c r="D91" s="300"/>
      <c r="E91" s="300"/>
      <c r="F91" s="444"/>
      <c r="G91" s="449"/>
      <c r="H91" s="390"/>
      <c r="I91" s="416"/>
      <c r="J91" s="417"/>
    </row>
    <row r="92" spans="1:10" ht="26.25" customHeight="1">
      <c r="A92" s="333">
        <v>68</v>
      </c>
      <c r="B92" s="335" t="s">
        <v>458</v>
      </c>
      <c r="C92" s="296" t="s">
        <v>459</v>
      </c>
      <c r="D92" s="309" t="s">
        <v>463</v>
      </c>
      <c r="E92" s="309" t="s">
        <v>464</v>
      </c>
      <c r="F92" s="445" t="s">
        <v>453</v>
      </c>
      <c r="G92" s="449">
        <f>SUM(H92:H94)</f>
        <v>0.05</v>
      </c>
      <c r="H92" s="265">
        <v>0.05</v>
      </c>
      <c r="I92" s="418">
        <v>3417</v>
      </c>
      <c r="J92" s="419"/>
    </row>
    <row r="93" spans="1:10" ht="26.25" customHeight="1">
      <c r="A93" s="333"/>
      <c r="B93" s="335"/>
      <c r="C93" s="296"/>
      <c r="D93" s="310"/>
      <c r="E93" s="310"/>
      <c r="F93" s="443"/>
      <c r="G93" s="449"/>
      <c r="H93" s="261"/>
      <c r="I93" s="414"/>
      <c r="J93" s="415"/>
    </row>
    <row r="94" spans="1:10" ht="26.25" customHeight="1">
      <c r="A94" s="333"/>
      <c r="B94" s="335"/>
      <c r="C94" s="296"/>
      <c r="D94" s="300"/>
      <c r="E94" s="300"/>
      <c r="F94" s="444"/>
      <c r="G94" s="449"/>
      <c r="H94" s="262"/>
      <c r="I94" s="416"/>
      <c r="J94" s="417"/>
    </row>
    <row r="95" spans="1:10" ht="26.25" customHeight="1">
      <c r="A95" s="333">
        <v>69</v>
      </c>
      <c r="B95" s="335" t="s">
        <v>465</v>
      </c>
      <c r="C95" s="296" t="s">
        <v>456</v>
      </c>
      <c r="D95" s="309" t="s">
        <v>466</v>
      </c>
      <c r="E95" s="335" t="s">
        <v>467</v>
      </c>
      <c r="F95" s="445" t="s">
        <v>453</v>
      </c>
      <c r="G95" s="449">
        <f>SUM(H95:H97)</f>
        <v>0</v>
      </c>
      <c r="H95" s="265" t="s">
        <v>468</v>
      </c>
      <c r="I95" s="418">
        <v>14103</v>
      </c>
      <c r="J95" s="419">
        <v>14103</v>
      </c>
    </row>
    <row r="96" spans="1:10" ht="26.25" customHeight="1">
      <c r="A96" s="333"/>
      <c r="B96" s="335"/>
      <c r="C96" s="296"/>
      <c r="D96" s="310"/>
      <c r="E96" s="335"/>
      <c r="F96" s="443"/>
      <c r="G96" s="449"/>
      <c r="H96" s="261"/>
      <c r="I96" s="414"/>
      <c r="J96" s="415"/>
    </row>
    <row r="97" spans="1:10" ht="26.25" customHeight="1">
      <c r="A97" s="333"/>
      <c r="B97" s="335"/>
      <c r="C97" s="296"/>
      <c r="D97" s="300"/>
      <c r="E97" s="335"/>
      <c r="F97" s="444"/>
      <c r="G97" s="449"/>
      <c r="H97" s="262"/>
      <c r="I97" s="416"/>
      <c r="J97" s="417"/>
    </row>
    <row r="98" spans="1:10" ht="26.25" customHeight="1">
      <c r="A98" s="333">
        <v>70</v>
      </c>
      <c r="B98" s="335" t="s">
        <v>469</v>
      </c>
      <c r="C98" s="296" t="s">
        <v>470</v>
      </c>
      <c r="D98" s="309" t="s">
        <v>471</v>
      </c>
      <c r="E98" s="335" t="s">
        <v>472</v>
      </c>
      <c r="F98" s="445" t="s">
        <v>453</v>
      </c>
      <c r="G98" s="449">
        <f>SUM(H98:H100)</f>
        <v>0.354</v>
      </c>
      <c r="H98" s="265">
        <v>0.354</v>
      </c>
      <c r="I98" s="418">
        <v>23556</v>
      </c>
      <c r="J98" s="419"/>
    </row>
    <row r="99" spans="1:10" ht="26.25" customHeight="1">
      <c r="A99" s="333"/>
      <c r="B99" s="335"/>
      <c r="C99" s="296"/>
      <c r="D99" s="310"/>
      <c r="E99" s="335"/>
      <c r="F99" s="443"/>
      <c r="G99" s="449"/>
      <c r="H99" s="261"/>
      <c r="I99" s="414"/>
      <c r="J99" s="415"/>
    </row>
    <row r="100" spans="1:10" ht="26.25" customHeight="1">
      <c r="A100" s="333"/>
      <c r="B100" s="335"/>
      <c r="C100" s="296"/>
      <c r="D100" s="300"/>
      <c r="E100" s="335"/>
      <c r="F100" s="444"/>
      <c r="G100" s="449"/>
      <c r="H100" s="262"/>
      <c r="I100" s="416"/>
      <c r="J100" s="417"/>
    </row>
    <row r="101" spans="1:10" ht="26.25" customHeight="1">
      <c r="A101" s="263">
        <v>71</v>
      </c>
      <c r="B101" s="309" t="s">
        <v>458</v>
      </c>
      <c r="C101" s="309" t="s">
        <v>459</v>
      </c>
      <c r="D101" s="391" t="s">
        <v>473</v>
      </c>
      <c r="E101" s="309" t="s">
        <v>474</v>
      </c>
      <c r="F101" s="445" t="s">
        <v>462</v>
      </c>
      <c r="G101" s="449">
        <f>SUM(H101:H103)</f>
        <v>0</v>
      </c>
      <c r="H101" s="265" t="s">
        <v>475</v>
      </c>
      <c r="I101" s="418">
        <v>143630</v>
      </c>
      <c r="J101" s="419"/>
    </row>
    <row r="102" spans="1:10" ht="26.25" customHeight="1">
      <c r="A102" s="252"/>
      <c r="B102" s="310"/>
      <c r="C102" s="310"/>
      <c r="D102" s="392"/>
      <c r="E102" s="310"/>
      <c r="F102" s="443"/>
      <c r="G102" s="449"/>
      <c r="H102" s="261"/>
      <c r="I102" s="414"/>
      <c r="J102" s="415"/>
    </row>
    <row r="103" spans="1:10" ht="26.25" customHeight="1">
      <c r="A103" s="253"/>
      <c r="B103" s="300"/>
      <c r="C103" s="300"/>
      <c r="D103" s="393"/>
      <c r="E103" s="300"/>
      <c r="F103" s="443"/>
      <c r="G103" s="457"/>
      <c r="H103" s="262"/>
      <c r="I103" s="416"/>
      <c r="J103" s="417"/>
    </row>
    <row r="104" spans="1:10" ht="26.25" customHeight="1">
      <c r="A104" s="263">
        <v>72</v>
      </c>
      <c r="B104" s="309" t="s">
        <v>458</v>
      </c>
      <c r="C104" s="309" t="s">
        <v>459</v>
      </c>
      <c r="D104" s="391" t="s">
        <v>476</v>
      </c>
      <c r="E104" s="309" t="s">
        <v>477</v>
      </c>
      <c r="F104" s="443" t="s">
        <v>453</v>
      </c>
      <c r="G104" s="449">
        <f>SUM(H104:H106)</f>
        <v>0</v>
      </c>
      <c r="H104" s="388" t="s">
        <v>478</v>
      </c>
      <c r="I104" s="418">
        <v>81818</v>
      </c>
      <c r="J104" s="419">
        <v>81818</v>
      </c>
    </row>
    <row r="105" spans="1:10" ht="26.25" customHeight="1">
      <c r="A105" s="252"/>
      <c r="B105" s="310"/>
      <c r="C105" s="310"/>
      <c r="D105" s="392"/>
      <c r="E105" s="310"/>
      <c r="F105" s="443"/>
      <c r="G105" s="449"/>
      <c r="H105" s="389"/>
      <c r="I105" s="414"/>
      <c r="J105" s="415"/>
    </row>
    <row r="106" spans="1:10" ht="26.25" customHeight="1">
      <c r="A106" s="253"/>
      <c r="B106" s="300"/>
      <c r="C106" s="300"/>
      <c r="D106" s="393"/>
      <c r="E106" s="300"/>
      <c r="F106" s="444"/>
      <c r="G106" s="457"/>
      <c r="H106" s="390"/>
      <c r="I106" s="416"/>
      <c r="J106" s="417"/>
    </row>
    <row r="107" spans="1:10" ht="26.25" customHeight="1">
      <c r="A107" s="263">
        <v>73</v>
      </c>
      <c r="B107" s="309" t="s">
        <v>458</v>
      </c>
      <c r="C107" s="309" t="s">
        <v>459</v>
      </c>
      <c r="D107" s="391" t="s">
        <v>479</v>
      </c>
      <c r="E107" s="309" t="s">
        <v>480</v>
      </c>
      <c r="F107" s="445" t="s">
        <v>453</v>
      </c>
      <c r="G107" s="449">
        <f>SUM(H107:H109)</f>
        <v>0.978</v>
      </c>
      <c r="H107" s="265">
        <v>0.978</v>
      </c>
      <c r="I107" s="418">
        <v>65724</v>
      </c>
      <c r="J107" s="419">
        <v>65724</v>
      </c>
    </row>
    <row r="108" spans="1:10" ht="26.25" customHeight="1">
      <c r="A108" s="252"/>
      <c r="B108" s="310"/>
      <c r="C108" s="310"/>
      <c r="D108" s="392"/>
      <c r="E108" s="310"/>
      <c r="F108" s="443"/>
      <c r="G108" s="449"/>
      <c r="H108" s="261"/>
      <c r="I108" s="414"/>
      <c r="J108" s="415"/>
    </row>
    <row r="109" spans="1:10" ht="26.25" customHeight="1">
      <c r="A109" s="253"/>
      <c r="B109" s="300"/>
      <c r="C109" s="300"/>
      <c r="D109" s="393"/>
      <c r="E109" s="300"/>
      <c r="F109" s="444"/>
      <c r="G109" s="457"/>
      <c r="H109" s="262"/>
      <c r="I109" s="416"/>
      <c r="J109" s="417"/>
    </row>
    <row r="110" spans="1:10" ht="26.25" customHeight="1">
      <c r="A110" s="263">
        <v>74</v>
      </c>
      <c r="B110" s="309" t="s">
        <v>481</v>
      </c>
      <c r="C110" s="309" t="s">
        <v>482</v>
      </c>
      <c r="D110" s="391" t="s">
        <v>483</v>
      </c>
      <c r="E110" s="309" t="s">
        <v>484</v>
      </c>
      <c r="F110" s="445" t="s">
        <v>453</v>
      </c>
      <c r="G110" s="449">
        <f>SUM(H110:H112)</f>
        <v>0</v>
      </c>
      <c r="H110" s="265" t="s">
        <v>485</v>
      </c>
      <c r="I110" s="418">
        <v>1860</v>
      </c>
      <c r="J110" s="419"/>
    </row>
    <row r="111" spans="1:10" ht="26.25" customHeight="1">
      <c r="A111" s="252"/>
      <c r="B111" s="310"/>
      <c r="C111" s="310"/>
      <c r="D111" s="392"/>
      <c r="E111" s="310"/>
      <c r="F111" s="443"/>
      <c r="G111" s="449"/>
      <c r="H111" s="261"/>
      <c r="I111" s="414"/>
      <c r="J111" s="415"/>
    </row>
    <row r="112" spans="1:10" ht="26.25" customHeight="1">
      <c r="A112" s="253"/>
      <c r="B112" s="300"/>
      <c r="C112" s="300"/>
      <c r="D112" s="393"/>
      <c r="E112" s="300"/>
      <c r="F112" s="444"/>
      <c r="G112" s="457"/>
      <c r="H112" s="262"/>
      <c r="I112" s="416"/>
      <c r="J112" s="417"/>
    </row>
    <row r="113" spans="1:10" ht="26.25" customHeight="1">
      <c r="A113" s="263">
        <v>75</v>
      </c>
      <c r="B113" s="309" t="s">
        <v>465</v>
      </c>
      <c r="C113" s="309" t="s">
        <v>456</v>
      </c>
      <c r="D113" s="391" t="s">
        <v>486</v>
      </c>
      <c r="E113" s="309" t="s">
        <v>487</v>
      </c>
      <c r="F113" s="445" t="s">
        <v>453</v>
      </c>
      <c r="G113" s="449">
        <f>SUM(H113:H115)</f>
        <v>0</v>
      </c>
      <c r="H113" s="265" t="s">
        <v>488</v>
      </c>
      <c r="I113" s="418">
        <v>4200</v>
      </c>
      <c r="J113" s="419"/>
    </row>
    <row r="114" spans="1:10" ht="26.25" customHeight="1">
      <c r="A114" s="252"/>
      <c r="B114" s="310"/>
      <c r="C114" s="310"/>
      <c r="D114" s="392"/>
      <c r="E114" s="310"/>
      <c r="F114" s="443"/>
      <c r="G114" s="449"/>
      <c r="H114" s="261"/>
      <c r="I114" s="414"/>
      <c r="J114" s="415"/>
    </row>
    <row r="115" spans="1:10" ht="26.25" customHeight="1">
      <c r="A115" s="253"/>
      <c r="B115" s="300"/>
      <c r="C115" s="300"/>
      <c r="D115" s="393"/>
      <c r="E115" s="300"/>
      <c r="F115" s="444"/>
      <c r="G115" s="457"/>
      <c r="H115" s="262"/>
      <c r="I115" s="416"/>
      <c r="J115" s="417"/>
    </row>
    <row r="116" spans="1:10" ht="26.25" customHeight="1">
      <c r="A116" s="263">
        <v>76</v>
      </c>
      <c r="B116" s="309" t="s">
        <v>458</v>
      </c>
      <c r="C116" s="309" t="s">
        <v>459</v>
      </c>
      <c r="D116" s="391" t="s">
        <v>489</v>
      </c>
      <c r="E116" s="309" t="s">
        <v>490</v>
      </c>
      <c r="F116" s="445" t="s">
        <v>453</v>
      </c>
      <c r="G116" s="449">
        <f>SUM(H116:H118)</f>
        <v>0</v>
      </c>
      <c r="H116" s="265" t="s">
        <v>491</v>
      </c>
      <c r="I116" s="418">
        <v>1311</v>
      </c>
      <c r="J116" s="419"/>
    </row>
    <row r="117" spans="1:10" ht="26.25" customHeight="1">
      <c r="A117" s="252"/>
      <c r="B117" s="310"/>
      <c r="C117" s="310"/>
      <c r="D117" s="392"/>
      <c r="E117" s="310"/>
      <c r="F117" s="443"/>
      <c r="G117" s="449"/>
      <c r="H117" s="261"/>
      <c r="I117" s="414"/>
      <c r="J117" s="415"/>
    </row>
    <row r="118" spans="1:10" ht="26.25" customHeight="1">
      <c r="A118" s="253"/>
      <c r="B118" s="300"/>
      <c r="C118" s="300"/>
      <c r="D118" s="393"/>
      <c r="E118" s="300"/>
      <c r="F118" s="444"/>
      <c r="G118" s="457"/>
      <c r="H118" s="262"/>
      <c r="I118" s="416"/>
      <c r="J118" s="417"/>
    </row>
    <row r="119" spans="1:10" ht="26.25" customHeight="1">
      <c r="A119" s="263">
        <v>77</v>
      </c>
      <c r="B119" s="335" t="s">
        <v>458</v>
      </c>
      <c r="C119" s="296" t="s">
        <v>459</v>
      </c>
      <c r="D119" s="335" t="s">
        <v>492</v>
      </c>
      <c r="E119" s="309" t="s">
        <v>493</v>
      </c>
      <c r="F119" s="445" t="s">
        <v>453</v>
      </c>
      <c r="G119" s="449">
        <f>SUM(H119:H121)</f>
        <v>0</v>
      </c>
      <c r="H119" s="265" t="s">
        <v>494</v>
      </c>
      <c r="I119" s="418">
        <v>6670</v>
      </c>
      <c r="J119" s="419"/>
    </row>
    <row r="120" spans="1:10" ht="26.25" customHeight="1">
      <c r="A120" s="252"/>
      <c r="B120" s="335"/>
      <c r="C120" s="296"/>
      <c r="D120" s="335"/>
      <c r="E120" s="310"/>
      <c r="F120" s="443"/>
      <c r="G120" s="449"/>
      <c r="H120" s="261"/>
      <c r="I120" s="414"/>
      <c r="J120" s="415"/>
    </row>
    <row r="121" spans="1:10" ht="26.25" customHeight="1">
      <c r="A121" s="253"/>
      <c r="B121" s="382"/>
      <c r="C121" s="309"/>
      <c r="D121" s="382"/>
      <c r="E121" s="300"/>
      <c r="F121" s="444"/>
      <c r="G121" s="457"/>
      <c r="H121" s="262"/>
      <c r="I121" s="416"/>
      <c r="J121" s="417"/>
    </row>
    <row r="122" spans="1:10" ht="26.25" customHeight="1">
      <c r="A122" s="263">
        <v>78</v>
      </c>
      <c r="B122" s="309" t="s">
        <v>469</v>
      </c>
      <c r="C122" s="309" t="s">
        <v>470</v>
      </c>
      <c r="D122" s="309" t="s">
        <v>495</v>
      </c>
      <c r="E122" s="309" t="s">
        <v>496</v>
      </c>
      <c r="F122" s="445" t="s">
        <v>453</v>
      </c>
      <c r="G122" s="449">
        <f>SUM(H122:H124)</f>
        <v>0</v>
      </c>
      <c r="H122" s="265" t="s">
        <v>497</v>
      </c>
      <c r="I122" s="418">
        <v>7237</v>
      </c>
      <c r="J122" s="419"/>
    </row>
    <row r="123" spans="1:10" ht="26.25" customHeight="1">
      <c r="A123" s="252"/>
      <c r="B123" s="310"/>
      <c r="C123" s="310"/>
      <c r="D123" s="310"/>
      <c r="E123" s="310"/>
      <c r="F123" s="443"/>
      <c r="G123" s="449"/>
      <c r="H123" s="261"/>
      <c r="I123" s="414"/>
      <c r="J123" s="415"/>
    </row>
    <row r="124" spans="1:10" ht="26.25" customHeight="1">
      <c r="A124" s="253"/>
      <c r="B124" s="300"/>
      <c r="C124" s="300"/>
      <c r="D124" s="300"/>
      <c r="E124" s="300"/>
      <c r="F124" s="444"/>
      <c r="G124" s="457"/>
      <c r="H124" s="262"/>
      <c r="I124" s="416"/>
      <c r="J124" s="417"/>
    </row>
    <row r="125" spans="1:10" ht="26.25" customHeight="1">
      <c r="A125" s="263">
        <v>79</v>
      </c>
      <c r="B125" s="309" t="s">
        <v>465</v>
      </c>
      <c r="C125" s="309" t="s">
        <v>456</v>
      </c>
      <c r="D125" s="309" t="s">
        <v>498</v>
      </c>
      <c r="E125" s="309" t="s">
        <v>499</v>
      </c>
      <c r="F125" s="445" t="s">
        <v>453</v>
      </c>
      <c r="G125" s="449">
        <f>SUM(H125:H127)</f>
        <v>0</v>
      </c>
      <c r="H125" s="265" t="s">
        <v>500</v>
      </c>
      <c r="I125" s="418">
        <v>3975</v>
      </c>
      <c r="J125" s="419"/>
    </row>
    <row r="126" spans="1:10" ht="26.25" customHeight="1">
      <c r="A126" s="252"/>
      <c r="B126" s="310"/>
      <c r="C126" s="310"/>
      <c r="D126" s="310"/>
      <c r="E126" s="310"/>
      <c r="F126" s="443"/>
      <c r="G126" s="449"/>
      <c r="H126" s="261"/>
      <c r="I126" s="414"/>
      <c r="J126" s="415"/>
    </row>
    <row r="127" spans="1:10" ht="26.25" customHeight="1">
      <c r="A127" s="253"/>
      <c r="B127" s="300"/>
      <c r="C127" s="300"/>
      <c r="D127" s="300"/>
      <c r="E127" s="300"/>
      <c r="F127" s="444"/>
      <c r="G127" s="457"/>
      <c r="H127" s="262"/>
      <c r="I127" s="416"/>
      <c r="J127" s="417"/>
    </row>
    <row r="128" spans="1:10" ht="26.25" customHeight="1">
      <c r="A128" s="263">
        <v>80</v>
      </c>
      <c r="B128" s="309" t="s">
        <v>501</v>
      </c>
      <c r="C128" s="309" t="s">
        <v>502</v>
      </c>
      <c r="D128" s="309" t="s">
        <v>503</v>
      </c>
      <c r="E128" s="309" t="s">
        <v>504</v>
      </c>
      <c r="F128" s="445" t="s">
        <v>453</v>
      </c>
      <c r="G128" s="449"/>
      <c r="H128" s="265">
        <v>2.92272</v>
      </c>
      <c r="I128" s="418">
        <v>1133</v>
      </c>
      <c r="J128" s="419">
        <v>1133</v>
      </c>
    </row>
    <row r="129" spans="1:10" ht="26.25" customHeight="1">
      <c r="A129" s="252"/>
      <c r="B129" s="310"/>
      <c r="C129" s="310"/>
      <c r="D129" s="310"/>
      <c r="E129" s="310"/>
      <c r="F129" s="443"/>
      <c r="G129" s="449"/>
      <c r="H129" s="261"/>
      <c r="I129" s="414"/>
      <c r="J129" s="415"/>
    </row>
    <row r="130" spans="1:10" ht="26.25" customHeight="1">
      <c r="A130" s="253"/>
      <c r="B130" s="300"/>
      <c r="C130" s="300"/>
      <c r="D130" s="300"/>
      <c r="E130" s="310"/>
      <c r="F130" s="444"/>
      <c r="G130" s="457"/>
      <c r="H130" s="262"/>
      <c r="I130" s="416"/>
      <c r="J130" s="417"/>
    </row>
    <row r="131" spans="1:10" ht="26.25" customHeight="1">
      <c r="A131" s="263">
        <v>81</v>
      </c>
      <c r="B131" s="309" t="s">
        <v>501</v>
      </c>
      <c r="C131" s="309" t="s">
        <v>502</v>
      </c>
      <c r="D131" s="309" t="s">
        <v>505</v>
      </c>
      <c r="E131" s="309" t="s">
        <v>506</v>
      </c>
      <c r="F131" s="445" t="s">
        <v>453</v>
      </c>
      <c r="G131" s="449">
        <v>1.11184</v>
      </c>
      <c r="H131" s="265">
        <v>1.11184</v>
      </c>
      <c r="I131" s="418">
        <v>29380</v>
      </c>
      <c r="J131" s="419"/>
    </row>
    <row r="132" spans="1:10" ht="26.25" customHeight="1">
      <c r="A132" s="252"/>
      <c r="B132" s="310"/>
      <c r="C132" s="310"/>
      <c r="D132" s="310"/>
      <c r="E132" s="310"/>
      <c r="F132" s="443"/>
      <c r="G132" s="449"/>
      <c r="H132" s="261"/>
      <c r="I132" s="414"/>
      <c r="J132" s="415"/>
    </row>
    <row r="133" spans="1:10" ht="26.25" customHeight="1">
      <c r="A133" s="253"/>
      <c r="B133" s="300"/>
      <c r="C133" s="300"/>
      <c r="D133" s="300"/>
      <c r="E133" s="310"/>
      <c r="F133" s="444"/>
      <c r="G133" s="457"/>
      <c r="H133" s="262"/>
      <c r="I133" s="416"/>
      <c r="J133" s="417"/>
    </row>
    <row r="134" spans="1:10" ht="26.25" customHeight="1">
      <c r="A134" s="263">
        <v>82</v>
      </c>
      <c r="B134" s="309" t="s">
        <v>507</v>
      </c>
      <c r="C134" s="296" t="s">
        <v>459</v>
      </c>
      <c r="D134" s="309" t="s">
        <v>508</v>
      </c>
      <c r="E134" s="309" t="s">
        <v>509</v>
      </c>
      <c r="F134" s="445" t="s">
        <v>453</v>
      </c>
      <c r="G134" s="449">
        <v>0.2101</v>
      </c>
      <c r="H134" s="265">
        <v>0.2101</v>
      </c>
      <c r="I134" s="418">
        <v>14015</v>
      </c>
      <c r="J134" s="419"/>
    </row>
    <row r="135" spans="1:10" ht="26.25" customHeight="1">
      <c r="A135" s="252"/>
      <c r="B135" s="310"/>
      <c r="C135" s="296"/>
      <c r="D135" s="310"/>
      <c r="E135" s="310"/>
      <c r="F135" s="443"/>
      <c r="G135" s="449"/>
      <c r="H135" s="261"/>
      <c r="I135" s="414"/>
      <c r="J135" s="415"/>
    </row>
    <row r="136" spans="1:10" ht="26.25" customHeight="1">
      <c r="A136" s="253"/>
      <c r="B136" s="300"/>
      <c r="C136" s="309"/>
      <c r="D136" s="300"/>
      <c r="E136" s="310"/>
      <c r="F136" s="444"/>
      <c r="G136" s="457"/>
      <c r="H136" s="262"/>
      <c r="I136" s="416"/>
      <c r="J136" s="417"/>
    </row>
    <row r="137" spans="1:10" ht="26.25" customHeight="1">
      <c r="A137" s="263">
        <v>83</v>
      </c>
      <c r="B137" s="309" t="s">
        <v>507</v>
      </c>
      <c r="C137" s="296" t="s">
        <v>459</v>
      </c>
      <c r="D137" s="309" t="s">
        <v>510</v>
      </c>
      <c r="E137" s="309" t="s">
        <v>511</v>
      </c>
      <c r="F137" s="445" t="s">
        <v>453</v>
      </c>
      <c r="G137" s="449"/>
      <c r="H137" s="265">
        <v>0.1199</v>
      </c>
      <c r="I137" s="418">
        <v>1795</v>
      </c>
      <c r="J137" s="419">
        <v>1795</v>
      </c>
    </row>
    <row r="138" spans="1:10" ht="26.25" customHeight="1">
      <c r="A138" s="252"/>
      <c r="B138" s="310"/>
      <c r="C138" s="296"/>
      <c r="D138" s="310"/>
      <c r="E138" s="310"/>
      <c r="F138" s="443"/>
      <c r="G138" s="449"/>
      <c r="H138" s="261"/>
      <c r="I138" s="414"/>
      <c r="J138" s="415"/>
    </row>
    <row r="139" spans="1:10" ht="26.25" customHeight="1">
      <c r="A139" s="253"/>
      <c r="B139" s="300"/>
      <c r="C139" s="309"/>
      <c r="D139" s="300"/>
      <c r="E139" s="310"/>
      <c r="F139" s="444"/>
      <c r="G139" s="457"/>
      <c r="H139" s="262"/>
      <c r="I139" s="416"/>
      <c r="J139" s="417"/>
    </row>
    <row r="140" spans="1:10" ht="26.25" customHeight="1">
      <c r="A140" s="263">
        <v>84</v>
      </c>
      <c r="B140" s="309" t="s">
        <v>507</v>
      </c>
      <c r="C140" s="296" t="s">
        <v>459</v>
      </c>
      <c r="D140" s="309" t="s">
        <v>512</v>
      </c>
      <c r="E140" s="309" t="s">
        <v>513</v>
      </c>
      <c r="F140" s="445" t="s">
        <v>453</v>
      </c>
      <c r="G140" s="449"/>
      <c r="H140" s="265">
        <v>0.1199</v>
      </c>
      <c r="I140" s="418">
        <v>3039</v>
      </c>
      <c r="J140" s="419">
        <v>3039</v>
      </c>
    </row>
    <row r="141" spans="1:10" ht="26.25" customHeight="1">
      <c r="A141" s="252"/>
      <c r="B141" s="310"/>
      <c r="C141" s="296"/>
      <c r="D141" s="310"/>
      <c r="E141" s="310"/>
      <c r="F141" s="443"/>
      <c r="G141" s="449"/>
      <c r="H141" s="261"/>
      <c r="I141" s="414"/>
      <c r="J141" s="415"/>
    </row>
    <row r="142" spans="1:10" ht="26.25" customHeight="1">
      <c r="A142" s="253"/>
      <c r="B142" s="300"/>
      <c r="C142" s="309"/>
      <c r="D142" s="300"/>
      <c r="E142" s="310"/>
      <c r="F142" s="444"/>
      <c r="G142" s="457"/>
      <c r="H142" s="262"/>
      <c r="I142" s="416"/>
      <c r="J142" s="417"/>
    </row>
    <row r="143" spans="1:10" ht="26.25" customHeight="1">
      <c r="A143" s="263">
        <v>85</v>
      </c>
      <c r="B143" s="309" t="s">
        <v>507</v>
      </c>
      <c r="C143" s="296" t="s">
        <v>459</v>
      </c>
      <c r="D143" s="309" t="s">
        <v>514</v>
      </c>
      <c r="E143" s="309" t="s">
        <v>515</v>
      </c>
      <c r="F143" s="445" t="s">
        <v>462</v>
      </c>
      <c r="G143" s="449"/>
      <c r="H143" s="265">
        <v>0.5434</v>
      </c>
      <c r="I143" s="418">
        <v>36493</v>
      </c>
      <c r="J143" s="419"/>
    </row>
    <row r="144" spans="1:10" ht="26.25" customHeight="1">
      <c r="A144" s="252"/>
      <c r="B144" s="310"/>
      <c r="C144" s="296"/>
      <c r="D144" s="310"/>
      <c r="E144" s="310"/>
      <c r="F144" s="443"/>
      <c r="G144" s="449"/>
      <c r="H144" s="261"/>
      <c r="I144" s="414"/>
      <c r="J144" s="415"/>
    </row>
    <row r="145" spans="1:10" ht="26.25" customHeight="1">
      <c r="A145" s="253"/>
      <c r="B145" s="300"/>
      <c r="C145" s="309"/>
      <c r="D145" s="300"/>
      <c r="E145" s="310"/>
      <c r="F145" s="444"/>
      <c r="G145" s="457"/>
      <c r="H145" s="262"/>
      <c r="I145" s="416"/>
      <c r="J145" s="417"/>
    </row>
    <row r="146" spans="1:10" ht="26.25" customHeight="1">
      <c r="A146" s="394">
        <v>86</v>
      </c>
      <c r="B146" s="309" t="s">
        <v>507</v>
      </c>
      <c r="C146" s="296" t="s">
        <v>459</v>
      </c>
      <c r="D146" s="309" t="s">
        <v>516</v>
      </c>
      <c r="E146" s="309" t="s">
        <v>517</v>
      </c>
      <c r="F146" s="445" t="s">
        <v>453</v>
      </c>
      <c r="G146" s="449"/>
      <c r="H146" s="265">
        <v>0.04312</v>
      </c>
      <c r="I146" s="418">
        <v>2895</v>
      </c>
      <c r="J146" s="419"/>
    </row>
    <row r="147" spans="1:10" ht="26.25" customHeight="1">
      <c r="A147" s="395"/>
      <c r="B147" s="310"/>
      <c r="C147" s="296"/>
      <c r="D147" s="310"/>
      <c r="E147" s="310"/>
      <c r="F147" s="443"/>
      <c r="G147" s="449"/>
      <c r="H147" s="261"/>
      <c r="I147" s="414"/>
      <c r="J147" s="415"/>
    </row>
    <row r="148" spans="1:10" ht="26.25" customHeight="1">
      <c r="A148" s="396"/>
      <c r="B148" s="300"/>
      <c r="C148" s="309"/>
      <c r="D148" s="300"/>
      <c r="E148" s="310"/>
      <c r="F148" s="444"/>
      <c r="G148" s="457"/>
      <c r="H148" s="262"/>
      <c r="I148" s="416"/>
      <c r="J148" s="417"/>
    </row>
    <row r="149" spans="1:10" ht="26.25" customHeight="1">
      <c r="A149" s="394">
        <v>87</v>
      </c>
      <c r="B149" s="309" t="s">
        <v>507</v>
      </c>
      <c r="C149" s="296" t="s">
        <v>459</v>
      </c>
      <c r="D149" s="309" t="s">
        <v>518</v>
      </c>
      <c r="E149" s="309" t="s">
        <v>519</v>
      </c>
      <c r="F149" s="445" t="s">
        <v>453</v>
      </c>
      <c r="G149" s="449"/>
      <c r="H149" s="265">
        <v>0.85</v>
      </c>
      <c r="I149" s="418">
        <v>56701</v>
      </c>
      <c r="J149" s="419"/>
    </row>
    <row r="150" spans="1:10" ht="26.25" customHeight="1">
      <c r="A150" s="395"/>
      <c r="B150" s="310"/>
      <c r="C150" s="296"/>
      <c r="D150" s="310"/>
      <c r="E150" s="310"/>
      <c r="F150" s="443"/>
      <c r="G150" s="449"/>
      <c r="H150" s="261"/>
      <c r="I150" s="414"/>
      <c r="J150" s="415"/>
    </row>
    <row r="151" spans="1:10" ht="26.25" customHeight="1">
      <c r="A151" s="396"/>
      <c r="B151" s="300"/>
      <c r="C151" s="309"/>
      <c r="D151" s="300"/>
      <c r="E151" s="310"/>
      <c r="F151" s="444"/>
      <c r="G151" s="457"/>
      <c r="H151" s="262"/>
      <c r="I151" s="416"/>
      <c r="J151" s="417"/>
    </row>
    <row r="152" spans="1:10" ht="26.25" customHeight="1">
      <c r="A152" s="394">
        <v>88</v>
      </c>
      <c r="B152" s="309" t="s">
        <v>507</v>
      </c>
      <c r="C152" s="296" t="s">
        <v>459</v>
      </c>
      <c r="D152" s="309" t="s">
        <v>520</v>
      </c>
      <c r="E152" s="309" t="s">
        <v>521</v>
      </c>
      <c r="F152" s="445" t="s">
        <v>453</v>
      </c>
      <c r="G152" s="449"/>
      <c r="H152" s="265">
        <v>0.05233</v>
      </c>
      <c r="I152" s="418">
        <v>3514</v>
      </c>
      <c r="J152" s="419"/>
    </row>
    <row r="153" spans="1:10" ht="26.25" customHeight="1">
      <c r="A153" s="395"/>
      <c r="B153" s="310"/>
      <c r="C153" s="296"/>
      <c r="D153" s="310"/>
      <c r="E153" s="310"/>
      <c r="F153" s="443"/>
      <c r="G153" s="449"/>
      <c r="H153" s="261"/>
      <c r="I153" s="414"/>
      <c r="J153" s="415"/>
    </row>
    <row r="154" spans="1:10" ht="26.25" customHeight="1">
      <c r="A154" s="396"/>
      <c r="B154" s="300"/>
      <c r="C154" s="309"/>
      <c r="D154" s="300"/>
      <c r="E154" s="310"/>
      <c r="F154" s="444"/>
      <c r="G154" s="457"/>
      <c r="H154" s="262"/>
      <c r="I154" s="416"/>
      <c r="J154" s="417"/>
    </row>
    <row r="155" spans="1:10" ht="26.25" customHeight="1">
      <c r="A155" s="394">
        <v>89</v>
      </c>
      <c r="B155" s="309" t="s">
        <v>507</v>
      </c>
      <c r="C155" s="296" t="s">
        <v>459</v>
      </c>
      <c r="D155" s="309" t="s">
        <v>522</v>
      </c>
      <c r="E155" s="309" t="s">
        <v>523</v>
      </c>
      <c r="F155" s="445" t="s">
        <v>453</v>
      </c>
      <c r="G155" s="449"/>
      <c r="H155" s="265">
        <v>0.04003</v>
      </c>
      <c r="I155" s="418">
        <v>2688</v>
      </c>
      <c r="J155" s="419"/>
    </row>
    <row r="156" spans="1:10" ht="26.25" customHeight="1">
      <c r="A156" s="395"/>
      <c r="B156" s="310"/>
      <c r="C156" s="296"/>
      <c r="D156" s="310"/>
      <c r="E156" s="310"/>
      <c r="F156" s="443"/>
      <c r="G156" s="449"/>
      <c r="H156" s="261"/>
      <c r="I156" s="414"/>
      <c r="J156" s="415"/>
    </row>
    <row r="157" spans="1:10" ht="26.25" customHeight="1">
      <c r="A157" s="396"/>
      <c r="B157" s="300"/>
      <c r="C157" s="309"/>
      <c r="D157" s="300"/>
      <c r="E157" s="310"/>
      <c r="F157" s="444"/>
      <c r="G157" s="457"/>
      <c r="H157" s="262"/>
      <c r="I157" s="416"/>
      <c r="J157" s="417"/>
    </row>
    <row r="158" spans="1:10" ht="26.25" customHeight="1">
      <c r="A158" s="394">
        <v>90</v>
      </c>
      <c r="B158" s="309" t="s">
        <v>507</v>
      </c>
      <c r="C158" s="296" t="s">
        <v>459</v>
      </c>
      <c r="D158" s="309" t="s">
        <v>524</v>
      </c>
      <c r="E158" s="309" t="s">
        <v>525</v>
      </c>
      <c r="F158" s="445" t="s">
        <v>453</v>
      </c>
      <c r="G158" s="449"/>
      <c r="H158" s="265">
        <v>0.04709</v>
      </c>
      <c r="I158" s="418">
        <v>3162</v>
      </c>
      <c r="J158" s="419"/>
    </row>
    <row r="159" spans="1:10" ht="26.25" customHeight="1">
      <c r="A159" s="395"/>
      <c r="B159" s="310"/>
      <c r="C159" s="296"/>
      <c r="D159" s="310"/>
      <c r="E159" s="310"/>
      <c r="F159" s="443"/>
      <c r="G159" s="449"/>
      <c r="H159" s="261"/>
      <c r="I159" s="414"/>
      <c r="J159" s="415"/>
    </row>
    <row r="160" spans="1:10" ht="26.25" customHeight="1">
      <c r="A160" s="396"/>
      <c r="B160" s="300"/>
      <c r="C160" s="309"/>
      <c r="D160" s="300"/>
      <c r="E160" s="310"/>
      <c r="F160" s="444"/>
      <c r="G160" s="457"/>
      <c r="H160" s="262"/>
      <c r="I160" s="416"/>
      <c r="J160" s="417"/>
    </row>
    <row r="161" spans="1:10" ht="26.25" customHeight="1">
      <c r="A161" s="394">
        <v>91</v>
      </c>
      <c r="B161" s="309" t="s">
        <v>507</v>
      </c>
      <c r="C161" s="296" t="s">
        <v>459</v>
      </c>
      <c r="D161" s="309" t="s">
        <v>526</v>
      </c>
      <c r="E161" s="309" t="s">
        <v>527</v>
      </c>
      <c r="F161" s="445" t="s">
        <v>453</v>
      </c>
      <c r="G161" s="449"/>
      <c r="H161" s="265">
        <v>0.05707</v>
      </c>
      <c r="I161" s="418">
        <v>3832</v>
      </c>
      <c r="J161" s="419"/>
    </row>
    <row r="162" spans="1:10" ht="26.25" customHeight="1">
      <c r="A162" s="395"/>
      <c r="B162" s="310"/>
      <c r="C162" s="296"/>
      <c r="D162" s="310"/>
      <c r="E162" s="310"/>
      <c r="F162" s="443"/>
      <c r="G162" s="449"/>
      <c r="H162" s="261"/>
      <c r="I162" s="414"/>
      <c r="J162" s="415"/>
    </row>
    <row r="163" spans="1:10" ht="26.25" customHeight="1">
      <c r="A163" s="396"/>
      <c r="B163" s="300"/>
      <c r="C163" s="309"/>
      <c r="D163" s="300"/>
      <c r="E163" s="310"/>
      <c r="F163" s="444"/>
      <c r="G163" s="457"/>
      <c r="H163" s="262"/>
      <c r="I163" s="416"/>
      <c r="J163" s="417"/>
    </row>
    <row r="164" spans="1:10" ht="26.25" customHeight="1">
      <c r="A164" s="394">
        <v>92</v>
      </c>
      <c r="B164" s="309" t="s">
        <v>507</v>
      </c>
      <c r="C164" s="296" t="s">
        <v>459</v>
      </c>
      <c r="D164" s="309" t="s">
        <v>528</v>
      </c>
      <c r="E164" s="309" t="s">
        <v>529</v>
      </c>
      <c r="F164" s="445" t="s">
        <v>453</v>
      </c>
      <c r="G164" s="457"/>
      <c r="H164" s="265">
        <v>0.04345</v>
      </c>
      <c r="I164" s="418">
        <v>2918</v>
      </c>
      <c r="J164" s="419">
        <v>2918</v>
      </c>
    </row>
    <row r="165" spans="1:10" ht="26.25" customHeight="1">
      <c r="A165" s="395"/>
      <c r="B165" s="310"/>
      <c r="C165" s="296"/>
      <c r="D165" s="310"/>
      <c r="E165" s="310"/>
      <c r="F165" s="443"/>
      <c r="G165" s="458"/>
      <c r="H165" s="261"/>
      <c r="I165" s="414"/>
      <c r="J165" s="415"/>
    </row>
    <row r="166" spans="1:10" ht="26.25" customHeight="1">
      <c r="A166" s="396"/>
      <c r="B166" s="300"/>
      <c r="C166" s="309"/>
      <c r="D166" s="300"/>
      <c r="E166" s="310"/>
      <c r="F166" s="444"/>
      <c r="G166" s="450"/>
      <c r="H166" s="262"/>
      <c r="I166" s="416"/>
      <c r="J166" s="417"/>
    </row>
    <row r="167" spans="1:10" ht="26.25" customHeight="1">
      <c r="A167" s="394">
        <v>93</v>
      </c>
      <c r="B167" s="309" t="s">
        <v>507</v>
      </c>
      <c r="C167" s="296" t="s">
        <v>459</v>
      </c>
      <c r="D167" s="309" t="s">
        <v>530</v>
      </c>
      <c r="E167" s="309" t="s">
        <v>531</v>
      </c>
      <c r="F167" s="445" t="s">
        <v>453</v>
      </c>
      <c r="G167" s="457"/>
      <c r="H167" s="265">
        <v>0.08569</v>
      </c>
      <c r="I167" s="418">
        <v>5754</v>
      </c>
      <c r="J167" s="419"/>
    </row>
    <row r="168" spans="1:10" ht="26.25" customHeight="1">
      <c r="A168" s="395"/>
      <c r="B168" s="310"/>
      <c r="C168" s="296"/>
      <c r="D168" s="310"/>
      <c r="E168" s="310"/>
      <c r="F168" s="443"/>
      <c r="G168" s="458"/>
      <c r="H168" s="261"/>
      <c r="I168" s="414"/>
      <c r="J168" s="415"/>
    </row>
    <row r="169" spans="1:10" ht="26.25" customHeight="1">
      <c r="A169" s="396"/>
      <c r="B169" s="300"/>
      <c r="C169" s="309"/>
      <c r="D169" s="300"/>
      <c r="E169" s="310"/>
      <c r="F169" s="444"/>
      <c r="G169" s="450"/>
      <c r="H169" s="262"/>
      <c r="I169" s="416"/>
      <c r="J169" s="417"/>
    </row>
    <row r="170" spans="1:10" ht="26.25" customHeight="1">
      <c r="A170" s="397">
        <v>94</v>
      </c>
      <c r="B170" s="309" t="s">
        <v>507</v>
      </c>
      <c r="C170" s="296" t="s">
        <v>459</v>
      </c>
      <c r="D170" s="309" t="s">
        <v>532</v>
      </c>
      <c r="E170" s="309" t="s">
        <v>533</v>
      </c>
      <c r="F170" s="445" t="s">
        <v>453</v>
      </c>
      <c r="G170" s="457"/>
      <c r="H170" s="265">
        <v>0.04283</v>
      </c>
      <c r="I170" s="418">
        <v>2876</v>
      </c>
      <c r="J170" s="419"/>
    </row>
    <row r="171" spans="1:10" ht="26.25" customHeight="1">
      <c r="A171" s="398"/>
      <c r="B171" s="310"/>
      <c r="C171" s="296"/>
      <c r="D171" s="310"/>
      <c r="E171" s="310"/>
      <c r="F171" s="443"/>
      <c r="G171" s="458"/>
      <c r="H171" s="261"/>
      <c r="I171" s="414"/>
      <c r="J171" s="415"/>
    </row>
    <row r="172" spans="1:10" ht="26.25" customHeight="1">
      <c r="A172" s="399"/>
      <c r="B172" s="300"/>
      <c r="C172" s="309"/>
      <c r="D172" s="300"/>
      <c r="E172" s="300"/>
      <c r="F172" s="444"/>
      <c r="G172" s="450"/>
      <c r="H172" s="262"/>
      <c r="I172" s="416"/>
      <c r="J172" s="417"/>
    </row>
    <row r="173" spans="1:10" ht="26.25" customHeight="1">
      <c r="A173" s="397">
        <v>95</v>
      </c>
      <c r="B173" s="309" t="s">
        <v>507</v>
      </c>
      <c r="C173" s="296" t="s">
        <v>459</v>
      </c>
      <c r="D173" s="309" t="s">
        <v>534</v>
      </c>
      <c r="E173" s="309" t="s">
        <v>535</v>
      </c>
      <c r="F173" s="445" t="s">
        <v>453</v>
      </c>
      <c r="G173" s="457"/>
      <c r="H173" s="265">
        <v>0.04359</v>
      </c>
      <c r="I173" s="418">
        <v>2927</v>
      </c>
      <c r="J173" s="419"/>
    </row>
    <row r="174" spans="1:10" ht="26.25" customHeight="1">
      <c r="A174" s="398"/>
      <c r="B174" s="310"/>
      <c r="C174" s="296"/>
      <c r="D174" s="310"/>
      <c r="E174" s="310"/>
      <c r="F174" s="443"/>
      <c r="G174" s="458"/>
      <c r="H174" s="261"/>
      <c r="I174" s="414"/>
      <c r="J174" s="415"/>
    </row>
    <row r="175" spans="1:10" ht="26.25" customHeight="1">
      <c r="A175" s="399"/>
      <c r="B175" s="300"/>
      <c r="C175" s="309"/>
      <c r="D175" s="300"/>
      <c r="E175" s="300"/>
      <c r="F175" s="444"/>
      <c r="G175" s="450"/>
      <c r="H175" s="262"/>
      <c r="I175" s="416"/>
      <c r="J175" s="417"/>
    </row>
    <row r="176" spans="1:10" ht="26.25" customHeight="1">
      <c r="A176" s="397">
        <v>96</v>
      </c>
      <c r="B176" s="309" t="s">
        <v>507</v>
      </c>
      <c r="C176" s="296" t="s">
        <v>459</v>
      </c>
      <c r="D176" s="309" t="s">
        <v>536</v>
      </c>
      <c r="E176" s="309" t="s">
        <v>537</v>
      </c>
      <c r="F176" s="445" t="s">
        <v>453</v>
      </c>
      <c r="G176" s="457"/>
      <c r="H176" s="265">
        <v>0.591</v>
      </c>
      <c r="I176" s="418">
        <v>39673</v>
      </c>
      <c r="J176" s="419"/>
    </row>
    <row r="177" spans="1:10" ht="26.25" customHeight="1">
      <c r="A177" s="398"/>
      <c r="B177" s="310"/>
      <c r="C177" s="296"/>
      <c r="D177" s="310"/>
      <c r="E177" s="310"/>
      <c r="F177" s="443"/>
      <c r="G177" s="458"/>
      <c r="H177" s="261"/>
      <c r="I177" s="414"/>
      <c r="J177" s="415"/>
    </row>
    <row r="178" spans="1:10" ht="26.25" customHeight="1">
      <c r="A178" s="399"/>
      <c r="B178" s="300"/>
      <c r="C178" s="309"/>
      <c r="D178" s="300"/>
      <c r="E178" s="300"/>
      <c r="F178" s="444"/>
      <c r="G178" s="450"/>
      <c r="H178" s="262"/>
      <c r="I178" s="416"/>
      <c r="J178" s="417"/>
    </row>
    <row r="179" spans="1:10" ht="26.25" customHeight="1">
      <c r="A179" s="397">
        <v>97</v>
      </c>
      <c r="B179" s="309" t="s">
        <v>507</v>
      </c>
      <c r="C179" s="296" t="s">
        <v>459</v>
      </c>
      <c r="D179" s="309" t="s">
        <v>524</v>
      </c>
      <c r="E179" s="309" t="s">
        <v>525</v>
      </c>
      <c r="F179" s="445" t="s">
        <v>453</v>
      </c>
      <c r="G179" s="457"/>
      <c r="H179" s="265">
        <v>0.04709</v>
      </c>
      <c r="I179" s="418">
        <v>3162</v>
      </c>
      <c r="J179" s="419"/>
    </row>
    <row r="180" spans="1:10" ht="26.25" customHeight="1">
      <c r="A180" s="398"/>
      <c r="B180" s="310"/>
      <c r="C180" s="296"/>
      <c r="D180" s="310"/>
      <c r="E180" s="310"/>
      <c r="F180" s="443"/>
      <c r="G180" s="458"/>
      <c r="H180" s="261"/>
      <c r="I180" s="414"/>
      <c r="J180" s="415"/>
    </row>
    <row r="181" spans="1:10" ht="26.25" customHeight="1">
      <c r="A181" s="399"/>
      <c r="B181" s="300"/>
      <c r="C181" s="309"/>
      <c r="D181" s="300"/>
      <c r="E181" s="300"/>
      <c r="F181" s="444"/>
      <c r="G181" s="450"/>
      <c r="H181" s="262"/>
      <c r="I181" s="416"/>
      <c r="J181" s="417"/>
    </row>
    <row r="182" spans="1:10" ht="26.25" customHeight="1">
      <c r="A182" s="397">
        <v>98</v>
      </c>
      <c r="B182" s="309" t="s">
        <v>507</v>
      </c>
      <c r="C182" s="296" t="s">
        <v>459</v>
      </c>
      <c r="D182" s="309" t="s">
        <v>538</v>
      </c>
      <c r="E182" s="309" t="s">
        <v>539</v>
      </c>
      <c r="F182" s="445" t="s">
        <v>453</v>
      </c>
      <c r="G182" s="457"/>
      <c r="H182" s="265">
        <v>0.1226</v>
      </c>
      <c r="I182" s="418">
        <v>8334</v>
      </c>
      <c r="J182" s="419"/>
    </row>
    <row r="183" spans="1:10" ht="26.25" customHeight="1">
      <c r="A183" s="398"/>
      <c r="B183" s="310"/>
      <c r="C183" s="296"/>
      <c r="D183" s="310"/>
      <c r="E183" s="310"/>
      <c r="F183" s="443"/>
      <c r="G183" s="458"/>
      <c r="H183" s="261"/>
      <c r="I183" s="414"/>
      <c r="J183" s="415"/>
    </row>
    <row r="184" spans="1:10" ht="26.25" customHeight="1">
      <c r="A184" s="399"/>
      <c r="B184" s="300"/>
      <c r="C184" s="309"/>
      <c r="D184" s="300"/>
      <c r="E184" s="300"/>
      <c r="F184" s="444"/>
      <c r="G184" s="450"/>
      <c r="H184" s="262"/>
      <c r="I184" s="416"/>
      <c r="J184" s="417"/>
    </row>
    <row r="185" spans="1:10" ht="26.25" customHeight="1">
      <c r="A185" s="397">
        <v>99</v>
      </c>
      <c r="B185" s="309" t="s">
        <v>465</v>
      </c>
      <c r="C185" s="296" t="s">
        <v>540</v>
      </c>
      <c r="D185" s="309" t="s">
        <v>541</v>
      </c>
      <c r="E185" s="309" t="s">
        <v>542</v>
      </c>
      <c r="F185" s="445" t="s">
        <v>453</v>
      </c>
      <c r="G185" s="457"/>
      <c r="H185" s="265">
        <v>0.05001</v>
      </c>
      <c r="I185" s="418">
        <v>3344</v>
      </c>
      <c r="J185" s="419">
        <v>3344</v>
      </c>
    </row>
    <row r="186" spans="1:10" ht="26.25" customHeight="1">
      <c r="A186" s="398"/>
      <c r="B186" s="310"/>
      <c r="C186" s="296"/>
      <c r="D186" s="310"/>
      <c r="E186" s="310"/>
      <c r="F186" s="443"/>
      <c r="G186" s="458"/>
      <c r="H186" s="261"/>
      <c r="I186" s="414"/>
      <c r="J186" s="415"/>
    </row>
    <row r="187" spans="1:10" ht="26.25" customHeight="1">
      <c r="A187" s="399"/>
      <c r="B187" s="300"/>
      <c r="C187" s="309"/>
      <c r="D187" s="300"/>
      <c r="E187" s="300"/>
      <c r="F187" s="444"/>
      <c r="G187" s="450"/>
      <c r="H187" s="262"/>
      <c r="I187" s="416"/>
      <c r="J187" s="417"/>
    </row>
    <row r="188" spans="1:10" ht="26.25" customHeight="1">
      <c r="A188" s="397">
        <v>100</v>
      </c>
      <c r="B188" s="309" t="s">
        <v>465</v>
      </c>
      <c r="C188" s="296" t="s">
        <v>540</v>
      </c>
      <c r="D188" s="309" t="s">
        <v>543</v>
      </c>
      <c r="E188" s="309" t="s">
        <v>544</v>
      </c>
      <c r="F188" s="445" t="s">
        <v>453</v>
      </c>
      <c r="G188" s="457"/>
      <c r="H188" s="265">
        <v>0.04999</v>
      </c>
      <c r="I188" s="418">
        <v>3343</v>
      </c>
      <c r="J188" s="419"/>
    </row>
    <row r="189" spans="1:10" ht="26.25" customHeight="1">
      <c r="A189" s="398"/>
      <c r="B189" s="310"/>
      <c r="C189" s="296"/>
      <c r="D189" s="310"/>
      <c r="E189" s="310"/>
      <c r="F189" s="443"/>
      <c r="G189" s="458"/>
      <c r="H189" s="261"/>
      <c r="I189" s="414"/>
      <c r="J189" s="415"/>
    </row>
    <row r="190" spans="1:10" ht="26.25" customHeight="1">
      <c r="A190" s="399"/>
      <c r="B190" s="300"/>
      <c r="C190" s="309"/>
      <c r="D190" s="300"/>
      <c r="E190" s="300"/>
      <c r="F190" s="444"/>
      <c r="G190" s="450"/>
      <c r="H190" s="262"/>
      <c r="I190" s="416"/>
      <c r="J190" s="417"/>
    </row>
    <row r="191" spans="1:10" ht="26.25" customHeight="1">
      <c r="A191" s="397">
        <v>101</v>
      </c>
      <c r="B191" s="309" t="s">
        <v>545</v>
      </c>
      <c r="C191" s="309" t="s">
        <v>482</v>
      </c>
      <c r="D191" s="309" t="s">
        <v>546</v>
      </c>
      <c r="E191" s="309" t="s">
        <v>547</v>
      </c>
      <c r="F191" s="445" t="s">
        <v>453</v>
      </c>
      <c r="G191" s="461"/>
      <c r="H191" s="265">
        <v>2</v>
      </c>
      <c r="I191" s="418">
        <v>4858</v>
      </c>
      <c r="J191" s="419">
        <v>4858</v>
      </c>
    </row>
    <row r="192" spans="1:10" ht="26.25" customHeight="1">
      <c r="A192" s="398"/>
      <c r="B192" s="310"/>
      <c r="C192" s="310"/>
      <c r="D192" s="310"/>
      <c r="E192" s="310"/>
      <c r="F192" s="443"/>
      <c r="G192" s="461"/>
      <c r="H192" s="261"/>
      <c r="I192" s="414"/>
      <c r="J192" s="415"/>
    </row>
    <row r="193" spans="1:10" ht="26.25" customHeight="1" thickBot="1">
      <c r="A193" s="399"/>
      <c r="B193" s="300"/>
      <c r="C193" s="300"/>
      <c r="D193" s="300"/>
      <c r="E193" s="300"/>
      <c r="F193" s="444"/>
      <c r="G193" s="461"/>
      <c r="H193" s="262"/>
      <c r="I193" s="420"/>
      <c r="J193" s="421"/>
    </row>
    <row r="194" spans="1:10" ht="26.25" customHeight="1">
      <c r="A194" s="396">
        <v>102</v>
      </c>
      <c r="B194" s="334" t="s">
        <v>139</v>
      </c>
      <c r="C194" s="336" t="s">
        <v>548</v>
      </c>
      <c r="D194" s="334" t="s">
        <v>549</v>
      </c>
      <c r="E194" s="334" t="s">
        <v>550</v>
      </c>
      <c r="F194" s="437"/>
      <c r="G194" s="450">
        <v>0.08</v>
      </c>
      <c r="H194" s="27"/>
      <c r="I194" s="148"/>
      <c r="J194" s="409"/>
    </row>
    <row r="195" spans="1:10" ht="26.25" customHeight="1">
      <c r="A195" s="400"/>
      <c r="B195" s="335"/>
      <c r="C195" s="279"/>
      <c r="D195" s="335"/>
      <c r="E195" s="335"/>
      <c r="F195" s="438" t="s">
        <v>43</v>
      </c>
      <c r="G195" s="449"/>
      <c r="H195" s="31">
        <v>0.08</v>
      </c>
      <c r="I195" s="410">
        <v>8400</v>
      </c>
      <c r="J195" s="411">
        <v>0</v>
      </c>
    </row>
    <row r="196" spans="1:10" ht="26.25" customHeight="1">
      <c r="A196" s="400"/>
      <c r="B196" s="335"/>
      <c r="C196" s="279"/>
      <c r="D196" s="335"/>
      <c r="E196" s="335"/>
      <c r="F196" s="438"/>
      <c r="G196" s="449"/>
      <c r="H196" s="31"/>
      <c r="I196" s="410"/>
      <c r="J196" s="411"/>
    </row>
    <row r="197" spans="1:10" ht="26.25" customHeight="1">
      <c r="A197" s="400">
        <v>103</v>
      </c>
      <c r="B197" s="335" t="s">
        <v>551</v>
      </c>
      <c r="C197" s="296" t="s">
        <v>12</v>
      </c>
      <c r="D197" s="335" t="s">
        <v>552</v>
      </c>
      <c r="E197" s="334" t="s">
        <v>553</v>
      </c>
      <c r="F197" s="438"/>
      <c r="G197" s="449">
        <v>0.03</v>
      </c>
      <c r="H197" s="31"/>
      <c r="I197" s="410"/>
      <c r="J197" s="411"/>
    </row>
    <row r="198" spans="1:10" ht="26.25" customHeight="1">
      <c r="A198" s="400"/>
      <c r="B198" s="335"/>
      <c r="C198" s="296"/>
      <c r="D198" s="335"/>
      <c r="E198" s="335"/>
      <c r="F198" s="438" t="s">
        <v>43</v>
      </c>
      <c r="G198" s="449"/>
      <c r="H198" s="31">
        <v>0.03</v>
      </c>
      <c r="I198" s="410">
        <v>1332</v>
      </c>
      <c r="J198" s="411">
        <v>1332</v>
      </c>
    </row>
    <row r="199" spans="1:10" ht="26.25" customHeight="1">
      <c r="A199" s="400"/>
      <c r="B199" s="335"/>
      <c r="C199" s="296"/>
      <c r="D199" s="335"/>
      <c r="E199" s="335"/>
      <c r="F199" s="438"/>
      <c r="G199" s="449"/>
      <c r="H199" s="31"/>
      <c r="I199" s="410"/>
      <c r="J199" s="411"/>
    </row>
    <row r="200" spans="1:10" ht="26.25" customHeight="1">
      <c r="A200" s="400">
        <v>104</v>
      </c>
      <c r="B200" s="335" t="s">
        <v>554</v>
      </c>
      <c r="C200" s="296" t="s">
        <v>12</v>
      </c>
      <c r="D200" s="335" t="s">
        <v>555</v>
      </c>
      <c r="E200" s="334" t="s">
        <v>556</v>
      </c>
      <c r="F200" s="438"/>
      <c r="G200" s="449">
        <v>1.0163</v>
      </c>
      <c r="H200" s="31"/>
      <c r="I200" s="410"/>
      <c r="J200" s="411"/>
    </row>
    <row r="201" spans="1:10" ht="26.25" customHeight="1">
      <c r="A201" s="400"/>
      <c r="B201" s="335"/>
      <c r="C201" s="296"/>
      <c r="D201" s="335"/>
      <c r="E201" s="335"/>
      <c r="F201" s="438" t="s">
        <v>43</v>
      </c>
      <c r="G201" s="449"/>
      <c r="H201" s="31">
        <v>1.0163</v>
      </c>
      <c r="I201" s="410">
        <v>35083</v>
      </c>
      <c r="J201" s="411">
        <v>35083</v>
      </c>
    </row>
    <row r="202" spans="1:10" ht="26.25" customHeight="1">
      <c r="A202" s="400"/>
      <c r="B202" s="335"/>
      <c r="C202" s="296"/>
      <c r="D202" s="335"/>
      <c r="E202" s="335"/>
      <c r="F202" s="438"/>
      <c r="G202" s="449"/>
      <c r="H202" s="31"/>
      <c r="I202" s="410"/>
      <c r="J202" s="411"/>
    </row>
    <row r="203" spans="1:10" ht="26.25" customHeight="1">
      <c r="A203" s="400">
        <v>105</v>
      </c>
      <c r="B203" s="335" t="s">
        <v>557</v>
      </c>
      <c r="C203" s="296" t="s">
        <v>558</v>
      </c>
      <c r="D203" s="335" t="s">
        <v>559</v>
      </c>
      <c r="E203" s="335" t="s">
        <v>560</v>
      </c>
      <c r="F203" s="438"/>
      <c r="G203" s="449">
        <v>1.31924</v>
      </c>
      <c r="H203" s="31"/>
      <c r="I203" s="410"/>
      <c r="J203" s="411"/>
    </row>
    <row r="204" spans="1:10" ht="26.25" customHeight="1">
      <c r="A204" s="400"/>
      <c r="B204" s="335"/>
      <c r="C204" s="296"/>
      <c r="D204" s="335"/>
      <c r="E204" s="335"/>
      <c r="F204" s="438" t="s">
        <v>561</v>
      </c>
      <c r="G204" s="449"/>
      <c r="H204" s="31">
        <v>1.31924</v>
      </c>
      <c r="I204" s="410">
        <v>89705</v>
      </c>
      <c r="J204" s="411">
        <v>0</v>
      </c>
    </row>
    <row r="205" spans="1:10" ht="26.25" customHeight="1">
      <c r="A205" s="400"/>
      <c r="B205" s="335"/>
      <c r="C205" s="296"/>
      <c r="D205" s="335"/>
      <c r="E205" s="335"/>
      <c r="F205" s="438"/>
      <c r="G205" s="449"/>
      <c r="H205" s="31"/>
      <c r="I205" s="410"/>
      <c r="J205" s="411"/>
    </row>
    <row r="206" spans="1:10" ht="26.25" customHeight="1">
      <c r="A206" s="400">
        <v>106</v>
      </c>
      <c r="B206" s="335" t="s">
        <v>554</v>
      </c>
      <c r="C206" s="296" t="s">
        <v>12</v>
      </c>
      <c r="D206" s="335" t="s">
        <v>562</v>
      </c>
      <c r="E206" s="335" t="s">
        <v>563</v>
      </c>
      <c r="F206" s="438"/>
      <c r="G206" s="449">
        <v>10</v>
      </c>
      <c r="H206" s="31"/>
      <c r="I206" s="410"/>
      <c r="J206" s="411"/>
    </row>
    <row r="207" spans="1:10" ht="26.25" customHeight="1">
      <c r="A207" s="400"/>
      <c r="B207" s="335"/>
      <c r="C207" s="296"/>
      <c r="D207" s="335"/>
      <c r="E207" s="335"/>
      <c r="F207" s="438" t="s">
        <v>561</v>
      </c>
      <c r="G207" s="449"/>
      <c r="H207" s="31">
        <v>10</v>
      </c>
      <c r="I207" s="410">
        <v>1047480</v>
      </c>
      <c r="J207" s="411"/>
    </row>
    <row r="208" spans="1:10" ht="26.25" customHeight="1">
      <c r="A208" s="400"/>
      <c r="B208" s="335"/>
      <c r="C208" s="296"/>
      <c r="D208" s="335"/>
      <c r="E208" s="335"/>
      <c r="F208" s="438"/>
      <c r="G208" s="449"/>
      <c r="H208" s="31"/>
      <c r="I208" s="410"/>
      <c r="J208" s="411"/>
    </row>
    <row r="209" spans="1:10" ht="26.25" customHeight="1">
      <c r="A209" s="400">
        <v>107</v>
      </c>
      <c r="B209" s="335" t="s">
        <v>554</v>
      </c>
      <c r="C209" s="296" t="s">
        <v>12</v>
      </c>
      <c r="D209" s="335" t="s">
        <v>564</v>
      </c>
      <c r="E209" s="335" t="s">
        <v>563</v>
      </c>
      <c r="F209" s="438"/>
      <c r="G209" s="449">
        <v>0.2</v>
      </c>
      <c r="H209" s="31"/>
      <c r="I209" s="410"/>
      <c r="J209" s="411"/>
    </row>
    <row r="210" spans="1:10" ht="26.25" customHeight="1">
      <c r="A210" s="400"/>
      <c r="B210" s="335"/>
      <c r="C210" s="296"/>
      <c r="D210" s="335"/>
      <c r="E210" s="335"/>
      <c r="F210" s="438" t="s">
        <v>561</v>
      </c>
      <c r="G210" s="449"/>
      <c r="H210" s="31">
        <v>0.2</v>
      </c>
      <c r="I210" s="410">
        <v>21000</v>
      </c>
      <c r="J210" s="411"/>
    </row>
    <row r="211" spans="1:10" ht="26.25" customHeight="1">
      <c r="A211" s="400"/>
      <c r="B211" s="335"/>
      <c r="C211" s="296"/>
      <c r="D211" s="335"/>
      <c r="E211" s="335"/>
      <c r="F211" s="438"/>
      <c r="G211" s="449"/>
      <c r="H211" s="31"/>
      <c r="I211" s="410"/>
      <c r="J211" s="411"/>
    </row>
    <row r="212" spans="1:10" ht="26.25" customHeight="1">
      <c r="A212" s="400">
        <v>108</v>
      </c>
      <c r="B212" s="335" t="s">
        <v>554</v>
      </c>
      <c r="C212" s="296" t="s">
        <v>12</v>
      </c>
      <c r="D212" s="335" t="s">
        <v>565</v>
      </c>
      <c r="E212" s="335" t="s">
        <v>563</v>
      </c>
      <c r="F212" s="438"/>
      <c r="G212" s="449">
        <v>1.77635</v>
      </c>
      <c r="H212" s="31"/>
      <c r="I212" s="410"/>
      <c r="J212" s="411"/>
    </row>
    <row r="213" spans="1:10" ht="26.25" customHeight="1">
      <c r="A213" s="400"/>
      <c r="B213" s="335"/>
      <c r="C213" s="296"/>
      <c r="D213" s="335"/>
      <c r="E213" s="335"/>
      <c r="F213" s="438" t="s">
        <v>561</v>
      </c>
      <c r="G213" s="449"/>
      <c r="H213" s="31">
        <v>1.77635</v>
      </c>
      <c r="I213" s="410">
        <v>186511</v>
      </c>
      <c r="J213" s="411"/>
    </row>
    <row r="214" spans="1:10" ht="26.25" customHeight="1">
      <c r="A214" s="394"/>
      <c r="B214" s="335"/>
      <c r="C214" s="296"/>
      <c r="D214" s="335"/>
      <c r="E214" s="335"/>
      <c r="F214" s="446"/>
      <c r="G214" s="457"/>
      <c r="H214" s="33"/>
      <c r="I214" s="422"/>
      <c r="J214" s="423"/>
    </row>
    <row r="215" spans="1:10" ht="26.25" customHeight="1">
      <c r="A215" s="400">
        <v>109</v>
      </c>
      <c r="B215" s="335" t="s">
        <v>566</v>
      </c>
      <c r="C215" s="296" t="s">
        <v>567</v>
      </c>
      <c r="D215" s="335" t="s">
        <v>568</v>
      </c>
      <c r="E215" s="334" t="s">
        <v>569</v>
      </c>
      <c r="F215" s="438"/>
      <c r="G215" s="449">
        <v>0.09468</v>
      </c>
      <c r="H215" s="31"/>
      <c r="I215" s="410"/>
      <c r="J215" s="411"/>
    </row>
    <row r="216" spans="1:10" ht="26.25" customHeight="1">
      <c r="A216" s="400"/>
      <c r="B216" s="335"/>
      <c r="C216" s="296"/>
      <c r="D216" s="335"/>
      <c r="E216" s="335"/>
      <c r="F216" s="438" t="s">
        <v>43</v>
      </c>
      <c r="G216" s="449"/>
      <c r="H216" s="31">
        <v>0.09468</v>
      </c>
      <c r="I216" s="410">
        <v>1119</v>
      </c>
      <c r="J216" s="411">
        <v>1119</v>
      </c>
    </row>
    <row r="217" spans="1:10" ht="26.25" customHeight="1">
      <c r="A217" s="394"/>
      <c r="B217" s="335"/>
      <c r="C217" s="296"/>
      <c r="D217" s="335"/>
      <c r="E217" s="335"/>
      <c r="F217" s="438"/>
      <c r="G217" s="449"/>
      <c r="H217" s="31"/>
      <c r="I217" s="410"/>
      <c r="J217" s="411"/>
    </row>
    <row r="218" spans="1:10" ht="26.25" customHeight="1">
      <c r="A218" s="400">
        <v>110</v>
      </c>
      <c r="B218" s="335" t="s">
        <v>570</v>
      </c>
      <c r="C218" s="296" t="s">
        <v>571</v>
      </c>
      <c r="D218" s="335" t="s">
        <v>572</v>
      </c>
      <c r="E218" s="334" t="s">
        <v>573</v>
      </c>
      <c r="F218" s="438"/>
      <c r="G218" s="449">
        <v>0.05</v>
      </c>
      <c r="H218" s="31"/>
      <c r="I218" s="410"/>
      <c r="J218" s="411"/>
    </row>
    <row r="219" spans="1:10" ht="26.25" customHeight="1">
      <c r="A219" s="400"/>
      <c r="B219" s="335"/>
      <c r="C219" s="296"/>
      <c r="D219" s="335"/>
      <c r="E219" s="335"/>
      <c r="F219" s="438" t="s">
        <v>43</v>
      </c>
      <c r="G219" s="449"/>
      <c r="H219" s="31">
        <v>0.05</v>
      </c>
      <c r="I219" s="410">
        <v>1443</v>
      </c>
      <c r="J219" s="411">
        <v>1443</v>
      </c>
    </row>
    <row r="220" spans="1:10" ht="26.25" customHeight="1">
      <c r="A220" s="394"/>
      <c r="B220" s="335"/>
      <c r="C220" s="296"/>
      <c r="D220" s="335"/>
      <c r="E220" s="335"/>
      <c r="F220" s="438"/>
      <c r="G220" s="449"/>
      <c r="H220" s="31"/>
      <c r="I220" s="410"/>
      <c r="J220" s="411"/>
    </row>
    <row r="221" spans="1:10" ht="26.25" customHeight="1">
      <c r="A221" s="400">
        <v>111</v>
      </c>
      <c r="B221" s="335" t="s">
        <v>574</v>
      </c>
      <c r="C221" s="296" t="s">
        <v>12</v>
      </c>
      <c r="D221" s="335" t="s">
        <v>575</v>
      </c>
      <c r="E221" s="335" t="s">
        <v>576</v>
      </c>
      <c r="F221" s="438"/>
      <c r="G221" s="449">
        <v>0.06751</v>
      </c>
      <c r="H221" s="31"/>
      <c r="I221" s="410"/>
      <c r="J221" s="411"/>
    </row>
    <row r="222" spans="1:10" ht="26.25" customHeight="1">
      <c r="A222" s="400"/>
      <c r="B222" s="335"/>
      <c r="C222" s="296"/>
      <c r="D222" s="335"/>
      <c r="E222" s="335"/>
      <c r="F222" s="438" t="s">
        <v>43</v>
      </c>
      <c r="G222" s="449"/>
      <c r="H222" s="31">
        <v>0.06751</v>
      </c>
      <c r="I222" s="410">
        <v>1949</v>
      </c>
      <c r="J222" s="411">
        <v>1949</v>
      </c>
    </row>
    <row r="223" spans="1:10" ht="26.25" customHeight="1">
      <c r="A223" s="394"/>
      <c r="B223" s="335"/>
      <c r="C223" s="296"/>
      <c r="D223" s="335"/>
      <c r="E223" s="335"/>
      <c r="F223" s="438"/>
      <c r="G223" s="449"/>
      <c r="H223" s="31"/>
      <c r="I223" s="410"/>
      <c r="J223" s="411"/>
    </row>
    <row r="224" spans="1:10" ht="26.25" customHeight="1">
      <c r="A224" s="400">
        <v>112</v>
      </c>
      <c r="B224" s="334" t="s">
        <v>139</v>
      </c>
      <c r="C224" s="336" t="s">
        <v>548</v>
      </c>
      <c r="D224" s="334" t="s">
        <v>577</v>
      </c>
      <c r="E224" s="334" t="s">
        <v>578</v>
      </c>
      <c r="F224" s="438"/>
      <c r="G224" s="449">
        <v>0.44725</v>
      </c>
      <c r="H224" s="31"/>
      <c r="I224" s="410"/>
      <c r="J224" s="411"/>
    </row>
    <row r="225" spans="1:10" ht="26.25" customHeight="1">
      <c r="A225" s="400"/>
      <c r="B225" s="335"/>
      <c r="C225" s="279"/>
      <c r="D225" s="335"/>
      <c r="E225" s="335"/>
      <c r="F225" s="438" t="s">
        <v>561</v>
      </c>
      <c r="G225" s="449"/>
      <c r="H225" s="31" t="s">
        <v>579</v>
      </c>
      <c r="I225" s="410">
        <v>19677</v>
      </c>
      <c r="J225" s="411">
        <v>0</v>
      </c>
    </row>
    <row r="226" spans="1:10" ht="26.25" customHeight="1">
      <c r="A226" s="394"/>
      <c r="B226" s="335"/>
      <c r="C226" s="279"/>
      <c r="D226" s="335"/>
      <c r="E226" s="335"/>
      <c r="F226" s="438"/>
      <c r="G226" s="449"/>
      <c r="H226" s="31"/>
      <c r="I226" s="410"/>
      <c r="J226" s="411"/>
    </row>
    <row r="227" spans="1:10" ht="26.25" customHeight="1">
      <c r="A227" s="400">
        <v>113</v>
      </c>
      <c r="B227" s="334" t="s">
        <v>139</v>
      </c>
      <c r="C227" s="336" t="s">
        <v>548</v>
      </c>
      <c r="D227" s="334" t="s">
        <v>580</v>
      </c>
      <c r="E227" s="334" t="s">
        <v>581</v>
      </c>
      <c r="F227" s="438"/>
      <c r="G227" s="449">
        <v>0.27065</v>
      </c>
      <c r="H227" s="31"/>
      <c r="I227" s="410"/>
      <c r="J227" s="411"/>
    </row>
    <row r="228" spans="1:10" ht="26.25" customHeight="1">
      <c r="A228" s="400"/>
      <c r="B228" s="335"/>
      <c r="C228" s="279"/>
      <c r="D228" s="335"/>
      <c r="E228" s="335"/>
      <c r="F228" s="438" t="s">
        <v>561</v>
      </c>
      <c r="G228" s="449"/>
      <c r="H228" s="31">
        <v>0.27065</v>
      </c>
      <c r="I228" s="410">
        <v>11880</v>
      </c>
      <c r="J228" s="411">
        <v>0</v>
      </c>
    </row>
    <row r="229" spans="1:10" ht="26.25" customHeight="1">
      <c r="A229" s="394"/>
      <c r="B229" s="335"/>
      <c r="C229" s="279"/>
      <c r="D229" s="335"/>
      <c r="E229" s="335"/>
      <c r="F229" s="438"/>
      <c r="G229" s="449"/>
      <c r="H229" s="31"/>
      <c r="I229" s="410"/>
      <c r="J229" s="411"/>
    </row>
    <row r="230" spans="1:10" ht="26.25" customHeight="1">
      <c r="A230" s="400">
        <v>114</v>
      </c>
      <c r="B230" s="335" t="s">
        <v>551</v>
      </c>
      <c r="C230" s="296" t="s">
        <v>12</v>
      </c>
      <c r="D230" s="335" t="s">
        <v>582</v>
      </c>
      <c r="E230" s="335" t="s">
        <v>583</v>
      </c>
      <c r="F230" s="438"/>
      <c r="G230" s="449">
        <v>0.1</v>
      </c>
      <c r="H230" s="31"/>
      <c r="I230" s="410"/>
      <c r="J230" s="411"/>
    </row>
    <row r="231" spans="1:10" ht="26.25" customHeight="1">
      <c r="A231" s="400"/>
      <c r="B231" s="335"/>
      <c r="C231" s="296"/>
      <c r="D231" s="335"/>
      <c r="E231" s="335"/>
      <c r="F231" s="438" t="s">
        <v>43</v>
      </c>
      <c r="G231" s="449"/>
      <c r="H231" s="31">
        <v>0.1</v>
      </c>
      <c r="I231" s="410">
        <v>2887</v>
      </c>
      <c r="J231" s="411">
        <v>2887</v>
      </c>
    </row>
    <row r="232" spans="1:10" ht="26.25" customHeight="1">
      <c r="A232" s="394"/>
      <c r="B232" s="335"/>
      <c r="C232" s="296"/>
      <c r="D232" s="335"/>
      <c r="E232" s="335"/>
      <c r="F232" s="446"/>
      <c r="G232" s="457"/>
      <c r="H232" s="33"/>
      <c r="I232" s="422"/>
      <c r="J232" s="423"/>
    </row>
    <row r="233" spans="1:10" ht="26.25" customHeight="1">
      <c r="A233" s="396">
        <v>115</v>
      </c>
      <c r="B233" s="300" t="s">
        <v>584</v>
      </c>
      <c r="C233" s="336" t="s">
        <v>585</v>
      </c>
      <c r="D233" s="300" t="s">
        <v>586</v>
      </c>
      <c r="E233" s="300" t="s">
        <v>587</v>
      </c>
      <c r="F233" s="447" t="s">
        <v>43</v>
      </c>
      <c r="G233" s="450">
        <v>0.29752</v>
      </c>
      <c r="H233" s="27">
        <v>0.29752</v>
      </c>
      <c r="I233" s="148">
        <v>13106</v>
      </c>
      <c r="J233" s="409">
        <v>13106</v>
      </c>
    </row>
    <row r="234" spans="1:10" ht="26.25" customHeight="1">
      <c r="A234" s="400"/>
      <c r="B234" s="296"/>
      <c r="C234" s="279"/>
      <c r="D234" s="296"/>
      <c r="E234" s="296"/>
      <c r="F234" s="438"/>
      <c r="G234" s="449"/>
      <c r="H234" s="31"/>
      <c r="I234" s="410"/>
      <c r="J234" s="411"/>
    </row>
    <row r="235" spans="1:10" ht="26.25" customHeight="1">
      <c r="A235" s="400"/>
      <c r="B235" s="296"/>
      <c r="C235" s="279"/>
      <c r="D235" s="296"/>
      <c r="E235" s="296"/>
      <c r="F235" s="438"/>
      <c r="G235" s="449"/>
      <c r="H235" s="31"/>
      <c r="I235" s="410"/>
      <c r="J235" s="411"/>
    </row>
    <row r="236" spans="1:10" ht="26.25" customHeight="1">
      <c r="A236" s="400">
        <v>116</v>
      </c>
      <c r="B236" s="300" t="s">
        <v>584</v>
      </c>
      <c r="C236" s="336" t="s">
        <v>585</v>
      </c>
      <c r="D236" s="296" t="s">
        <v>588</v>
      </c>
      <c r="E236" s="300" t="s">
        <v>589</v>
      </c>
      <c r="F236" s="447" t="s">
        <v>43</v>
      </c>
      <c r="G236" s="449">
        <v>0.12</v>
      </c>
      <c r="H236" s="31">
        <v>0.12</v>
      </c>
      <c r="I236" s="424">
        <v>5286</v>
      </c>
      <c r="J236" s="425">
        <v>5286</v>
      </c>
    </row>
    <row r="237" spans="1:10" ht="26.25" customHeight="1">
      <c r="A237" s="400"/>
      <c r="B237" s="296"/>
      <c r="C237" s="279"/>
      <c r="D237" s="296"/>
      <c r="E237" s="296"/>
      <c r="F237" s="438"/>
      <c r="G237" s="449"/>
      <c r="H237" s="31"/>
      <c r="I237" s="426"/>
      <c r="J237" s="427"/>
    </row>
    <row r="238" spans="1:10" ht="26.25" customHeight="1">
      <c r="A238" s="400"/>
      <c r="B238" s="296"/>
      <c r="C238" s="279"/>
      <c r="D238" s="296"/>
      <c r="E238" s="296"/>
      <c r="F238" s="438"/>
      <c r="G238" s="449"/>
      <c r="H238" s="31"/>
      <c r="I238" s="426"/>
      <c r="J238" s="427"/>
    </row>
    <row r="239" spans="1:10" ht="26.25" customHeight="1">
      <c r="A239" s="400">
        <v>117</v>
      </c>
      <c r="B239" s="300" t="s">
        <v>584</v>
      </c>
      <c r="C239" s="336" t="s">
        <v>585</v>
      </c>
      <c r="D239" s="296" t="s">
        <v>590</v>
      </c>
      <c r="E239" s="300" t="s">
        <v>591</v>
      </c>
      <c r="F239" s="447" t="s">
        <v>43</v>
      </c>
      <c r="G239" s="449">
        <v>0.12001</v>
      </c>
      <c r="H239" s="31">
        <v>0.12001</v>
      </c>
      <c r="I239" s="410">
        <v>5282</v>
      </c>
      <c r="J239" s="411">
        <v>5282</v>
      </c>
    </row>
    <row r="240" spans="1:10" ht="26.25" customHeight="1">
      <c r="A240" s="400"/>
      <c r="B240" s="296"/>
      <c r="C240" s="279"/>
      <c r="D240" s="296"/>
      <c r="E240" s="296"/>
      <c r="F240" s="438"/>
      <c r="G240" s="449"/>
      <c r="H240" s="31"/>
      <c r="I240" s="410"/>
      <c r="J240" s="411"/>
    </row>
    <row r="241" spans="1:10" ht="26.25" customHeight="1">
      <c r="A241" s="400"/>
      <c r="B241" s="296"/>
      <c r="C241" s="279"/>
      <c r="D241" s="296"/>
      <c r="E241" s="296"/>
      <c r="F241" s="438"/>
      <c r="G241" s="449"/>
      <c r="H241" s="31"/>
      <c r="I241" s="410"/>
      <c r="J241" s="411"/>
    </row>
    <row r="242" spans="1:10" ht="26.25" customHeight="1">
      <c r="A242" s="400">
        <v>118</v>
      </c>
      <c r="B242" s="300" t="s">
        <v>584</v>
      </c>
      <c r="C242" s="336" t="s">
        <v>585</v>
      </c>
      <c r="D242" s="296" t="s">
        <v>592</v>
      </c>
      <c r="E242" s="300" t="s">
        <v>593</v>
      </c>
      <c r="F242" s="447" t="s">
        <v>43</v>
      </c>
      <c r="G242" s="449">
        <f>SUM(H242:H244)</f>
        <v>0.00847</v>
      </c>
      <c r="H242" s="31">
        <v>0.00847</v>
      </c>
      <c r="I242" s="410">
        <v>375</v>
      </c>
      <c r="J242" s="411">
        <v>375</v>
      </c>
    </row>
    <row r="243" spans="1:10" ht="26.25" customHeight="1">
      <c r="A243" s="400"/>
      <c r="B243" s="296"/>
      <c r="C243" s="279"/>
      <c r="D243" s="296"/>
      <c r="E243" s="296"/>
      <c r="F243" s="438"/>
      <c r="G243" s="449"/>
      <c r="H243" s="31"/>
      <c r="I243" s="410"/>
      <c r="J243" s="411"/>
    </row>
    <row r="244" spans="1:10" ht="26.25" customHeight="1">
      <c r="A244" s="400"/>
      <c r="B244" s="296"/>
      <c r="C244" s="279"/>
      <c r="D244" s="296"/>
      <c r="E244" s="296"/>
      <c r="F244" s="438"/>
      <c r="G244" s="449"/>
      <c r="H244" s="31"/>
      <c r="I244" s="410"/>
      <c r="J244" s="411"/>
    </row>
    <row r="245" spans="1:10" ht="26.25" customHeight="1">
      <c r="A245" s="400">
        <v>119</v>
      </c>
      <c r="B245" s="300" t="s">
        <v>584</v>
      </c>
      <c r="C245" s="336" t="s">
        <v>585</v>
      </c>
      <c r="D245" s="296" t="s">
        <v>594</v>
      </c>
      <c r="E245" s="300" t="s">
        <v>595</v>
      </c>
      <c r="F245" s="447" t="s">
        <v>43</v>
      </c>
      <c r="G245" s="449">
        <f>SUM(H245:H247)</f>
        <v>2.27336</v>
      </c>
      <c r="H245" s="31">
        <v>2.27336</v>
      </c>
      <c r="I245" s="410">
        <v>98538</v>
      </c>
      <c r="J245" s="411">
        <v>98538</v>
      </c>
    </row>
    <row r="246" spans="1:10" ht="26.25" customHeight="1">
      <c r="A246" s="400"/>
      <c r="B246" s="296"/>
      <c r="C246" s="279"/>
      <c r="D246" s="296"/>
      <c r="E246" s="296"/>
      <c r="F246" s="438"/>
      <c r="G246" s="449"/>
      <c r="H246" s="31"/>
      <c r="I246" s="410"/>
      <c r="J246" s="411"/>
    </row>
    <row r="247" spans="1:10" ht="26.25" customHeight="1">
      <c r="A247" s="400"/>
      <c r="B247" s="296"/>
      <c r="C247" s="279"/>
      <c r="D247" s="296"/>
      <c r="E247" s="296"/>
      <c r="F247" s="438"/>
      <c r="G247" s="449"/>
      <c r="H247" s="31"/>
      <c r="I247" s="410"/>
      <c r="J247" s="411"/>
    </row>
    <row r="248" spans="1:10" ht="26.25" customHeight="1">
      <c r="A248" s="400">
        <v>120</v>
      </c>
      <c r="B248" s="300" t="s">
        <v>584</v>
      </c>
      <c r="C248" s="336" t="s">
        <v>585</v>
      </c>
      <c r="D248" s="296" t="s">
        <v>596</v>
      </c>
      <c r="E248" s="300" t="s">
        <v>597</v>
      </c>
      <c r="F248" s="447" t="s">
        <v>43</v>
      </c>
      <c r="G248" s="449">
        <f>SUM(H248:H250)</f>
        <v>0.121</v>
      </c>
      <c r="H248" s="31">
        <v>0.121</v>
      </c>
      <c r="I248" s="410">
        <v>5231</v>
      </c>
      <c r="J248" s="411">
        <v>5231</v>
      </c>
    </row>
    <row r="249" spans="1:10" ht="26.25" customHeight="1">
      <c r="A249" s="400"/>
      <c r="B249" s="296"/>
      <c r="C249" s="279"/>
      <c r="D249" s="296"/>
      <c r="E249" s="296"/>
      <c r="F249" s="438"/>
      <c r="G249" s="449"/>
      <c r="H249" s="31"/>
      <c r="I249" s="410"/>
      <c r="J249" s="411"/>
    </row>
    <row r="250" spans="1:10" ht="26.25" customHeight="1">
      <c r="A250" s="400"/>
      <c r="B250" s="296"/>
      <c r="C250" s="279"/>
      <c r="D250" s="296"/>
      <c r="E250" s="296"/>
      <c r="F250" s="446"/>
      <c r="G250" s="449"/>
      <c r="H250" s="33"/>
      <c r="I250" s="422"/>
      <c r="J250" s="423"/>
    </row>
    <row r="251" spans="1:10" ht="26.25" customHeight="1">
      <c r="A251" s="400">
        <v>121</v>
      </c>
      <c r="B251" s="300" t="s">
        <v>584</v>
      </c>
      <c r="C251" s="296" t="s">
        <v>598</v>
      </c>
      <c r="D251" s="296" t="s">
        <v>599</v>
      </c>
      <c r="E251" s="300" t="s">
        <v>600</v>
      </c>
      <c r="F251" s="447" t="s">
        <v>43</v>
      </c>
      <c r="G251" s="449">
        <v>0.413</v>
      </c>
      <c r="H251" s="31">
        <v>0.12</v>
      </c>
      <c r="I251" s="410">
        <v>5065</v>
      </c>
      <c r="J251" s="411">
        <v>5065</v>
      </c>
    </row>
    <row r="252" spans="1:10" ht="26.25" customHeight="1">
      <c r="A252" s="400"/>
      <c r="B252" s="296"/>
      <c r="C252" s="296"/>
      <c r="D252" s="296"/>
      <c r="E252" s="296"/>
      <c r="F252" s="438"/>
      <c r="G252" s="449"/>
      <c r="H252" s="31"/>
      <c r="I252" s="410"/>
      <c r="J252" s="411"/>
    </row>
    <row r="253" spans="1:10" ht="26.25" customHeight="1" thickBot="1">
      <c r="A253" s="400"/>
      <c r="B253" s="296"/>
      <c r="C253" s="296"/>
      <c r="D253" s="296"/>
      <c r="E253" s="296"/>
      <c r="F253" s="438"/>
      <c r="G253" s="462"/>
      <c r="H253" s="125"/>
      <c r="I253" s="435"/>
      <c r="J253" s="436"/>
    </row>
    <row r="254" spans="1:10" ht="46.5" customHeight="1" thickBot="1">
      <c r="A254" s="16"/>
      <c r="B254" s="271" t="s">
        <v>7</v>
      </c>
      <c r="C254" s="271"/>
      <c r="D254" s="17"/>
      <c r="E254" s="17"/>
      <c r="F254" s="18"/>
      <c r="G254" s="19">
        <f>SUM(G18:G253)</f>
        <v>42.696644</v>
      </c>
      <c r="H254" s="25">
        <f>SUM(H18:H253)</f>
        <v>49.82820400000001</v>
      </c>
      <c r="I254" s="21">
        <f>SUM(I18:I253)</f>
        <v>3543960.284</v>
      </c>
      <c r="J254" s="20">
        <f>SUM(J18:J253)</f>
        <v>664134.06</v>
      </c>
    </row>
    <row r="255" ht="17.25">
      <c r="J255" s="8"/>
    </row>
  </sheetData>
  <sheetProtection/>
  <mergeCells count="535">
    <mergeCell ref="B254:C254"/>
    <mergeCell ref="A251:A253"/>
    <mergeCell ref="B251:B253"/>
    <mergeCell ref="C251:C253"/>
    <mergeCell ref="D251:D253"/>
    <mergeCell ref="E251:E253"/>
    <mergeCell ref="G251:G253"/>
    <mergeCell ref="A248:A250"/>
    <mergeCell ref="B248:B250"/>
    <mergeCell ref="C248:C250"/>
    <mergeCell ref="D248:D250"/>
    <mergeCell ref="E248:E250"/>
    <mergeCell ref="G248:G250"/>
    <mergeCell ref="A245:A247"/>
    <mergeCell ref="B245:B247"/>
    <mergeCell ref="C245:C247"/>
    <mergeCell ref="D245:D247"/>
    <mergeCell ref="E245:E247"/>
    <mergeCell ref="G245:G247"/>
    <mergeCell ref="A242:A244"/>
    <mergeCell ref="B242:B244"/>
    <mergeCell ref="C242:C244"/>
    <mergeCell ref="D242:D244"/>
    <mergeCell ref="E242:E244"/>
    <mergeCell ref="G242:G244"/>
    <mergeCell ref="A239:A241"/>
    <mergeCell ref="B239:B241"/>
    <mergeCell ref="C239:C241"/>
    <mergeCell ref="D239:D241"/>
    <mergeCell ref="E239:E241"/>
    <mergeCell ref="G239:G241"/>
    <mergeCell ref="A236:A238"/>
    <mergeCell ref="B236:B238"/>
    <mergeCell ref="C236:C238"/>
    <mergeCell ref="D236:D238"/>
    <mergeCell ref="E236:E238"/>
    <mergeCell ref="G236:G238"/>
    <mergeCell ref="A233:A235"/>
    <mergeCell ref="B233:B235"/>
    <mergeCell ref="C233:C235"/>
    <mergeCell ref="D233:D235"/>
    <mergeCell ref="E233:E235"/>
    <mergeCell ref="G233:G235"/>
    <mergeCell ref="A230:A232"/>
    <mergeCell ref="B230:B232"/>
    <mergeCell ref="C230:C232"/>
    <mergeCell ref="D230:D232"/>
    <mergeCell ref="E230:E232"/>
    <mergeCell ref="G230:G232"/>
    <mergeCell ref="A227:A229"/>
    <mergeCell ref="B227:B229"/>
    <mergeCell ref="C227:C229"/>
    <mergeCell ref="D227:D229"/>
    <mergeCell ref="E227:E229"/>
    <mergeCell ref="G227:G229"/>
    <mergeCell ref="A224:A226"/>
    <mergeCell ref="B224:B226"/>
    <mergeCell ref="C224:C226"/>
    <mergeCell ref="D224:D226"/>
    <mergeCell ref="E224:E226"/>
    <mergeCell ref="G224:G226"/>
    <mergeCell ref="A221:A223"/>
    <mergeCell ref="B221:B223"/>
    <mergeCell ref="C221:C223"/>
    <mergeCell ref="D221:D223"/>
    <mergeCell ref="E221:E223"/>
    <mergeCell ref="G221:G223"/>
    <mergeCell ref="A218:A220"/>
    <mergeCell ref="B218:B220"/>
    <mergeCell ref="C218:C220"/>
    <mergeCell ref="D218:D220"/>
    <mergeCell ref="E218:E220"/>
    <mergeCell ref="G218:G220"/>
    <mergeCell ref="A215:A217"/>
    <mergeCell ref="B215:B217"/>
    <mergeCell ref="C215:C217"/>
    <mergeCell ref="D215:D217"/>
    <mergeCell ref="E215:E217"/>
    <mergeCell ref="G215:G217"/>
    <mergeCell ref="A212:A214"/>
    <mergeCell ref="B212:B214"/>
    <mergeCell ref="C212:C214"/>
    <mergeCell ref="D212:D214"/>
    <mergeCell ref="E212:E214"/>
    <mergeCell ref="G212:G214"/>
    <mergeCell ref="A209:A211"/>
    <mergeCell ref="B209:B211"/>
    <mergeCell ref="C209:C211"/>
    <mergeCell ref="D209:D211"/>
    <mergeCell ref="E209:E211"/>
    <mergeCell ref="G209:G211"/>
    <mergeCell ref="A206:A208"/>
    <mergeCell ref="B206:B208"/>
    <mergeCell ref="C206:C208"/>
    <mergeCell ref="D206:D208"/>
    <mergeCell ref="E206:E208"/>
    <mergeCell ref="G206:G208"/>
    <mergeCell ref="A203:A205"/>
    <mergeCell ref="B203:B205"/>
    <mergeCell ref="C203:C205"/>
    <mergeCell ref="D203:D205"/>
    <mergeCell ref="E203:E205"/>
    <mergeCell ref="G203:G205"/>
    <mergeCell ref="A200:A202"/>
    <mergeCell ref="B200:B202"/>
    <mergeCell ref="C200:C202"/>
    <mergeCell ref="D200:D202"/>
    <mergeCell ref="E200:E202"/>
    <mergeCell ref="G200:G202"/>
    <mergeCell ref="A197:A199"/>
    <mergeCell ref="B197:B199"/>
    <mergeCell ref="C197:C199"/>
    <mergeCell ref="D197:D199"/>
    <mergeCell ref="E197:E199"/>
    <mergeCell ref="G197:G199"/>
    <mergeCell ref="H191:H193"/>
    <mergeCell ref="I191:I193"/>
    <mergeCell ref="J191:J193"/>
    <mergeCell ref="A194:A196"/>
    <mergeCell ref="B194:B196"/>
    <mergeCell ref="C194:C196"/>
    <mergeCell ref="D194:D196"/>
    <mergeCell ref="E194:E196"/>
    <mergeCell ref="G194:G196"/>
    <mergeCell ref="G188:G190"/>
    <mergeCell ref="H188:H190"/>
    <mergeCell ref="I188:I190"/>
    <mergeCell ref="J188:J190"/>
    <mergeCell ref="A191:A193"/>
    <mergeCell ref="B191:B193"/>
    <mergeCell ref="C191:C193"/>
    <mergeCell ref="D191:D193"/>
    <mergeCell ref="E191:E193"/>
    <mergeCell ref="F191:F193"/>
    <mergeCell ref="G185:G187"/>
    <mergeCell ref="H185:H187"/>
    <mergeCell ref="I185:I187"/>
    <mergeCell ref="J185:J187"/>
    <mergeCell ref="A188:A190"/>
    <mergeCell ref="B188:B190"/>
    <mergeCell ref="C188:C190"/>
    <mergeCell ref="D188:D190"/>
    <mergeCell ref="E188:E190"/>
    <mergeCell ref="F188:F190"/>
    <mergeCell ref="G182:G184"/>
    <mergeCell ref="H182:H184"/>
    <mergeCell ref="I182:I184"/>
    <mergeCell ref="J182:J184"/>
    <mergeCell ref="A185:A187"/>
    <mergeCell ref="B185:B187"/>
    <mergeCell ref="C185:C187"/>
    <mergeCell ref="D185:D187"/>
    <mergeCell ref="E185:E187"/>
    <mergeCell ref="F185:F187"/>
    <mergeCell ref="G179:G181"/>
    <mergeCell ref="H179:H181"/>
    <mergeCell ref="I179:I181"/>
    <mergeCell ref="J179:J181"/>
    <mergeCell ref="A182:A184"/>
    <mergeCell ref="B182:B184"/>
    <mergeCell ref="C182:C184"/>
    <mergeCell ref="D182:D184"/>
    <mergeCell ref="E182:E184"/>
    <mergeCell ref="F182:F184"/>
    <mergeCell ref="G176:G178"/>
    <mergeCell ref="H176:H178"/>
    <mergeCell ref="I176:I178"/>
    <mergeCell ref="J176:J178"/>
    <mergeCell ref="A179:A181"/>
    <mergeCell ref="B179:B181"/>
    <mergeCell ref="C179:C181"/>
    <mergeCell ref="D179:D181"/>
    <mergeCell ref="E179:E181"/>
    <mergeCell ref="F179:F181"/>
    <mergeCell ref="G173:G175"/>
    <mergeCell ref="H173:H175"/>
    <mergeCell ref="I173:I175"/>
    <mergeCell ref="J173:J175"/>
    <mergeCell ref="A176:A178"/>
    <mergeCell ref="B176:B178"/>
    <mergeCell ref="C176:C178"/>
    <mergeCell ref="D176:D178"/>
    <mergeCell ref="E176:E178"/>
    <mergeCell ref="F176:F178"/>
    <mergeCell ref="G170:G172"/>
    <mergeCell ref="H170:H172"/>
    <mergeCell ref="I170:I172"/>
    <mergeCell ref="J170:J172"/>
    <mergeCell ref="A173:A175"/>
    <mergeCell ref="B173:B175"/>
    <mergeCell ref="C173:C175"/>
    <mergeCell ref="D173:D175"/>
    <mergeCell ref="E173:E175"/>
    <mergeCell ref="F173:F175"/>
    <mergeCell ref="G167:G169"/>
    <mergeCell ref="H167:H169"/>
    <mergeCell ref="I167:I169"/>
    <mergeCell ref="J167:J169"/>
    <mergeCell ref="A170:A172"/>
    <mergeCell ref="B170:B172"/>
    <mergeCell ref="C170:C172"/>
    <mergeCell ref="D170:D172"/>
    <mergeCell ref="E170:E172"/>
    <mergeCell ref="F170:F172"/>
    <mergeCell ref="G164:G166"/>
    <mergeCell ref="H164:H166"/>
    <mergeCell ref="I164:I166"/>
    <mergeCell ref="J164:J166"/>
    <mergeCell ref="A167:A169"/>
    <mergeCell ref="B167:B169"/>
    <mergeCell ref="C167:C169"/>
    <mergeCell ref="D167:D169"/>
    <mergeCell ref="E167:E169"/>
    <mergeCell ref="F167:F169"/>
    <mergeCell ref="G161:G163"/>
    <mergeCell ref="H161:H163"/>
    <mergeCell ref="I161:I163"/>
    <mergeCell ref="J161:J163"/>
    <mergeCell ref="A164:A166"/>
    <mergeCell ref="B164:B166"/>
    <mergeCell ref="C164:C166"/>
    <mergeCell ref="D164:D166"/>
    <mergeCell ref="E164:E166"/>
    <mergeCell ref="F164:F166"/>
    <mergeCell ref="G158:G160"/>
    <mergeCell ref="H158:H160"/>
    <mergeCell ref="I158:I160"/>
    <mergeCell ref="J158:J160"/>
    <mergeCell ref="A161:A163"/>
    <mergeCell ref="B161:B163"/>
    <mergeCell ref="C161:C163"/>
    <mergeCell ref="D161:D163"/>
    <mergeCell ref="E161:E163"/>
    <mergeCell ref="F161:F163"/>
    <mergeCell ref="G155:G157"/>
    <mergeCell ref="H155:H157"/>
    <mergeCell ref="I155:I157"/>
    <mergeCell ref="J155:J157"/>
    <mergeCell ref="A158:A160"/>
    <mergeCell ref="B158:B160"/>
    <mergeCell ref="C158:C160"/>
    <mergeCell ref="D158:D160"/>
    <mergeCell ref="E158:E160"/>
    <mergeCell ref="F158:F160"/>
    <mergeCell ref="G152:G154"/>
    <mergeCell ref="H152:H154"/>
    <mergeCell ref="I152:I154"/>
    <mergeCell ref="J152:J154"/>
    <mergeCell ref="A155:A157"/>
    <mergeCell ref="B155:B157"/>
    <mergeCell ref="C155:C157"/>
    <mergeCell ref="D155:D157"/>
    <mergeCell ref="E155:E157"/>
    <mergeCell ref="F155:F157"/>
    <mergeCell ref="G149:G151"/>
    <mergeCell ref="H149:H151"/>
    <mergeCell ref="I149:I151"/>
    <mergeCell ref="J149:J151"/>
    <mergeCell ref="A152:A154"/>
    <mergeCell ref="B152:B154"/>
    <mergeCell ref="C152:C154"/>
    <mergeCell ref="D152:D154"/>
    <mergeCell ref="E152:E154"/>
    <mergeCell ref="F152:F154"/>
    <mergeCell ref="G146:G148"/>
    <mergeCell ref="H146:H148"/>
    <mergeCell ref="I146:I148"/>
    <mergeCell ref="J146:J148"/>
    <mergeCell ref="A149:A151"/>
    <mergeCell ref="B149:B151"/>
    <mergeCell ref="C149:C151"/>
    <mergeCell ref="D149:D151"/>
    <mergeCell ref="E149:E151"/>
    <mergeCell ref="F149:F151"/>
    <mergeCell ref="G143:G145"/>
    <mergeCell ref="H143:H145"/>
    <mergeCell ref="I143:I145"/>
    <mergeCell ref="J143:J145"/>
    <mergeCell ref="A146:A148"/>
    <mergeCell ref="B146:B148"/>
    <mergeCell ref="C146:C148"/>
    <mergeCell ref="D146:D148"/>
    <mergeCell ref="E146:E148"/>
    <mergeCell ref="F146:F148"/>
    <mergeCell ref="G140:G142"/>
    <mergeCell ref="H140:H142"/>
    <mergeCell ref="I140:I142"/>
    <mergeCell ref="J140:J142"/>
    <mergeCell ref="A143:A145"/>
    <mergeCell ref="B143:B145"/>
    <mergeCell ref="C143:C145"/>
    <mergeCell ref="D143:D145"/>
    <mergeCell ref="E143:E145"/>
    <mergeCell ref="F143:F145"/>
    <mergeCell ref="G137:G139"/>
    <mergeCell ref="H137:H139"/>
    <mergeCell ref="I137:I139"/>
    <mergeCell ref="J137:J139"/>
    <mergeCell ref="A140:A142"/>
    <mergeCell ref="B140:B142"/>
    <mergeCell ref="C140:C142"/>
    <mergeCell ref="D140:D142"/>
    <mergeCell ref="E140:E142"/>
    <mergeCell ref="F140:F142"/>
    <mergeCell ref="G134:G136"/>
    <mergeCell ref="H134:H136"/>
    <mergeCell ref="I134:I136"/>
    <mergeCell ref="J134:J136"/>
    <mergeCell ref="A137:A139"/>
    <mergeCell ref="B137:B139"/>
    <mergeCell ref="C137:C139"/>
    <mergeCell ref="D137:D139"/>
    <mergeCell ref="E137:E139"/>
    <mergeCell ref="F137:F139"/>
    <mergeCell ref="G131:G133"/>
    <mergeCell ref="H131:H133"/>
    <mergeCell ref="I131:I133"/>
    <mergeCell ref="J131:J133"/>
    <mergeCell ref="A134:A136"/>
    <mergeCell ref="B134:B136"/>
    <mergeCell ref="C134:C136"/>
    <mergeCell ref="D134:D136"/>
    <mergeCell ref="E134:E136"/>
    <mergeCell ref="F134:F136"/>
    <mergeCell ref="G128:G130"/>
    <mergeCell ref="H128:H130"/>
    <mergeCell ref="I128:I130"/>
    <mergeCell ref="J128:J130"/>
    <mergeCell ref="A131:A133"/>
    <mergeCell ref="B131:B133"/>
    <mergeCell ref="C131:C133"/>
    <mergeCell ref="D131:D133"/>
    <mergeCell ref="E131:E133"/>
    <mergeCell ref="F131:F133"/>
    <mergeCell ref="G125:G127"/>
    <mergeCell ref="H125:H127"/>
    <mergeCell ref="I125:I127"/>
    <mergeCell ref="J125:J127"/>
    <mergeCell ref="A128:A130"/>
    <mergeCell ref="B128:B130"/>
    <mergeCell ref="C128:C130"/>
    <mergeCell ref="D128:D130"/>
    <mergeCell ref="E128:E130"/>
    <mergeCell ref="F128:F130"/>
    <mergeCell ref="G122:G124"/>
    <mergeCell ref="H122:H124"/>
    <mergeCell ref="I122:I124"/>
    <mergeCell ref="J122:J124"/>
    <mergeCell ref="A125:A127"/>
    <mergeCell ref="B125:B127"/>
    <mergeCell ref="C125:C127"/>
    <mergeCell ref="D125:D127"/>
    <mergeCell ref="E125:E127"/>
    <mergeCell ref="F125:F127"/>
    <mergeCell ref="G119:G121"/>
    <mergeCell ref="H119:H121"/>
    <mergeCell ref="I119:I121"/>
    <mergeCell ref="J119:J121"/>
    <mergeCell ref="A122:A124"/>
    <mergeCell ref="B122:B124"/>
    <mergeCell ref="C122:C124"/>
    <mergeCell ref="D122:D124"/>
    <mergeCell ref="E122:E124"/>
    <mergeCell ref="F122:F124"/>
    <mergeCell ref="G116:G118"/>
    <mergeCell ref="H116:H118"/>
    <mergeCell ref="I116:I118"/>
    <mergeCell ref="J116:J118"/>
    <mergeCell ref="A119:A121"/>
    <mergeCell ref="B119:B121"/>
    <mergeCell ref="C119:C121"/>
    <mergeCell ref="D119:D121"/>
    <mergeCell ref="E119:E121"/>
    <mergeCell ref="F119:F121"/>
    <mergeCell ref="G113:G115"/>
    <mergeCell ref="H113:H115"/>
    <mergeCell ref="I113:I115"/>
    <mergeCell ref="J113:J115"/>
    <mergeCell ref="A116:A118"/>
    <mergeCell ref="B116:B118"/>
    <mergeCell ref="C116:C118"/>
    <mergeCell ref="D116:D118"/>
    <mergeCell ref="E116:E118"/>
    <mergeCell ref="F116:F118"/>
    <mergeCell ref="G110:G112"/>
    <mergeCell ref="H110:H112"/>
    <mergeCell ref="I110:I112"/>
    <mergeCell ref="J110:J112"/>
    <mergeCell ref="A113:A115"/>
    <mergeCell ref="B113:B115"/>
    <mergeCell ref="C113:C115"/>
    <mergeCell ref="D113:D115"/>
    <mergeCell ref="E113:E115"/>
    <mergeCell ref="F113:F115"/>
    <mergeCell ref="G107:G109"/>
    <mergeCell ref="H107:H109"/>
    <mergeCell ref="I107:I109"/>
    <mergeCell ref="J107:J109"/>
    <mergeCell ref="A110:A112"/>
    <mergeCell ref="B110:B112"/>
    <mergeCell ref="C110:C112"/>
    <mergeCell ref="D110:D112"/>
    <mergeCell ref="E110:E112"/>
    <mergeCell ref="F110:F112"/>
    <mergeCell ref="G104:G106"/>
    <mergeCell ref="H104:H106"/>
    <mergeCell ref="I104:I106"/>
    <mergeCell ref="J104:J106"/>
    <mergeCell ref="A107:A109"/>
    <mergeCell ref="B107:B109"/>
    <mergeCell ref="C107:C109"/>
    <mergeCell ref="D107:D109"/>
    <mergeCell ref="E107:E109"/>
    <mergeCell ref="F107:F109"/>
    <mergeCell ref="G101:G103"/>
    <mergeCell ref="H101:H103"/>
    <mergeCell ref="I101:I103"/>
    <mergeCell ref="J101:J103"/>
    <mergeCell ref="A104:A106"/>
    <mergeCell ref="B104:B106"/>
    <mergeCell ref="C104:C106"/>
    <mergeCell ref="D104:D106"/>
    <mergeCell ref="E104:E106"/>
    <mergeCell ref="F104:F106"/>
    <mergeCell ref="G98:G100"/>
    <mergeCell ref="H98:H100"/>
    <mergeCell ref="I98:I100"/>
    <mergeCell ref="J98:J100"/>
    <mergeCell ref="A101:A103"/>
    <mergeCell ref="B101:B103"/>
    <mergeCell ref="C101:C103"/>
    <mergeCell ref="D101:D103"/>
    <mergeCell ref="E101:E103"/>
    <mergeCell ref="F101:F103"/>
    <mergeCell ref="G95:G97"/>
    <mergeCell ref="H95:H97"/>
    <mergeCell ref="I95:I97"/>
    <mergeCell ref="J95:J97"/>
    <mergeCell ref="A98:A100"/>
    <mergeCell ref="B98:B100"/>
    <mergeCell ref="C98:C100"/>
    <mergeCell ref="D98:D100"/>
    <mergeCell ref="E98:E100"/>
    <mergeCell ref="F98:F100"/>
    <mergeCell ref="G92:G94"/>
    <mergeCell ref="H92:H94"/>
    <mergeCell ref="I92:I94"/>
    <mergeCell ref="J92:J94"/>
    <mergeCell ref="A95:A97"/>
    <mergeCell ref="B95:B97"/>
    <mergeCell ref="C95:C97"/>
    <mergeCell ref="D95:D97"/>
    <mergeCell ref="E95:E97"/>
    <mergeCell ref="F95:F97"/>
    <mergeCell ref="G89:G91"/>
    <mergeCell ref="H89:H91"/>
    <mergeCell ref="I89:I91"/>
    <mergeCell ref="J89:J91"/>
    <mergeCell ref="A92:A94"/>
    <mergeCell ref="B92:B94"/>
    <mergeCell ref="C92:C94"/>
    <mergeCell ref="D92:D94"/>
    <mergeCell ref="E92:E94"/>
    <mergeCell ref="F92:F94"/>
    <mergeCell ref="G86:G88"/>
    <mergeCell ref="H86:H88"/>
    <mergeCell ref="I86:I88"/>
    <mergeCell ref="J86:J88"/>
    <mergeCell ref="A89:A91"/>
    <mergeCell ref="B89:B91"/>
    <mergeCell ref="C89:C91"/>
    <mergeCell ref="D89:D91"/>
    <mergeCell ref="E89:E91"/>
    <mergeCell ref="F89:F91"/>
    <mergeCell ref="G83:G85"/>
    <mergeCell ref="H83:H85"/>
    <mergeCell ref="I83:I85"/>
    <mergeCell ref="J83:J85"/>
    <mergeCell ref="A86:A88"/>
    <mergeCell ref="B86:B88"/>
    <mergeCell ref="C86:C88"/>
    <mergeCell ref="D86:D88"/>
    <mergeCell ref="E86:E88"/>
    <mergeCell ref="F86:F88"/>
    <mergeCell ref="A83:A85"/>
    <mergeCell ref="B83:B85"/>
    <mergeCell ref="C83:C85"/>
    <mergeCell ref="D83:D85"/>
    <mergeCell ref="E83:E85"/>
    <mergeCell ref="F83:F85"/>
    <mergeCell ref="B24:B25"/>
    <mergeCell ref="C24:C25"/>
    <mergeCell ref="G24:G25"/>
    <mergeCell ref="C26:C51"/>
    <mergeCell ref="G26:G51"/>
    <mergeCell ref="C52:C82"/>
    <mergeCell ref="G52:G82"/>
    <mergeCell ref="A18:A20"/>
    <mergeCell ref="B18:B20"/>
    <mergeCell ref="C18:C20"/>
    <mergeCell ref="D18:D20"/>
    <mergeCell ref="G18:G20"/>
    <mergeCell ref="A21:A23"/>
    <mergeCell ref="B21:B23"/>
    <mergeCell ref="C21:C23"/>
    <mergeCell ref="G21:G23"/>
    <mergeCell ref="A15:A17"/>
    <mergeCell ref="B15:B17"/>
    <mergeCell ref="C15:C17"/>
    <mergeCell ref="D15:D17"/>
    <mergeCell ref="E15:E17"/>
    <mergeCell ref="G15:G17"/>
    <mergeCell ref="A12:A14"/>
    <mergeCell ref="B12:B14"/>
    <mergeCell ref="C12:C14"/>
    <mergeCell ref="D12:D14"/>
    <mergeCell ref="E12:E14"/>
    <mergeCell ref="G12:G14"/>
    <mergeCell ref="H6:H7"/>
    <mergeCell ref="A9:A11"/>
    <mergeCell ref="B9:B11"/>
    <mergeCell ref="C9:C11"/>
    <mergeCell ref="D9:D11"/>
    <mergeCell ref="E9:E11"/>
    <mergeCell ref="G9:G11"/>
    <mergeCell ref="A1:J1"/>
    <mergeCell ref="A2:J2"/>
    <mergeCell ref="A3:J3"/>
    <mergeCell ref="A5:A7"/>
    <mergeCell ref="B5:B7"/>
    <mergeCell ref="C5:C7"/>
    <mergeCell ref="F5:H5"/>
    <mergeCell ref="I5:J6"/>
    <mergeCell ref="F6:F7"/>
    <mergeCell ref="G6:G7"/>
  </mergeCells>
  <printOptions horizontalCentered="1"/>
  <pageMargins left="0" right="0" top="0.2362204724409449" bottom="0.31496062992125984" header="0.2362204724409449" footer="0.2362204724409449"/>
  <pageSetup horizontalDpi="600" verticalDpi="600" orientation="landscape" paperSize="9" scale="80" r:id="rId1"/>
  <headerFooter alignWithMargins="0">
    <oddFooter>&amp;R&amp;P</oddFooter>
  </headerFooter>
  <ignoredErrors>
    <ignoredError sqref="H225 H104:H127 G83:H85 H101" numberStoredAsText="1"/>
    <ignoredError sqref="G9:G82 G242:G250" formulaRange="1"/>
    <ignoredError sqref="G86:H97" numberStoredAsText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12" sqref="H12:J12"/>
    </sheetView>
  </sheetViews>
  <sheetFormatPr defaultColWidth="10.28125" defaultRowHeight="12.75"/>
  <cols>
    <col min="1" max="1" width="4.28125" style="6" customWidth="1"/>
    <col min="2" max="2" width="19.00390625" style="7" customWidth="1"/>
    <col min="3" max="3" width="21.57421875" style="6" customWidth="1"/>
    <col min="4" max="5" width="20.00390625" style="6" customWidth="1"/>
    <col min="6" max="6" width="26.28125" style="6" customWidth="1"/>
    <col min="7" max="7" width="12.421875" style="6" customWidth="1"/>
    <col min="8" max="8" width="10.421875" style="6" customWidth="1"/>
    <col min="9" max="9" width="19.7109375" style="6" customWidth="1"/>
    <col min="10" max="10" width="19.421875" style="6" customWidth="1"/>
    <col min="11" max="16384" width="10.28125" style="7" customWidth="1"/>
  </cols>
  <sheetData>
    <row r="1" spans="1:10" s="1" customFormat="1" ht="22.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2" customFormat="1" ht="63" customHeight="1">
      <c r="A2" s="214" t="s">
        <v>654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s="1" customFormat="1" ht="19.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</row>
    <row r="4" spans="1:10" s="1" customFormat="1" ht="10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s="3" customFormat="1" ht="41.25" customHeight="1">
      <c r="A5" s="275" t="s">
        <v>2</v>
      </c>
      <c r="B5" s="278" t="s">
        <v>1</v>
      </c>
      <c r="C5" s="281" t="s">
        <v>13</v>
      </c>
      <c r="D5" s="278" t="s">
        <v>10</v>
      </c>
      <c r="E5" s="281" t="s">
        <v>11</v>
      </c>
      <c r="F5" s="284" t="s">
        <v>3</v>
      </c>
      <c r="G5" s="284"/>
      <c r="H5" s="285"/>
      <c r="I5" s="241" t="s">
        <v>14</v>
      </c>
      <c r="J5" s="242"/>
    </row>
    <row r="6" spans="1:10" s="3" customFormat="1" ht="42" customHeight="1" thickBot="1">
      <c r="A6" s="276"/>
      <c r="B6" s="279"/>
      <c r="C6" s="282"/>
      <c r="D6" s="279"/>
      <c r="E6" s="282"/>
      <c r="F6" s="286" t="s">
        <v>9</v>
      </c>
      <c r="G6" s="288" t="s">
        <v>8</v>
      </c>
      <c r="H6" s="290" t="s">
        <v>4</v>
      </c>
      <c r="I6" s="243"/>
      <c r="J6" s="244"/>
    </row>
    <row r="7" spans="1:10" s="3" customFormat="1" ht="46.5" customHeight="1" thickBot="1">
      <c r="A7" s="277"/>
      <c r="B7" s="280"/>
      <c r="C7" s="283"/>
      <c r="D7" s="280"/>
      <c r="E7" s="283"/>
      <c r="F7" s="287"/>
      <c r="G7" s="289"/>
      <c r="H7" s="291"/>
      <c r="I7" s="12" t="s">
        <v>5</v>
      </c>
      <c r="J7" s="13" t="s">
        <v>6</v>
      </c>
    </row>
    <row r="8" spans="1:10" s="3" customFormat="1" ht="23.25" customHeight="1" thickBot="1">
      <c r="A8" s="196">
        <v>1</v>
      </c>
      <c r="B8" s="15">
        <v>2</v>
      </c>
      <c r="C8" s="196">
        <v>3</v>
      </c>
      <c r="D8" s="15">
        <v>4</v>
      </c>
      <c r="E8" s="196">
        <v>5</v>
      </c>
      <c r="F8" s="15">
        <v>6</v>
      </c>
      <c r="G8" s="196">
        <v>7</v>
      </c>
      <c r="H8" s="15">
        <v>8</v>
      </c>
      <c r="I8" s="196">
        <v>9</v>
      </c>
      <c r="J8" s="34">
        <v>10</v>
      </c>
    </row>
    <row r="9" spans="1:10" s="201" customFormat="1" ht="19.5" customHeight="1">
      <c r="A9" s="401">
        <v>1</v>
      </c>
      <c r="B9" s="403" t="s">
        <v>655</v>
      </c>
      <c r="C9" s="336" t="s">
        <v>12</v>
      </c>
      <c r="D9" s="403" t="s">
        <v>656</v>
      </c>
      <c r="E9" s="403" t="s">
        <v>657</v>
      </c>
      <c r="F9" s="197" t="s">
        <v>48</v>
      </c>
      <c r="G9" s="407">
        <v>10</v>
      </c>
      <c r="H9" s="198">
        <v>10</v>
      </c>
      <c r="I9" s="199">
        <v>13300</v>
      </c>
      <c r="J9" s="200">
        <v>13300</v>
      </c>
    </row>
    <row r="10" spans="1:10" s="201" customFormat="1" ht="19.5" customHeight="1">
      <c r="A10" s="402"/>
      <c r="B10" s="404"/>
      <c r="C10" s="279"/>
      <c r="D10" s="404"/>
      <c r="E10" s="404"/>
      <c r="F10" s="202"/>
      <c r="G10" s="408"/>
      <c r="H10" s="203"/>
      <c r="I10" s="204"/>
      <c r="J10" s="205"/>
    </row>
    <row r="11" spans="1:10" s="201" customFormat="1" ht="19.5" customHeight="1" thickBot="1">
      <c r="A11" s="402"/>
      <c r="B11" s="405"/>
      <c r="C11" s="279"/>
      <c r="D11" s="406"/>
      <c r="E11" s="406"/>
      <c r="F11" s="202"/>
      <c r="G11" s="408"/>
      <c r="H11" s="203"/>
      <c r="I11" s="206"/>
      <c r="J11" s="207"/>
    </row>
    <row r="12" spans="1:10" s="5" customFormat="1" ht="19.5" customHeight="1" thickBot="1">
      <c r="A12" s="16"/>
      <c r="B12" s="271" t="s">
        <v>7</v>
      </c>
      <c r="C12" s="271"/>
      <c r="D12" s="17"/>
      <c r="E12" s="17"/>
      <c r="F12" s="18"/>
      <c r="G12" s="208">
        <f>SUM(G9:G11)</f>
        <v>10</v>
      </c>
      <c r="H12" s="209">
        <f>SUM(H9:H11)</f>
        <v>10</v>
      </c>
      <c r="I12" s="210">
        <f>I11+I10+I9</f>
        <v>13300</v>
      </c>
      <c r="J12" s="211">
        <f>SUM(J9:J11)</f>
        <v>13300</v>
      </c>
    </row>
    <row r="13" ht="17.25">
      <c r="J13" s="8"/>
    </row>
  </sheetData>
  <sheetProtection/>
  <mergeCells count="20">
    <mergeCell ref="A1:J1"/>
    <mergeCell ref="A2:J2"/>
    <mergeCell ref="A3:J3"/>
    <mergeCell ref="A5:A7"/>
    <mergeCell ref="B5:B7"/>
    <mergeCell ref="C5:C7"/>
    <mergeCell ref="D5:D7"/>
    <mergeCell ref="E5:E7"/>
    <mergeCell ref="F5:H5"/>
    <mergeCell ref="I5:J6"/>
    <mergeCell ref="B12:C12"/>
    <mergeCell ref="F6:F7"/>
    <mergeCell ref="G6:G7"/>
    <mergeCell ref="H6:H7"/>
    <mergeCell ref="A9:A11"/>
    <mergeCell ref="B9:B11"/>
    <mergeCell ref="C9:C11"/>
    <mergeCell ref="D9:D11"/>
    <mergeCell ref="E9:E11"/>
    <mergeCell ref="G9:G11"/>
  </mergeCells>
  <printOptions horizontalCentered="1"/>
  <pageMargins left="0" right="0" top="0.2362204724409449" bottom="0.31496062992125984" header="0.2362204724409449" footer="0.2362204724409449"/>
  <pageSetup horizontalDpi="600" verticalDpi="600" orientation="landscape" paperSize="9" scale="80" r:id="rId1"/>
  <headerFooter alignWithMargins="0">
    <oddFooter>&amp;R&amp;P</oddFooter>
  </headerFooter>
  <ignoredErrors>
    <ignoredError sqref="G12:H12 J12" formulaRange="1"/>
    <ignoredError sqref="I12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8">
      <selection activeCell="H17" sqref="H17"/>
    </sheetView>
  </sheetViews>
  <sheetFormatPr defaultColWidth="9.140625" defaultRowHeight="12.75"/>
  <cols>
    <col min="1" max="1" width="7.28125" style="463" customWidth="1"/>
    <col min="2" max="2" width="25.8515625" style="463" customWidth="1"/>
    <col min="3" max="3" width="24.28125" style="463" customWidth="1"/>
    <col min="4" max="4" width="20.00390625" style="463" customWidth="1"/>
    <col min="5" max="5" width="23.7109375" style="463" customWidth="1"/>
    <col min="6" max="6" width="24.421875" style="463" customWidth="1"/>
    <col min="7" max="7" width="23.00390625" style="463" customWidth="1"/>
    <col min="8" max="8" width="21.140625" style="463" customWidth="1"/>
    <col min="9" max="9" width="24.421875" style="463" customWidth="1"/>
    <col min="10" max="10" width="27.00390625" style="463" customWidth="1"/>
    <col min="11" max="11" width="9.140625" style="463" customWidth="1"/>
    <col min="12" max="12" width="18.140625" style="463" customWidth="1"/>
    <col min="13" max="16384" width="9.140625" style="463" customWidth="1"/>
  </cols>
  <sheetData>
    <row r="1" spans="5:7" ht="29.25" customHeight="1">
      <c r="E1" s="464" t="s">
        <v>0</v>
      </c>
      <c r="F1" s="464"/>
      <c r="G1" s="464"/>
    </row>
    <row r="2" spans="1:10" ht="74.25" customHeight="1">
      <c r="A2" s="214" t="s">
        <v>658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29.25" customHeight="1" thickBot="1">
      <c r="A3" s="45"/>
      <c r="B3" s="45"/>
      <c r="C3" s="45"/>
      <c r="D3" s="45"/>
      <c r="E3" s="45"/>
      <c r="F3" s="45" t="s">
        <v>15</v>
      </c>
      <c r="G3" s="45"/>
      <c r="H3" s="45"/>
      <c r="I3" s="45"/>
      <c r="J3" s="45"/>
    </row>
    <row r="4" spans="1:10" s="471" customFormat="1" ht="91.5" customHeight="1">
      <c r="A4" s="465" t="s">
        <v>2</v>
      </c>
      <c r="B4" s="466" t="s">
        <v>659</v>
      </c>
      <c r="C4" s="467" t="s">
        <v>660</v>
      </c>
      <c r="D4" s="468" t="s">
        <v>661</v>
      </c>
      <c r="E4" s="469" t="s">
        <v>11</v>
      </c>
      <c r="F4" s="466" t="s">
        <v>3</v>
      </c>
      <c r="G4" s="466"/>
      <c r="H4" s="466"/>
      <c r="I4" s="316" t="s">
        <v>662</v>
      </c>
      <c r="J4" s="470"/>
    </row>
    <row r="5" spans="1:10" s="471" customFormat="1" ht="18.75" customHeight="1">
      <c r="A5" s="472"/>
      <c r="B5" s="473"/>
      <c r="C5" s="474"/>
      <c r="D5" s="475"/>
      <c r="E5" s="476"/>
      <c r="F5" s="473" t="s">
        <v>663</v>
      </c>
      <c r="G5" s="473" t="s">
        <v>664</v>
      </c>
      <c r="H5" s="473" t="s">
        <v>4</v>
      </c>
      <c r="I5" s="477" t="s">
        <v>665</v>
      </c>
      <c r="J5" s="478" t="s">
        <v>666</v>
      </c>
    </row>
    <row r="6" spans="1:10" s="471" customFormat="1" ht="126" customHeight="1" thickBot="1">
      <c r="A6" s="479"/>
      <c r="B6" s="480"/>
      <c r="C6" s="481"/>
      <c r="D6" s="475"/>
      <c r="E6" s="482"/>
      <c r="F6" s="480"/>
      <c r="G6" s="480"/>
      <c r="H6" s="480"/>
      <c r="I6" s="483"/>
      <c r="J6" s="484"/>
    </row>
    <row r="7" spans="1:10" s="471" customFormat="1" ht="30" customHeight="1">
      <c r="A7" s="485">
        <v>1</v>
      </c>
      <c r="B7" s="486">
        <v>2</v>
      </c>
      <c r="C7" s="486">
        <v>3</v>
      </c>
      <c r="D7" s="487">
        <v>4</v>
      </c>
      <c r="E7" s="487">
        <v>5</v>
      </c>
      <c r="F7" s="487">
        <v>6</v>
      </c>
      <c r="G7" s="487">
        <v>7</v>
      </c>
      <c r="H7" s="487">
        <v>8</v>
      </c>
      <c r="I7" s="488">
        <v>9</v>
      </c>
      <c r="J7" s="489">
        <v>10</v>
      </c>
    </row>
    <row r="8" spans="1:10" ht="79.5" customHeight="1">
      <c r="A8" s="490">
        <v>1</v>
      </c>
      <c r="B8" s="491" t="s">
        <v>667</v>
      </c>
      <c r="C8" s="173" t="s">
        <v>668</v>
      </c>
      <c r="D8" s="492" t="s">
        <v>669</v>
      </c>
      <c r="E8" s="492" t="s">
        <v>670</v>
      </c>
      <c r="F8" s="492" t="s">
        <v>671</v>
      </c>
      <c r="G8" s="493" t="s">
        <v>672</v>
      </c>
      <c r="H8" s="493" t="s">
        <v>672</v>
      </c>
      <c r="I8" s="493">
        <v>1021</v>
      </c>
      <c r="J8" s="494">
        <v>0</v>
      </c>
    </row>
    <row r="9" spans="1:10" ht="75" customHeight="1">
      <c r="A9" s="490">
        <v>2</v>
      </c>
      <c r="B9" s="491" t="s">
        <v>667</v>
      </c>
      <c r="C9" s="173" t="s">
        <v>668</v>
      </c>
      <c r="D9" s="492" t="s">
        <v>673</v>
      </c>
      <c r="E9" s="492" t="s">
        <v>674</v>
      </c>
      <c r="F9" s="492" t="s">
        <v>671</v>
      </c>
      <c r="G9" s="493" t="s">
        <v>675</v>
      </c>
      <c r="H9" s="493" t="s">
        <v>675</v>
      </c>
      <c r="I9" s="495">
        <v>623.68</v>
      </c>
      <c r="J9" s="494">
        <v>623.68</v>
      </c>
    </row>
    <row r="10" spans="1:10" ht="88.5" customHeight="1">
      <c r="A10" s="490">
        <v>3</v>
      </c>
      <c r="B10" s="491" t="s">
        <v>676</v>
      </c>
      <c r="C10" s="173" t="s">
        <v>677</v>
      </c>
      <c r="D10" s="492" t="s">
        <v>678</v>
      </c>
      <c r="E10" s="492" t="s">
        <v>679</v>
      </c>
      <c r="F10" s="492" t="s">
        <v>680</v>
      </c>
      <c r="G10" s="493" t="s">
        <v>681</v>
      </c>
      <c r="H10" s="493" t="s">
        <v>681</v>
      </c>
      <c r="I10" s="496">
        <v>693.75</v>
      </c>
      <c r="J10" s="497">
        <v>693.75</v>
      </c>
    </row>
    <row r="11" spans="1:10" ht="97.5" customHeight="1">
      <c r="A11" s="490">
        <v>4</v>
      </c>
      <c r="B11" s="491" t="s">
        <v>682</v>
      </c>
      <c r="C11" s="173" t="s">
        <v>683</v>
      </c>
      <c r="D11" s="492" t="s">
        <v>684</v>
      </c>
      <c r="E11" s="492" t="s">
        <v>685</v>
      </c>
      <c r="F11" s="492" t="s">
        <v>671</v>
      </c>
      <c r="G11" s="493" t="s">
        <v>686</v>
      </c>
      <c r="H11" s="493" t="s">
        <v>686</v>
      </c>
      <c r="I11" s="495">
        <v>1117.86</v>
      </c>
      <c r="J11" s="494">
        <v>0</v>
      </c>
    </row>
    <row r="12" spans="1:12" ht="39.75" customHeight="1" thickBot="1">
      <c r="A12" s="498" t="s">
        <v>687</v>
      </c>
      <c r="B12" s="499"/>
      <c r="C12" s="499"/>
      <c r="D12" s="499"/>
      <c r="E12" s="499"/>
      <c r="F12" s="499"/>
      <c r="G12" s="500">
        <f>G11+G10+G9+G8</f>
        <v>0.5394</v>
      </c>
      <c r="H12" s="500">
        <f>H11+H10+H9+H8</f>
        <v>0.5394</v>
      </c>
      <c r="I12" s="501">
        <f>I11+I10+I9+I8</f>
        <v>3456.29</v>
      </c>
      <c r="J12" s="502">
        <f>J11+J10+J9+J8</f>
        <v>1317.4299999999998</v>
      </c>
      <c r="K12" s="503"/>
      <c r="L12" s="503"/>
    </row>
    <row r="13" spans="2:8" ht="17.25">
      <c r="B13" s="504"/>
      <c r="C13" s="504"/>
      <c r="D13" s="504"/>
      <c r="E13" s="504"/>
      <c r="F13" s="504"/>
      <c r="G13" s="504"/>
      <c r="H13" s="504"/>
    </row>
    <row r="14" spans="2:8" ht="17.25">
      <c r="B14" s="504"/>
      <c r="C14" s="504"/>
      <c r="D14" s="504"/>
      <c r="E14" s="504"/>
      <c r="F14" s="504"/>
      <c r="G14" s="504"/>
      <c r="H14" s="504"/>
    </row>
    <row r="15" spans="2:8" ht="6.75" customHeight="1">
      <c r="B15" s="504"/>
      <c r="C15" s="504"/>
      <c r="D15" s="504"/>
      <c r="E15" s="504"/>
      <c r="F15" s="504"/>
      <c r="G15" s="504"/>
      <c r="H15" s="505"/>
    </row>
    <row r="16" spans="2:8" ht="17.25" hidden="1">
      <c r="B16" s="504"/>
      <c r="C16" s="504"/>
      <c r="D16" s="504"/>
      <c r="E16" s="504"/>
      <c r="F16" s="504"/>
      <c r="G16" s="506"/>
      <c r="H16" s="505"/>
    </row>
    <row r="17" spans="2:8" ht="17.25">
      <c r="B17" s="504"/>
      <c r="C17" s="504"/>
      <c r="D17" s="504"/>
      <c r="E17" s="504"/>
      <c r="F17" s="504"/>
      <c r="G17" s="504"/>
      <c r="H17" s="504"/>
    </row>
    <row r="18" spans="2:8" ht="17.25">
      <c r="B18" s="504"/>
      <c r="C18" s="504"/>
      <c r="D18" s="504"/>
      <c r="E18" s="504"/>
      <c r="F18" s="504"/>
      <c r="G18" s="504"/>
      <c r="H18" s="505"/>
    </row>
    <row r="19" spans="2:9" ht="40.5" customHeight="1">
      <c r="B19" s="507" t="s">
        <v>688</v>
      </c>
      <c r="C19" s="507"/>
      <c r="D19" s="507"/>
      <c r="E19" s="507"/>
      <c r="F19" s="507"/>
      <c r="G19" s="507"/>
      <c r="H19" s="507"/>
      <c r="I19" s="507"/>
    </row>
    <row r="20" spans="2:8" ht="17.25">
      <c r="B20" s="504"/>
      <c r="C20" s="504"/>
      <c r="D20" s="504"/>
      <c r="E20" s="504"/>
      <c r="F20" s="504"/>
      <c r="G20" s="504"/>
      <c r="H20" s="504"/>
    </row>
    <row r="21" spans="2:8" ht="17.25">
      <c r="B21" s="504"/>
      <c r="C21" s="504"/>
      <c r="D21" s="504"/>
      <c r="E21" s="504"/>
      <c r="F21" s="504"/>
      <c r="G21" s="504"/>
      <c r="H21" s="504"/>
    </row>
    <row r="22" spans="2:8" ht="17.25">
      <c r="B22" s="504"/>
      <c r="C22" s="504"/>
      <c r="D22" s="504"/>
      <c r="E22" s="504"/>
      <c r="F22" s="504"/>
      <c r="G22" s="504"/>
      <c r="H22" s="504"/>
    </row>
    <row r="23" spans="2:8" ht="17.25">
      <c r="B23" s="504"/>
      <c r="C23" s="504"/>
      <c r="D23" s="504"/>
      <c r="E23" s="504"/>
      <c r="F23" s="504"/>
      <c r="G23" s="504"/>
      <c r="H23" s="504"/>
    </row>
    <row r="24" spans="2:8" ht="17.25">
      <c r="B24" s="504"/>
      <c r="C24" s="504"/>
      <c r="D24" s="504"/>
      <c r="E24" s="504"/>
      <c r="F24" s="504"/>
      <c r="G24" s="504"/>
      <c r="H24" s="504"/>
    </row>
    <row r="25" spans="2:8" ht="17.25">
      <c r="B25" s="504"/>
      <c r="C25" s="504"/>
      <c r="D25" s="504"/>
      <c r="E25" s="504"/>
      <c r="F25" s="504"/>
      <c r="G25" s="504"/>
      <c r="H25" s="504"/>
    </row>
    <row r="26" spans="2:8" ht="17.25">
      <c r="B26" s="504"/>
      <c r="C26" s="504"/>
      <c r="D26" s="504"/>
      <c r="E26" s="504"/>
      <c r="F26" s="504"/>
      <c r="G26" s="504"/>
      <c r="H26" s="504"/>
    </row>
    <row r="27" spans="2:8" ht="17.25">
      <c r="B27" s="504"/>
      <c r="C27" s="504"/>
      <c r="D27" s="504"/>
      <c r="E27" s="504"/>
      <c r="F27" s="504"/>
      <c r="G27" s="504"/>
      <c r="H27" s="504"/>
    </row>
    <row r="28" spans="2:8" ht="17.25">
      <c r="B28" s="504"/>
      <c r="C28" s="504"/>
      <c r="D28" s="504"/>
      <c r="E28" s="504"/>
      <c r="F28" s="504"/>
      <c r="G28" s="504"/>
      <c r="H28" s="504"/>
    </row>
    <row r="29" spans="2:8" ht="17.25">
      <c r="B29" s="504"/>
      <c r="C29" s="504"/>
      <c r="D29" s="504"/>
      <c r="E29" s="504"/>
      <c r="F29" s="504"/>
      <c r="G29" s="504"/>
      <c r="H29" s="504"/>
    </row>
    <row r="30" spans="2:8" ht="17.25">
      <c r="B30" s="504"/>
      <c r="C30" s="504"/>
      <c r="D30" s="504"/>
      <c r="E30" s="504"/>
      <c r="F30" s="504"/>
      <c r="G30" s="504"/>
      <c r="H30" s="504"/>
    </row>
    <row r="31" spans="2:8" ht="17.25">
      <c r="B31" s="504"/>
      <c r="C31" s="504"/>
      <c r="D31" s="504"/>
      <c r="E31" s="504"/>
      <c r="F31" s="504"/>
      <c r="G31" s="504"/>
      <c r="H31" s="504"/>
    </row>
    <row r="32" spans="2:8" ht="17.25">
      <c r="B32" s="504"/>
      <c r="C32" s="504"/>
      <c r="D32" s="504"/>
      <c r="E32" s="504"/>
      <c r="F32" s="504"/>
      <c r="G32" s="504"/>
      <c r="H32" s="504"/>
    </row>
    <row r="33" spans="2:8" ht="17.25">
      <c r="B33" s="504"/>
      <c r="C33" s="504"/>
      <c r="D33" s="504"/>
      <c r="E33" s="504"/>
      <c r="F33" s="504"/>
      <c r="G33" s="504"/>
      <c r="H33" s="504"/>
    </row>
    <row r="34" spans="2:8" ht="17.25">
      <c r="B34" s="504"/>
      <c r="C34" s="504"/>
      <c r="D34" s="504"/>
      <c r="E34" s="504"/>
      <c r="F34" s="504"/>
      <c r="G34" s="504"/>
      <c r="H34" s="504"/>
    </row>
    <row r="35" spans="2:8" ht="17.25">
      <c r="B35" s="504"/>
      <c r="C35" s="504"/>
      <c r="D35" s="504"/>
      <c r="E35" s="504"/>
      <c r="F35" s="504"/>
      <c r="G35" s="504"/>
      <c r="H35" s="504"/>
    </row>
    <row r="36" spans="2:8" ht="17.25">
      <c r="B36" s="504"/>
      <c r="C36" s="504"/>
      <c r="D36" s="504"/>
      <c r="E36" s="504"/>
      <c r="F36" s="504"/>
      <c r="G36" s="504"/>
      <c r="H36" s="504"/>
    </row>
    <row r="37" spans="2:8" ht="17.25">
      <c r="B37" s="504"/>
      <c r="C37" s="504"/>
      <c r="D37" s="504"/>
      <c r="E37" s="504"/>
      <c r="F37" s="504"/>
      <c r="G37" s="504"/>
      <c r="H37" s="504"/>
    </row>
    <row r="38" spans="2:8" ht="17.25">
      <c r="B38" s="504"/>
      <c r="C38" s="504"/>
      <c r="D38" s="504"/>
      <c r="E38" s="504"/>
      <c r="F38" s="504"/>
      <c r="G38" s="504"/>
      <c r="H38" s="504"/>
    </row>
    <row r="39" spans="2:8" ht="17.25">
      <c r="B39" s="504"/>
      <c r="C39" s="504"/>
      <c r="D39" s="504"/>
      <c r="E39" s="504"/>
      <c r="F39" s="504"/>
      <c r="G39" s="504"/>
      <c r="H39" s="504"/>
    </row>
    <row r="40" spans="2:8" ht="17.25">
      <c r="B40" s="504"/>
      <c r="C40" s="504"/>
      <c r="D40" s="504"/>
      <c r="E40" s="504"/>
      <c r="F40" s="504"/>
      <c r="G40" s="504"/>
      <c r="H40" s="504"/>
    </row>
    <row r="41" spans="2:8" ht="17.25">
      <c r="B41" s="504"/>
      <c r="C41" s="504"/>
      <c r="D41" s="504"/>
      <c r="E41" s="504"/>
      <c r="F41" s="504"/>
      <c r="G41" s="504"/>
      <c r="H41" s="504"/>
    </row>
    <row r="42" spans="2:8" ht="17.25">
      <c r="B42" s="504"/>
      <c r="C42" s="504"/>
      <c r="D42" s="504"/>
      <c r="E42" s="504"/>
      <c r="F42" s="504"/>
      <c r="G42" s="504"/>
      <c r="H42" s="504"/>
    </row>
    <row r="43" spans="2:8" ht="17.25">
      <c r="B43" s="504"/>
      <c r="C43" s="504"/>
      <c r="D43" s="504"/>
      <c r="E43" s="504"/>
      <c r="F43" s="504"/>
      <c r="G43" s="504"/>
      <c r="H43" s="504"/>
    </row>
    <row r="44" spans="2:8" ht="17.25">
      <c r="B44" s="504"/>
      <c r="C44" s="504"/>
      <c r="D44" s="504"/>
      <c r="E44" s="504"/>
      <c r="F44" s="504"/>
      <c r="G44" s="504"/>
      <c r="H44" s="504"/>
    </row>
    <row r="45" spans="2:8" ht="17.25">
      <c r="B45" s="504"/>
      <c r="C45" s="504"/>
      <c r="D45" s="504"/>
      <c r="E45" s="504"/>
      <c r="F45" s="504"/>
      <c r="G45" s="504"/>
      <c r="H45" s="504"/>
    </row>
    <row r="46" spans="2:8" ht="17.25">
      <c r="B46" s="504"/>
      <c r="C46" s="504"/>
      <c r="D46" s="504"/>
      <c r="E46" s="504"/>
      <c r="F46" s="504"/>
      <c r="G46" s="504"/>
      <c r="H46" s="504"/>
    </row>
    <row r="47" spans="2:8" ht="17.25">
      <c r="B47" s="504"/>
      <c r="C47" s="504"/>
      <c r="D47" s="504"/>
      <c r="E47" s="504"/>
      <c r="F47" s="504"/>
      <c r="G47" s="504"/>
      <c r="H47" s="504"/>
    </row>
    <row r="48" spans="2:8" ht="17.25">
      <c r="B48" s="504"/>
      <c r="C48" s="504"/>
      <c r="D48" s="504"/>
      <c r="E48" s="504"/>
      <c r="F48" s="504"/>
      <c r="G48" s="504"/>
      <c r="H48" s="504"/>
    </row>
    <row r="49" spans="2:8" ht="17.25">
      <c r="B49" s="504"/>
      <c r="C49" s="504"/>
      <c r="D49" s="504"/>
      <c r="E49" s="504"/>
      <c r="F49" s="504"/>
      <c r="G49" s="504"/>
      <c r="H49" s="504"/>
    </row>
    <row r="50" spans="2:8" ht="17.25">
      <c r="B50" s="504"/>
      <c r="C50" s="504"/>
      <c r="D50" s="504"/>
      <c r="E50" s="504"/>
      <c r="F50" s="504"/>
      <c r="G50" s="504"/>
      <c r="H50" s="504"/>
    </row>
    <row r="51" spans="2:8" ht="17.25">
      <c r="B51" s="504"/>
      <c r="C51" s="504"/>
      <c r="D51" s="504"/>
      <c r="E51" s="504"/>
      <c r="F51" s="504"/>
      <c r="G51" s="504"/>
      <c r="H51" s="504"/>
    </row>
    <row r="52" spans="2:8" ht="17.25">
      <c r="B52" s="504"/>
      <c r="C52" s="504"/>
      <c r="D52" s="504"/>
      <c r="E52" s="504"/>
      <c r="F52" s="504"/>
      <c r="G52" s="504"/>
      <c r="H52" s="504"/>
    </row>
    <row r="53" spans="2:8" ht="17.25">
      <c r="B53" s="504"/>
      <c r="C53" s="504"/>
      <c r="D53" s="504"/>
      <c r="E53" s="504"/>
      <c r="F53" s="504"/>
      <c r="G53" s="504"/>
      <c r="H53" s="504"/>
    </row>
    <row r="54" spans="2:8" ht="17.25">
      <c r="B54" s="504"/>
      <c r="C54" s="504"/>
      <c r="D54" s="504"/>
      <c r="E54" s="504"/>
      <c r="F54" s="504"/>
      <c r="G54" s="504"/>
      <c r="H54" s="504"/>
    </row>
    <row r="55" spans="2:8" ht="17.25">
      <c r="B55" s="504"/>
      <c r="C55" s="504"/>
      <c r="D55" s="504"/>
      <c r="E55" s="504"/>
      <c r="F55" s="504"/>
      <c r="G55" s="504"/>
      <c r="H55" s="504"/>
    </row>
    <row r="56" spans="2:8" ht="17.25">
      <c r="B56" s="504"/>
      <c r="C56" s="504"/>
      <c r="D56" s="504"/>
      <c r="E56" s="504"/>
      <c r="F56" s="504"/>
      <c r="G56" s="504"/>
      <c r="H56" s="504"/>
    </row>
    <row r="57" spans="2:8" ht="17.25">
      <c r="B57" s="504"/>
      <c r="C57" s="504"/>
      <c r="D57" s="504"/>
      <c r="E57" s="504"/>
      <c r="F57" s="504"/>
      <c r="G57" s="504"/>
      <c r="H57" s="504"/>
    </row>
    <row r="58" spans="2:8" ht="17.25">
      <c r="B58" s="504"/>
      <c r="C58" s="504"/>
      <c r="D58" s="504"/>
      <c r="E58" s="504"/>
      <c r="F58" s="504"/>
      <c r="G58" s="504"/>
      <c r="H58" s="504"/>
    </row>
    <row r="59" spans="2:8" ht="17.25">
      <c r="B59" s="504"/>
      <c r="C59" s="504"/>
      <c r="D59" s="504"/>
      <c r="E59" s="504"/>
      <c r="F59" s="504"/>
      <c r="G59" s="504"/>
      <c r="H59" s="504"/>
    </row>
    <row r="60" spans="2:8" ht="17.25">
      <c r="B60" s="504"/>
      <c r="C60" s="504"/>
      <c r="D60" s="504"/>
      <c r="E60" s="504"/>
      <c r="F60" s="504"/>
      <c r="G60" s="504"/>
      <c r="H60" s="504"/>
    </row>
    <row r="61" spans="2:8" ht="17.25">
      <c r="B61" s="504"/>
      <c r="C61" s="504"/>
      <c r="D61" s="504"/>
      <c r="E61" s="504"/>
      <c r="F61" s="504"/>
      <c r="G61" s="504"/>
      <c r="H61" s="504"/>
    </row>
    <row r="62" spans="2:8" ht="17.25">
      <c r="B62" s="504"/>
      <c r="C62" s="504"/>
      <c r="D62" s="504"/>
      <c r="E62" s="504"/>
      <c r="F62" s="504"/>
      <c r="G62" s="504"/>
      <c r="H62" s="504"/>
    </row>
    <row r="63" spans="2:8" ht="17.25">
      <c r="B63" s="504"/>
      <c r="C63" s="504"/>
      <c r="D63" s="504"/>
      <c r="E63" s="504"/>
      <c r="F63" s="504"/>
      <c r="G63" s="504"/>
      <c r="H63" s="504"/>
    </row>
    <row r="64" spans="2:8" ht="17.25">
      <c r="B64" s="504"/>
      <c r="C64" s="504"/>
      <c r="D64" s="504"/>
      <c r="E64" s="504"/>
      <c r="F64" s="504"/>
      <c r="G64" s="504"/>
      <c r="H64" s="504"/>
    </row>
    <row r="65" spans="2:8" ht="17.25">
      <c r="B65" s="504"/>
      <c r="C65" s="504"/>
      <c r="D65" s="504"/>
      <c r="E65" s="504"/>
      <c r="F65" s="504"/>
      <c r="G65" s="504"/>
      <c r="H65" s="504"/>
    </row>
    <row r="66" spans="2:8" ht="17.25">
      <c r="B66" s="504"/>
      <c r="C66" s="504"/>
      <c r="D66" s="504"/>
      <c r="E66" s="504"/>
      <c r="F66" s="504"/>
      <c r="G66" s="504"/>
      <c r="H66" s="504"/>
    </row>
    <row r="67" spans="2:8" ht="17.25">
      <c r="B67" s="504"/>
      <c r="C67" s="504"/>
      <c r="D67" s="504"/>
      <c r="E67" s="504"/>
      <c r="F67" s="504"/>
      <c r="G67" s="504"/>
      <c r="H67" s="504"/>
    </row>
    <row r="68" spans="2:8" ht="17.25">
      <c r="B68" s="504"/>
      <c r="C68" s="504"/>
      <c r="D68" s="504"/>
      <c r="E68" s="504"/>
      <c r="F68" s="504"/>
      <c r="G68" s="504"/>
      <c r="H68" s="504"/>
    </row>
    <row r="69" spans="2:8" ht="17.25">
      <c r="B69" s="504"/>
      <c r="C69" s="504"/>
      <c r="D69" s="504"/>
      <c r="E69" s="504"/>
      <c r="F69" s="504"/>
      <c r="G69" s="504"/>
      <c r="H69" s="504"/>
    </row>
    <row r="70" spans="2:8" ht="17.25">
      <c r="B70" s="504"/>
      <c r="C70" s="504"/>
      <c r="D70" s="504"/>
      <c r="E70" s="504"/>
      <c r="F70" s="504"/>
      <c r="G70" s="504"/>
      <c r="H70" s="504"/>
    </row>
    <row r="71" spans="2:8" ht="17.25">
      <c r="B71" s="504"/>
      <c r="C71" s="504"/>
      <c r="D71" s="504"/>
      <c r="E71" s="504"/>
      <c r="F71" s="504"/>
      <c r="G71" s="504"/>
      <c r="H71" s="504"/>
    </row>
    <row r="72" spans="2:8" ht="17.25">
      <c r="B72" s="504"/>
      <c r="C72" s="504"/>
      <c r="D72" s="504"/>
      <c r="E72" s="504"/>
      <c r="F72" s="504"/>
      <c r="G72" s="504"/>
      <c r="H72" s="504"/>
    </row>
    <row r="73" spans="2:8" ht="17.25">
      <c r="B73" s="504"/>
      <c r="C73" s="504"/>
      <c r="D73" s="504"/>
      <c r="E73" s="504"/>
      <c r="F73" s="504"/>
      <c r="G73" s="504"/>
      <c r="H73" s="504"/>
    </row>
    <row r="74" spans="2:8" ht="17.25">
      <c r="B74" s="504"/>
      <c r="C74" s="504"/>
      <c r="D74" s="504"/>
      <c r="E74" s="504"/>
      <c r="F74" s="504"/>
      <c r="G74" s="504"/>
      <c r="H74" s="504"/>
    </row>
    <row r="75" spans="2:8" ht="17.25">
      <c r="B75" s="504"/>
      <c r="C75" s="504"/>
      <c r="D75" s="504"/>
      <c r="E75" s="504"/>
      <c r="F75" s="504"/>
      <c r="G75" s="504"/>
      <c r="H75" s="504"/>
    </row>
    <row r="76" spans="2:8" ht="17.25">
      <c r="B76" s="504"/>
      <c r="C76" s="504"/>
      <c r="D76" s="504"/>
      <c r="E76" s="504"/>
      <c r="F76" s="504"/>
      <c r="G76" s="504"/>
      <c r="H76" s="504"/>
    </row>
    <row r="77" spans="2:8" ht="17.25">
      <c r="B77" s="504"/>
      <c r="C77" s="504"/>
      <c r="D77" s="504"/>
      <c r="E77" s="504"/>
      <c r="F77" s="504"/>
      <c r="G77" s="504"/>
      <c r="H77" s="504"/>
    </row>
    <row r="78" spans="2:8" ht="17.25">
      <c r="B78" s="504"/>
      <c r="C78" s="504"/>
      <c r="D78" s="504"/>
      <c r="E78" s="504"/>
      <c r="F78" s="504"/>
      <c r="G78" s="504"/>
      <c r="H78" s="504"/>
    </row>
    <row r="79" spans="2:8" ht="17.25">
      <c r="B79" s="504"/>
      <c r="C79" s="504"/>
      <c r="D79" s="504"/>
      <c r="E79" s="504"/>
      <c r="F79" s="504"/>
      <c r="G79" s="504"/>
      <c r="H79" s="504"/>
    </row>
    <row r="80" spans="2:8" ht="17.25">
      <c r="B80" s="504"/>
      <c r="C80" s="504"/>
      <c r="D80" s="504"/>
      <c r="E80" s="504"/>
      <c r="F80" s="504"/>
      <c r="G80" s="504"/>
      <c r="H80" s="504"/>
    </row>
    <row r="81" spans="2:8" ht="17.25">
      <c r="B81" s="504"/>
      <c r="C81" s="504"/>
      <c r="D81" s="504"/>
      <c r="E81" s="504"/>
      <c r="F81" s="504"/>
      <c r="G81" s="504"/>
      <c r="H81" s="504"/>
    </row>
    <row r="82" spans="2:8" ht="17.25">
      <c r="B82" s="504"/>
      <c r="C82" s="504"/>
      <c r="D82" s="504"/>
      <c r="E82" s="504"/>
      <c r="F82" s="504"/>
      <c r="G82" s="504"/>
      <c r="H82" s="504"/>
    </row>
    <row r="83" spans="2:8" ht="17.25">
      <c r="B83" s="504"/>
      <c r="C83" s="504"/>
      <c r="D83" s="504"/>
      <c r="E83" s="504"/>
      <c r="F83" s="504"/>
      <c r="G83" s="504"/>
      <c r="H83" s="504"/>
    </row>
    <row r="84" spans="2:8" ht="17.25">
      <c r="B84" s="504"/>
      <c r="C84" s="504"/>
      <c r="D84" s="504"/>
      <c r="E84" s="504"/>
      <c r="F84" s="504"/>
      <c r="G84" s="504"/>
      <c r="H84" s="504"/>
    </row>
    <row r="85" spans="2:8" ht="17.25">
      <c r="B85" s="504"/>
      <c r="C85" s="504"/>
      <c r="D85" s="504"/>
      <c r="E85" s="504"/>
      <c r="F85" s="504"/>
      <c r="G85" s="504"/>
      <c r="H85" s="504"/>
    </row>
    <row r="86" spans="2:8" ht="17.25">
      <c r="B86" s="504"/>
      <c r="C86" s="504"/>
      <c r="D86" s="504"/>
      <c r="E86" s="504"/>
      <c r="F86" s="504"/>
      <c r="G86" s="504"/>
      <c r="H86" s="504"/>
    </row>
    <row r="87" spans="2:8" ht="17.25">
      <c r="B87" s="504"/>
      <c r="C87" s="504"/>
      <c r="D87" s="504"/>
      <c r="E87" s="504"/>
      <c r="F87" s="504"/>
      <c r="G87" s="504"/>
      <c r="H87" s="504"/>
    </row>
    <row r="88" spans="2:8" ht="17.25">
      <c r="B88" s="504"/>
      <c r="C88" s="504"/>
      <c r="D88" s="504"/>
      <c r="E88" s="504"/>
      <c r="F88" s="504"/>
      <c r="G88" s="504"/>
      <c r="H88" s="504"/>
    </row>
    <row r="89" spans="2:8" ht="17.25">
      <c r="B89" s="504"/>
      <c r="C89" s="504"/>
      <c r="D89" s="504"/>
      <c r="E89" s="504"/>
      <c r="F89" s="504"/>
      <c r="G89" s="504"/>
      <c r="H89" s="504"/>
    </row>
    <row r="90" spans="2:8" ht="17.25">
      <c r="B90" s="504"/>
      <c r="C90" s="504"/>
      <c r="D90" s="504"/>
      <c r="E90" s="504"/>
      <c r="F90" s="504"/>
      <c r="G90" s="504"/>
      <c r="H90" s="504"/>
    </row>
    <row r="91" spans="2:8" ht="17.25">
      <c r="B91" s="504"/>
      <c r="C91" s="504"/>
      <c r="D91" s="504"/>
      <c r="E91" s="504"/>
      <c r="F91" s="504"/>
      <c r="G91" s="504"/>
      <c r="H91" s="504"/>
    </row>
  </sheetData>
  <sheetProtection/>
  <mergeCells count="16">
    <mergeCell ref="G5:G6"/>
    <mergeCell ref="H5:H6"/>
    <mergeCell ref="I5:I6"/>
    <mergeCell ref="J5:J6"/>
    <mergeCell ref="A12:F12"/>
    <mergeCell ref="B19:I19"/>
    <mergeCell ref="E1:G1"/>
    <mergeCell ref="A2:J2"/>
    <mergeCell ref="A4:A6"/>
    <mergeCell ref="B4:B6"/>
    <mergeCell ref="C4:C6"/>
    <mergeCell ref="D4:D6"/>
    <mergeCell ref="E4:E6"/>
    <mergeCell ref="F4:H4"/>
    <mergeCell ref="I4:J4"/>
    <mergeCell ref="F5:F6"/>
  </mergeCells>
  <printOptions/>
  <pageMargins left="0.7" right="0.7" top="0.75" bottom="0.75" header="0.3" footer="0.3"/>
  <pageSetup orientation="portrait" paperSize="9"/>
  <ignoredErrors>
    <ignoredError sqref="G8:I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Shoghakat Nahatakyan</cp:lastModifiedBy>
  <cp:lastPrinted>2014-12-18T08:29:34Z</cp:lastPrinted>
  <dcterms:created xsi:type="dcterms:W3CDTF">1996-10-14T23:33:28Z</dcterms:created>
  <dcterms:modified xsi:type="dcterms:W3CDTF">2023-04-27T06:31:42Z</dcterms:modified>
  <cp:category/>
  <cp:version/>
  <cp:contentType/>
  <cp:contentStatus/>
</cp:coreProperties>
</file>