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70" windowWidth="4110" windowHeight="2715" firstSheet="1" activeTab="1"/>
  </bookViews>
  <sheets>
    <sheet name="Ekamutner" sheetId="1" state="hidden" r:id="rId1"/>
    <sheet name="Caxser" sheetId="2" r:id="rId2"/>
    <sheet name="Hox+guyq" sheetId="3" state="hidden" r:id="rId3"/>
    <sheet name="Sheet1" sheetId="4" state="hidden" r:id="rId4"/>
    <sheet name="Sheet3" sheetId="5" state="hidden" r:id="rId5"/>
    <sheet name="Sheet4" sheetId="6" state="hidden" r:id="rId6"/>
    <sheet name="Sheet5" sheetId="7" state="hidden" r:id="rId7"/>
  </sheets>
  <definedNames/>
  <calcPr fullCalcOnLoad="1"/>
</workbook>
</file>

<file path=xl/sharedStrings.xml><?xml version="1.0" encoding="utf-8"?>
<sst xmlns="http://schemas.openxmlformats.org/spreadsheetml/2006/main" count="425" uniqueCount="183">
  <si>
    <t>Ð/Ñ</t>
  </si>
  <si>
    <t>²ð²¶²ÌàîÜ</t>
  </si>
  <si>
    <t>²ð²ð²î</t>
  </si>
  <si>
    <t>²ðØ²ìÆð</t>
  </si>
  <si>
    <t>¶ºÔ²ðøàôÜÆø</t>
  </si>
  <si>
    <t>ÈàèÆ</t>
  </si>
  <si>
    <t>Îàî²Úø</t>
  </si>
  <si>
    <t>ÞÆð²Î</t>
  </si>
  <si>
    <t>êÚàôÜÆø</t>
  </si>
  <si>
    <t>ì²Úàò Òàð</t>
  </si>
  <si>
    <t>î²ìàôÞ</t>
  </si>
  <si>
    <t>ÀÝ¹³Ù»ÝÁ</t>
  </si>
  <si>
    <t>ºðºì²Ü</t>
  </si>
  <si>
    <t>Ï³ï³ñÙ³Ý ïáÏáëÁ</t>
  </si>
  <si>
    <t>Ø³ñ½Ç  ³Ýí³ÝáõÙÁ</t>
  </si>
  <si>
    <t>2007Ã.                                                                                                                                                                                                                         ÷³ëï³óÇ                 /ÇÝÝ ³ÙÇë/</t>
  </si>
  <si>
    <t>2008Ã.                                                                                                                                                                                          Ñ³ßí³ñÏ³ÛÇÝ  /ÇÝÝ ³ÙÇë/</t>
  </si>
  <si>
    <t>2008Ã.                                                                                                                                                                                                                         ÷³ëï³óÇ      /ÇÝÝ ³ÙÇë/</t>
  </si>
  <si>
    <t>Ñ³½³ñ. ¹ñ³Ù.</t>
  </si>
  <si>
    <t>Ø³ñ½Ç ³Ýí³ÝáõÙÁ</t>
  </si>
  <si>
    <t>üáÝ¹³ÛÇÝ µÛáõç»Ç ï³ñ»ëÏ½µÇ ÙÝ³óáñ¹</t>
  </si>
  <si>
    <t>ì³ñã³Ï³Ý µÛáõç»Ç ï³ñ»ëÏ½µÇ ÙÝ³óáñ¹</t>
  </si>
  <si>
    <r>
      <t xml:space="preserve">ÀÜ¸²ØºÜÀ                                                                                                                                                                                                                                         ºÎ²ØàôîÜºð ¨ ä²ÞîàÜ²Î²Ü îð²ÜêüºðîÜºð`  </t>
    </r>
    <r>
      <rPr>
        <sz val="10"/>
        <rFont val="Arial LatArm"/>
        <family val="2"/>
      </rPr>
      <t xml:space="preserve">                                                                                                                           (µÛáõç. ïáÕ 001)</t>
    </r>
  </si>
  <si>
    <t xml:space="preserve">ì ³ ñ ã ³ Ï ³ Ý     µ Û áõ ç » </t>
  </si>
  <si>
    <t xml:space="preserve">ü á Ý ¹ ³ Û Ç Ý   µ Û áõ ç » </t>
  </si>
  <si>
    <t>²ÛÉ                                                                                                                                                                                                                            Ùáõïù»ñ*                                                                                                                                                                                               /¸²ÐÎ/</t>
  </si>
  <si>
    <t>ä³ßïáÝ³Ï³Ý ïñ³Ýëý»ñïÝ»ñ</t>
  </si>
  <si>
    <t>ÀÝ¹³Ù»ÝÁ í³ñã³Ï³Ý µÛáõç»Ç Ùáõïù»ñÁ</t>
  </si>
  <si>
    <t>Î³åÇï³ÉÇ ·áñÍ³éÝáõÃÛáõÝÝ»ñÇó »Ï³ÙáõïÝ»ñ</t>
  </si>
  <si>
    <t>²ÛÉ Ùáõïù»ñ                                                                                                                                                                                /¸²ÐÎ/</t>
  </si>
  <si>
    <t>ÀÝ¹³Ù»ÝÁ ýáÝ¹³ÛÇÝ µÛáõç»Ç Ùáõïù»ñÁ</t>
  </si>
  <si>
    <t>ì³ñã³Ï³Ý µÛáõç»Ç å³Ñáõëï³ÛÇÝ ýáÝ¹Çó ýáÝ¹³ÛÇÝ µÛáõç» Ï³ï³ñíáÕ Ñ³ïÏ³óáõÙÝ»ñ</t>
  </si>
  <si>
    <r>
      <t xml:space="preserve">Ð³ñÏ³ÛÇÝ »Ï³ÙáõïÝ»ñ </t>
    </r>
    <r>
      <rPr>
        <sz val="10"/>
        <rFont val="Arial LatArm"/>
        <family val="2"/>
      </rPr>
      <t xml:space="preserve"> (µÛáõç. ïáÕ 004) </t>
    </r>
  </si>
  <si>
    <t>ä»ï³Ï³Ý ïáõñù»ñ                                                                                                                                                                              (µÛáõç. ïáÕ 040)</t>
  </si>
  <si>
    <t>î»Õ³Ï³Ý ïáõñù   (µÛáõç. ïáÕ 050)</t>
  </si>
  <si>
    <r>
      <t xml:space="preserve">     àã Ñ³ñÏ³ÛÇÝ »Ï³ÙáõïÝ»ñ`                                                                                                                                           ÁÝ¹³Ù»ÝÁ                                                                                                                                                                                                                                   µÛáõç ïáÕ 090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 LatArm"/>
        <family val="2"/>
      </rPr>
      <t>(ïáÕ 100+ ïáÕ 120+ ïáÕ 150+ ïáÕ+ ïáÕ160+ ïáÕ165+ ïáÕ 170+ ïáÕ 175+ ïáÕ180+ ïáÕ 185+ ïáÕ 190)</t>
    </r>
  </si>
  <si>
    <r>
      <t xml:space="preserve">ÐáÕÇ Ñ³ñÏ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LatArm"/>
        <family val="2"/>
      </rPr>
      <t>( µÛáõç. ïáÕ 005)</t>
    </r>
  </si>
  <si>
    <r>
      <t>¶áõÛù³Ñ³ñÏ</t>
    </r>
    <r>
      <rPr>
        <sz val="10"/>
        <rFont val="Arial LatArm"/>
        <family val="2"/>
      </rPr>
      <t xml:space="preserve">                                                                                                                                                                                          (µÛáõç. ïáÕ 010)</t>
    </r>
  </si>
  <si>
    <t xml:space="preserve">Ñ³ßí³ñÏ.   ï³ñ»Ï³Ý </t>
  </si>
  <si>
    <t xml:space="preserve">Ð³Ù³Ñ³ñÃ»óÙ³Ý                                                                                                                                                         ¹ոï³óÇ³Ý»ñ </t>
  </si>
  <si>
    <t>êáõµí»ÝóÇ³Ý»ñ</t>
  </si>
  <si>
    <t xml:space="preserve">úï³ñ»ñÏñÛ³ å»ï. ¨ ³ÛÉ ³ÕµÛáõñÝ»ñÇó ÁÝÃ³óÇÏ Í³Ëë»ñÇ ýÇÝ. Ýå³ï³Ïáí ïñ³Ýëý»ñïÝ»ñ </t>
  </si>
  <si>
    <r>
      <t>Ñ³Ù³ÛÝùÇ ë»÷. Ñ³Ù³ñíáÕ ÑÇÙÝ³Ï³Ý. ÙÇçáóÝ»ñÇ (</t>
    </r>
    <r>
      <rPr>
        <b/>
        <sz val="10"/>
        <rFont val="Arial LatArm"/>
        <family val="2"/>
      </rPr>
      <t>³Û¹ ÃíáõÙ ÑáÕ»ñÇ</t>
    </r>
    <r>
      <rPr>
        <sz val="10"/>
        <rFont val="Arial LatArm"/>
        <family val="2"/>
      </rPr>
      <t xml:space="preserve">) ¨ áã ÝÛáõÃ. ³ÏïÇíÝ»ñÇ ûï³ñáõÙÇó Ùáõïù»ñ </t>
    </r>
    <r>
      <rPr>
        <b/>
        <sz val="10"/>
        <rFont val="Arial LatArm"/>
        <family val="2"/>
      </rPr>
      <t xml:space="preserve">µÛáõç. ïáÕ 210     </t>
    </r>
    <r>
      <rPr>
        <sz val="10"/>
        <rFont val="Arial LatArm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(ïáÕ 211+ ïáÕ 214+                                                                                                                                                                                                                                                                                                                                                  ïáÕ 215+ïáÕ 216)</t>
    </r>
  </si>
  <si>
    <t>êáõµí»ÝóÇ³Ý»ñ /Ï³åÇï³É Í³Ëë»ñÇ ýÇÝ. Ýå³ï³Ï,/</t>
  </si>
  <si>
    <t xml:space="preserve">úï³ñ»ñÏñÛ³ å»ï. ¨³ÛÉ ³ÕµÛáõñÝ»ñÇó ÁÝÃ³óÇÏ Í³Ëë»ñÇ ýÇÝ. Ýå³ï³Ïáí ïñ³Ýëý»ñïÝ»ñ 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</si>
  <si>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</si>
  <si>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 xml:space="preserve">÷³ëï.                                                                            </t>
  </si>
  <si>
    <t>Ï³ï³ñÙ³Ý                                                                                                                                                                                        %-Á</t>
  </si>
  <si>
    <t xml:space="preserve">Ñ³ßí.                                                                                                                                                                                                                                       ï³ñ. </t>
  </si>
  <si>
    <t>Ñ³½³ñ ¹ñ³Ù</t>
  </si>
  <si>
    <t>ÐáÕÇ Ñ³ñÏ</t>
  </si>
  <si>
    <t>¶áõÛù³Ñ³ñÏ</t>
  </si>
  <si>
    <t>ÀÝ¹³Ù»ÝÁ »Ï³ÙáõïÝ»ñ</t>
  </si>
  <si>
    <t xml:space="preserve">²×Ç  %-Á 2007Ã.  ÇÝÝ ³Ùëí³  ÝÏ³ïÙ³Ùµ </t>
  </si>
  <si>
    <t>ºÏ³ÙáõïÝ»ñÇ ³×Á 2007Ã.                                                                                                                                                                                                          ÇÝÝ ³Ùëí³ Ñ³Ù»Ù³ï                                          /Ñ³½. ¹ñ³Ù./</t>
  </si>
  <si>
    <t>ê»÷³Ï³Ý »Ï³ÙáõïÝ»ñ</t>
  </si>
  <si>
    <t xml:space="preserve">  ÐÐ  Ñ³Ù³ÛÝùÝ»ñÇ ( Áëï Ù³ñ½»ñÇ )  ÑáÕÇ Ñ³ñÏÇ ¨ ·áõÛù³Ñ³ñÏÇ Ñ³í³ù³·ñÙ³Ý í»ñ³µ»ñÛ³É
2008Ã. ï³ñ»Ï³Ý</t>
  </si>
  <si>
    <t>2007Ã.                                                                                                                                                                                                                         ÷³ëï³óÇ                 /ï³ñÇ/</t>
  </si>
  <si>
    <t xml:space="preserve">2008Ã.                                                                                                                                                                                          Ñ³ßí³ñÏ³ÛÇÝ  /ï³ñÇ/  </t>
  </si>
  <si>
    <t xml:space="preserve">2008Ã.                                                                                                                                                                                                                         ÷³ëï³óÇ                                                                                                                                                                                                /ï³ñÇ/        </t>
  </si>
  <si>
    <t xml:space="preserve">²×Ç  %-Á 2007Ã.    ÝÏ³ïÙ³Ùµ </t>
  </si>
  <si>
    <t>ºÏ³ÙáõïÝ»ñÇ ³×Á 2007Ã.                                                                                                                                                                                                           Ñ³Ù»Ù³ï                                          /Ñ³½. ¹ñ³Ù./</t>
  </si>
  <si>
    <t xml:space="preserve">                                              ì ³ ñ ã ³ Ï ³ Ý    µ Û áõ ç »</t>
  </si>
  <si>
    <t xml:space="preserve">  ÐÐ   Ð²Ø²ÚÜøÜºðÆ ( Àêî Ø²ð¼ºðÆ)  ´ÚàôæºÜºðÆ    ºÎ²ØàôîÜºðÆ   ìºð²´ºðÚ²È
2008Ã. ï³ñ»Ï³Ý</t>
  </si>
  <si>
    <t xml:space="preserve">÷³ëï.     ï³ñ»Ï³Ý                                                                                 </t>
  </si>
  <si>
    <t>Ï³ï³ñ-Ù³Ý                                                                                                                                                                                        %-Á</t>
  </si>
  <si>
    <t>8.350.0</t>
  </si>
  <si>
    <t xml:space="preserve">                               À Ý Ã ³ ó Ç Ï      » Ï ³ Ù áõ ï Ý » ñ</t>
  </si>
  <si>
    <t xml:space="preserve">î º Ô º Î² Ü ø </t>
  </si>
  <si>
    <t>î º Ô º Î ² Ü ø</t>
  </si>
  <si>
    <t>Ï³ï.                                                                                                                                                                                      %-Á</t>
  </si>
  <si>
    <t xml:space="preserve">áñÇó`                                                                                                                                                                                                                           êºö²Î²Ü ºÎ²ØàôîÜºð </t>
  </si>
  <si>
    <t>²×Ç %-Á 2007Ã. ÝÏ³ïÙ³Ùµ</t>
  </si>
  <si>
    <t>ÀÜ¸²ØºÜÀ                                                                                                                                                                                                                                         ºÎ²ØàôîÜºð +ä²ÞîàÜ²Î²Ü  îð²ÜêüºðîÜºð</t>
  </si>
  <si>
    <t>ä³ßïáÝ³Ï³Ý îñ³Ýëý»ñïÝ»ñ</t>
  </si>
  <si>
    <t>áñÇó` Ð³Ù³Ñ³ñÃ»óÙ³Ý ¹áï³óÇ³Ý»ñ</t>
  </si>
  <si>
    <t xml:space="preserve">  ÐÐ  Ð²Ø²ÚÜøÜºðÆ (Àêî Ø²ð¼ºðÆ) ´Úàôæºî²ÚÆÜ    Ì²ÊêºðÆ  ìºð²´ºðÚ²È                                                                                                                                                                                                                                    ( Àëï ïÝï»ë³·Çï³Ï³Ý ¹³ë³Ï³ñ·Ù³Ý)                                                                                                                                                                                                                                                                                                         
2008Ã. ï³ñ»Ï³Ý</t>
  </si>
  <si>
    <t>ÀÜ¸²ØºÜÀ ´Úàôæºî²ÚÆÜ Ì²Êêºð                                                                                                                                                                                                      ( µÛáõç.ïáÕ 510+ïáÕ.640)</t>
  </si>
  <si>
    <t xml:space="preserve">                                                                                    ì ³ ñ ã ³ Ï ³ Ý    µ Û áõ ç »</t>
  </si>
  <si>
    <t xml:space="preserve">ü á Ý ¹ ³ Û Ç Ý    µ Û áõ ç » </t>
  </si>
  <si>
    <r>
      <t>ì³ñã³Ï³Ý µÛáõç»Çó</t>
    </r>
    <r>
      <rPr>
        <sz val="10"/>
        <rFont val="Arial LatArm"/>
        <family val="2"/>
      </rPr>
      <t xml:space="preserve"> / å³Ñáõëï³ÛÇÝ ýáÝ¹Çó/ Ñ³ïÏ³óáõÙ ýáÝ¹³ÛÇÝ µÛáõç» </t>
    </r>
  </si>
  <si>
    <t>À Ý Ã ³ ó Ç Ï   Í ³ Ë ë » ñ  (µÛáõç. ïáÕ 510)</t>
  </si>
  <si>
    <t>ÀÝ¹³Ù»ÝÁ í³ñã³Ï³Ý µÛáõç»</t>
  </si>
  <si>
    <t>Î³åÇï³É   Í³Ëë»ñ  (µÛáõç. ïáÕ 640)</t>
  </si>
  <si>
    <t>ÀÝ¹³Ù»ÝÁ ýáÝ¹³ÛÇÝ µÛáõç»</t>
  </si>
  <si>
    <r>
      <t xml:space="preserve">³Û¹ ÃíáõÙ`       </t>
    </r>
    <r>
      <rPr>
        <b/>
        <sz val="10"/>
        <rFont val="Arial LatArm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îÆØ-Ç ¨ ¹ñ³Ýó »ÝÃ³Ï³ µÛáõç»ï³ÛÇÝ ÑÇÙÝ³ñÏÝ»ñÇ ³ßË³ïáÕÝ»ñÇ ³ßË³ï³í³ñÓ                                                                                                                                                                                                                     ( µÛáõç. ïáÕ 520)</t>
    </r>
  </si>
  <si>
    <r>
      <t xml:space="preserve">êáõµëÇ¹³Ý»ñ </t>
    </r>
    <r>
      <rPr>
        <b/>
        <sz val="10"/>
        <rFont val="Arial LatArm"/>
        <family val="2"/>
      </rPr>
      <t xml:space="preserve">(Ó»éÝ³ñÏáõÃÛáõÝÝ»ñÇÝ ¨ Ï³½Ù³Ï»ñå. ïñíáÕ ëáõµëÇ¹³Ý»ñ                                                                                                                                                                                                         µÛáõç. ïáÕ540 (ïáÕ541) </t>
    </r>
  </si>
  <si>
    <r>
      <t>ÀÝÃ³óÇÏ ïñ³Ýëý»ñïÝ»ñ</t>
    </r>
    <r>
      <rPr>
        <b/>
        <sz val="10"/>
        <rFont val="Arial LatArm"/>
        <family val="2"/>
      </rPr>
      <t xml:space="preserve">                                                                                                                                                                                                              µÛáõç ïáÕ 550                                                                                                                                        </t>
    </r>
    <r>
      <rPr>
        <sz val="9"/>
        <rFont val="Arial LatArm"/>
        <family val="2"/>
      </rPr>
      <t xml:space="preserve">(µÛáõç ïáÕ 551+                                                                                                                                                                                                                                                                                ïáÕ 552 + ïáÕ 553                                                                                                                                                                                                                                                                                     +ïáÕ 554) </t>
    </r>
  </si>
  <si>
    <r>
      <t xml:space="preserve">²åñ³ÝùÝ»ñÇ ·ÝÙ³Ý ¨ Í³é³ÛáõÃÛáõÝÝ»ñÇ í×³ñÙ³Ý Í³Ëë»ñ                                                                                                                                 µÛáõç ïáÕ 560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Arial LatArm"/>
        <family val="2"/>
      </rPr>
      <t xml:space="preserve">(µÛáõç ïáÕ 570+                                                                                                                                                                                                                                                                                ïáÕ 580+ ïáÕ 590+ïáÕ 600+ ïáÕ 610+ïáÕ 620) </t>
    </r>
  </si>
  <si>
    <r>
      <t xml:space="preserve">³Û¹ ÃíáõÙ`      </t>
    </r>
    <r>
      <rPr>
        <b/>
        <sz val="8"/>
        <rFont val="Arial LatArm"/>
        <family val="2"/>
      </rPr>
      <t xml:space="preserve">                                                                                                                                                                                           Î³åÇï³É  Ý»ñ¹ñáõÙÝ»ñÇ  Í³Ëë»ñ  µÛáõç. ïáÕ 650                                                                                         </t>
    </r>
    <r>
      <rPr>
        <sz val="8"/>
        <rFont val="Arial LatArm"/>
        <family val="2"/>
      </rPr>
      <t xml:space="preserve">(µÛáõç ïáÕ 660+ ïáÕ 670+                                                                                                                                                                                                                                                                                                             ïáÕ 680+ïáÕ 690+ ïáÕ 700+ïáÕ 710+ ïáÕ 720+ïáÕ 730) </t>
    </r>
  </si>
  <si>
    <t>Î³åÇï³É  Ýáñá·áõÙÝ»ñÇ  Í³Ëë»ñ  (µÛáõç. ïáÕ 740)</t>
  </si>
  <si>
    <t>ì²Úàò  Òàð</t>
  </si>
  <si>
    <t>ÀÝ¹³Ù»ÝÁ                                                                                                                                                                                                       ÐÐ Ù³ñ½»ñáõÙ</t>
  </si>
  <si>
    <t xml:space="preserve"> ÐÐ  ø²Ô²ø²ÚôÜ  Ð²Ø²ÚÜøÜºðÆ  ÐàÔÆ Ð²ðÎÆ ¨ ¶àôÚø²Ð²ðÎÆ Ð²ì²ø²¶ðØ²Ü ìºð²´ºðÚ²È </t>
  </si>
  <si>
    <t>01.01. 2009Ã. ¹ñáõÃÛ³Ùµ</t>
  </si>
  <si>
    <t>ø³Õ³ù³ÛÇÝ Ñ³Ù³ÛÝùÇ ³Ýí³ÝáõÙÁ</t>
  </si>
  <si>
    <t>ÐáÕÇ Ñ³ñÏ                                                                                                                                                                                                               ( µÛáõç. ïáÕ 005)</t>
  </si>
  <si>
    <t>ºÏ³ÙáõïÝ»ñÇ ³×Á 2007Ã. ÝÏ³ïÙ³Ùµ</t>
  </si>
  <si>
    <t>¶áõÛù³Ñ³ñÏ                                                                                                                                                                                          (µÛáõç. ïáÕ 010)</t>
  </si>
  <si>
    <t>2009Ã. Ñ³ïÏ³óí³Í ¹áï³óÇ³ÛÇ ·áõÙ³ñÁ</t>
  </si>
  <si>
    <t>2007Ã.</t>
  </si>
  <si>
    <t>2008Ã.</t>
  </si>
  <si>
    <t>Î³ï. %-Á</t>
  </si>
  <si>
    <t>² ð ² ¶ ² Ì à î Ü</t>
  </si>
  <si>
    <t>²ßï³ñ³Ï</t>
  </si>
  <si>
    <t>²å³ñ³Ý</t>
  </si>
  <si>
    <t>Â³ÉÇÝ</t>
  </si>
  <si>
    <t>² ð ² ð ² î</t>
  </si>
  <si>
    <t>²ñï³ß³ï</t>
  </si>
  <si>
    <t>²ñ³ñ³ï</t>
  </si>
  <si>
    <t>Ø³ëÇë</t>
  </si>
  <si>
    <t>ì»¹Ç</t>
  </si>
  <si>
    <t>² ð Ø ² ì Æ ð</t>
  </si>
  <si>
    <t xml:space="preserve"> ²ñÙ³íÇñ</t>
  </si>
  <si>
    <t>ì³Õ³ñß³å³ï</t>
  </si>
  <si>
    <t xml:space="preserve"> Ø»Í³Ùáñ</t>
  </si>
  <si>
    <t>¶ º Ô ² ð ø àô Ü Æ ø</t>
  </si>
  <si>
    <t xml:space="preserve"> ¶³í³é</t>
  </si>
  <si>
    <t>Ö³Ùµ³ñ³Ï</t>
  </si>
  <si>
    <t xml:space="preserve"> Ø³ñïáõÝÇ</t>
  </si>
  <si>
    <t>ê¨³Ý</t>
  </si>
  <si>
    <t xml:space="preserve"> ì³ñ¹»ÝÇë</t>
  </si>
  <si>
    <t>È à è Æ</t>
  </si>
  <si>
    <t>ì³Ý³Óáñ</t>
  </si>
  <si>
    <t>²É³í»ñ¹Ç</t>
  </si>
  <si>
    <t>²ËÃ³É³</t>
  </si>
  <si>
    <t>ÂáõÙ³ÝÛ³Ý</t>
  </si>
  <si>
    <t>Þ³ÙÉáõÕ</t>
  </si>
  <si>
    <t>êåÇï³Ï</t>
  </si>
  <si>
    <t>êï»÷³Ý³í³Ý</t>
  </si>
  <si>
    <t>î³ßÇñ</t>
  </si>
  <si>
    <t>Î à î ² Ú ø</t>
  </si>
  <si>
    <t>Ðñ³½¹³Ý</t>
  </si>
  <si>
    <t>â³ñ»Ýó³í³Ý</t>
  </si>
  <si>
    <t>Ì³ÕÏ³Óáñ</t>
  </si>
  <si>
    <t>²µáíÛ³Ý</t>
  </si>
  <si>
    <t>´Ûáõñ»Õ³í³Ý</t>
  </si>
  <si>
    <t>ºÕí³ñ¹</t>
  </si>
  <si>
    <t>Üáñ Ð³×Ý</t>
  </si>
  <si>
    <t>Þ Æ ð ² Î</t>
  </si>
  <si>
    <t>¶ÛáõÙñÇ</t>
  </si>
  <si>
    <t>²ñÃÇÏ</t>
  </si>
  <si>
    <t>Ø³ñ³ÉÇÏ</t>
  </si>
  <si>
    <t>ê Ú àô Ü Æ ø</t>
  </si>
  <si>
    <t>Î³å³Ý</t>
  </si>
  <si>
    <t>²·³ñ³Ï</t>
  </si>
  <si>
    <t>¶áñÇë</t>
  </si>
  <si>
    <t>¸³ëï³Ï»ñï</t>
  </si>
  <si>
    <t>Ø»ÕñÇ</t>
  </si>
  <si>
    <t>êÇëÇ³Ý</t>
  </si>
  <si>
    <t xml:space="preserve"> ø³ç³ñ³Ý</t>
  </si>
  <si>
    <t>ì ² Ú à ò  Ò à ð</t>
  </si>
  <si>
    <t>ºÕ»·Ý³Óáñ</t>
  </si>
  <si>
    <t>ì³Ûù</t>
  </si>
  <si>
    <t>æ»ñÙáõÏ</t>
  </si>
  <si>
    <t>î ² ì àô Þ</t>
  </si>
  <si>
    <t>Æç¨³Ý</t>
  </si>
  <si>
    <t>²ÛñáõÙ</t>
  </si>
  <si>
    <t xml:space="preserve">¸ÇÉÇç³Ý  </t>
  </si>
  <si>
    <t xml:space="preserve">ÜáÛ»Ùµ»ñÛ³Ý  </t>
  </si>
  <si>
    <t xml:space="preserve">´»ñ¹  </t>
  </si>
  <si>
    <t>îºÔºÎ²Üø</t>
  </si>
  <si>
    <t>ÐáÕÇ Ñ³ñÏ
(µÛáõç. ïáÕ 005)</t>
  </si>
  <si>
    <t xml:space="preserve"> îºÔºÎ²Üø</t>
  </si>
  <si>
    <t xml:space="preserve">ºðºì²Ü ø²Ô²øÆ Â²Ô²ÚÆÜ Ð²Ø²ÚÜøÜºðÆ  ÐàÔÆ Ð²ðÎÆ ¨ ¶àôÚø²Ð²ðÎÆ Ð²ì²ø²¶ðØ²Ü ìºð²´ºðÚ²È </t>
  </si>
  <si>
    <t xml:space="preserve"> Ñ³½³ñ ¹ñ³Ù</t>
  </si>
  <si>
    <t xml:space="preserve">Ñ³ßí³ñÏ.  ï³ë ³ÙÇë </t>
  </si>
  <si>
    <t>Î³ï³ñ-Ù³Ý %-Á</t>
  </si>
  <si>
    <t>º ð º ì ² Ü</t>
  </si>
  <si>
    <r>
      <t>²ç³÷ÝÛ³</t>
    </r>
    <r>
      <rPr>
        <b/>
        <sz val="12"/>
        <rFont val="Times Armenian"/>
        <family val="1"/>
      </rPr>
      <t>կ</t>
    </r>
  </si>
  <si>
    <t>²í³Ý</t>
  </si>
  <si>
    <t>²ñ³µÏÇñ</t>
  </si>
  <si>
    <t>¸³íÃ³ß»Ý</t>
  </si>
  <si>
    <t>¾ñ»µáõÝÇ</t>
  </si>
  <si>
    <t>Î»ÝïñáÝ</t>
  </si>
  <si>
    <t>Ø³É³ÃÇ³- ê»µ³ëïÇ³</t>
  </si>
  <si>
    <t>Üáñ Üáñù</t>
  </si>
  <si>
    <t>Üáñù-Ø³ñ³ß</t>
  </si>
  <si>
    <t>Üáõµ³ñ³ß»Ý</t>
  </si>
  <si>
    <t>Þ»Ý·³íÇÃ</t>
  </si>
  <si>
    <t>ø³Ý³ù»é-¼»ÛÃáõÝ</t>
  </si>
  <si>
    <t xml:space="preserve">    ÀÜ¸²ØºÜÀ</t>
  </si>
  <si>
    <r>
      <t xml:space="preserve">áñÇó`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LatArm"/>
        <family val="2"/>
      </rPr>
      <t xml:space="preserve"> </t>
    </r>
    <r>
      <rPr>
        <sz val="9"/>
        <rFont val="Arial LatArm"/>
        <family val="2"/>
      </rPr>
      <t xml:space="preserve">  </t>
    </r>
    <r>
      <rPr>
        <b/>
        <sz val="9"/>
        <rFont val="Arial LatArm"/>
        <family val="2"/>
      </rPr>
      <t xml:space="preserve">êºö²Î²Ü ºÎ²ØàôîÜºð                                            </t>
    </r>
    <r>
      <rPr>
        <sz val="9"/>
        <rFont val="Arial LatArm"/>
        <family val="2"/>
      </rPr>
      <t xml:space="preserve">(ÀÝ¹³Ù»ÝÁ »Ï³ÙáõïÝ»ñ                                                                                                                                                (Ñ³Ýí³Í) å³ßïáÝ³Ï³Ý ïñ³Ýëý»ñïÝ»ñ)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</si>
</sst>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.00"/>
    <numFmt numFmtId="191" formatCode="#,##0.0"/>
    <numFmt numFmtId="192" formatCode="#,##0.000"/>
    <numFmt numFmtId="193" formatCode="#,##0.0000"/>
  </numFmts>
  <fonts count="58">
    <font>
      <sz val="12"/>
      <name val="Times Armenian"/>
      <family val="0"/>
    </font>
    <font>
      <sz val="8"/>
      <name val="Times Armenian"/>
      <family val="0"/>
    </font>
    <font>
      <sz val="12"/>
      <name val="Arial LatArm"/>
      <family val="2"/>
    </font>
    <font>
      <b/>
      <sz val="14"/>
      <name val="Arial LatArm"/>
      <family val="2"/>
    </font>
    <font>
      <sz val="11"/>
      <name val="Arial LatArm"/>
      <family val="2"/>
    </font>
    <font>
      <b/>
      <sz val="11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sz val="8"/>
      <name val="Arial LatArm"/>
      <family val="2"/>
    </font>
    <font>
      <i/>
      <sz val="12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b/>
      <sz val="9"/>
      <name val="Arial LatArm"/>
      <family val="2"/>
    </font>
    <font>
      <b/>
      <sz val="8"/>
      <name val="Arial LatArm"/>
      <family val="2"/>
    </font>
    <font>
      <b/>
      <sz val="12"/>
      <name val="Arial Armenian"/>
      <family val="2"/>
    </font>
    <font>
      <sz val="10"/>
      <name val="Arial Armenian"/>
      <family val="2"/>
    </font>
    <font>
      <sz val="11"/>
      <name val="Arial Armenian"/>
      <family val="2"/>
    </font>
    <font>
      <sz val="8"/>
      <name val="Arial Armenian"/>
      <family val="2"/>
    </font>
    <font>
      <b/>
      <sz val="11"/>
      <name val="Arial Armenian"/>
      <family val="2"/>
    </font>
    <font>
      <b/>
      <sz val="12"/>
      <name val="Times Armeni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2"/>
      <color indexed="20"/>
      <name val="Times Armenian"/>
      <family val="0"/>
    </font>
    <font>
      <u val="single"/>
      <sz val="12"/>
      <color indexed="12"/>
      <name val="Times Armenian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Armenian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Armenia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80" fontId="2" fillId="0" borderId="0" xfId="0" applyNumberFormat="1" applyFont="1" applyAlignment="1">
      <alignment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textRotation="90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8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191" fontId="4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191" fontId="4" fillId="33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6" fillId="33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191" fontId="4" fillId="0" borderId="13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33" borderId="14" xfId="0" applyNumberFormat="1" applyFont="1" applyFill="1" applyBorder="1" applyAlignment="1">
      <alignment horizontal="center" vertical="center" wrapText="1"/>
    </xf>
    <xf numFmtId="191" fontId="4" fillId="33" borderId="14" xfId="0" applyNumberFormat="1" applyFont="1" applyFill="1" applyBorder="1" applyAlignment="1">
      <alignment horizontal="center" vertical="center" wrapText="1"/>
    </xf>
    <xf numFmtId="191" fontId="5" fillId="33" borderId="15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/>
    </xf>
    <xf numFmtId="3" fontId="4" fillId="0" borderId="16" xfId="0" applyNumberFormat="1" applyFont="1" applyBorder="1" applyAlignment="1">
      <alignment horizontal="center" vertical="center" wrapText="1"/>
    </xf>
    <xf numFmtId="3" fontId="4" fillId="33" borderId="15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2" fontId="12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 vertical="center" wrapText="1"/>
    </xf>
    <xf numFmtId="191" fontId="5" fillId="33" borderId="18" xfId="0" applyNumberFormat="1" applyFont="1" applyFill="1" applyBorder="1" applyAlignment="1">
      <alignment horizontal="center" vertical="center" wrapText="1"/>
    </xf>
    <xf numFmtId="191" fontId="4" fillId="0" borderId="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3" fontId="4" fillId="34" borderId="10" xfId="0" applyNumberFormat="1" applyFont="1" applyFill="1" applyBorder="1" applyAlignment="1">
      <alignment horizontal="center" vertical="center" wrapText="1"/>
    </xf>
    <xf numFmtId="191" fontId="4" fillId="34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191" fontId="4" fillId="35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4" fillId="0" borderId="0" xfId="0" applyFont="1" applyAlignment="1">
      <alignment horizontal="center" vertical="center" wrapText="1"/>
    </xf>
    <xf numFmtId="191" fontId="17" fillId="34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Border="1" applyAlignment="1" applyProtection="1">
      <alignment horizontal="center" vertical="center" wrapText="1"/>
      <protection/>
    </xf>
    <xf numFmtId="0" fontId="15" fillId="35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91" fontId="16" fillId="0" borderId="10" xfId="0" applyNumberFormat="1" applyFont="1" applyBorder="1" applyAlignment="1">
      <alignment horizontal="left" vertical="center"/>
    </xf>
    <xf numFmtId="191" fontId="16" fillId="0" borderId="10" xfId="0" applyNumberFormat="1" applyFont="1" applyBorder="1" applyAlignment="1">
      <alignment horizontal="center" vertical="center"/>
    </xf>
    <xf numFmtId="0" fontId="15" fillId="35" borderId="10" xfId="0" applyFont="1" applyFill="1" applyBorder="1" applyAlignment="1">
      <alignment horizontal="center"/>
    </xf>
    <xf numFmtId="191" fontId="15" fillId="34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191" fontId="15" fillId="34" borderId="0" xfId="0" applyNumberFormat="1" applyFont="1" applyFill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36" borderId="10" xfId="0" applyNumberFormat="1" applyFont="1" applyFill="1" applyBorder="1" applyAlignment="1" applyProtection="1">
      <alignment horizontal="center" vertical="center" wrapText="1"/>
      <protection/>
    </xf>
    <xf numFmtId="4" fontId="17" fillId="34" borderId="10" xfId="0" applyNumberFormat="1" applyFont="1" applyFill="1" applyBorder="1" applyAlignment="1">
      <alignment horizontal="center" vertical="center" wrapText="1"/>
    </xf>
    <xf numFmtId="3" fontId="17" fillId="37" borderId="10" xfId="0" applyNumberFormat="1" applyFont="1" applyFill="1" applyBorder="1" applyAlignment="1" applyProtection="1">
      <alignment horizontal="center" vertical="center" wrapText="1"/>
      <protection/>
    </xf>
    <xf numFmtId="0" fontId="15" fillId="34" borderId="10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0" fontId="15" fillId="0" borderId="10" xfId="0" applyFont="1" applyBorder="1" applyAlignment="1">
      <alignment/>
    </xf>
    <xf numFmtId="0" fontId="15" fillId="34" borderId="10" xfId="0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191" fontId="16" fillId="34" borderId="10" xfId="0" applyNumberFormat="1" applyFont="1" applyFill="1" applyBorder="1" applyAlignment="1">
      <alignment horizontal="center" vertical="center"/>
    </xf>
    <xf numFmtId="18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34" borderId="10" xfId="0" applyFont="1" applyFill="1" applyBorder="1" applyAlignment="1">
      <alignment vertical="center" wrapText="1"/>
    </xf>
    <xf numFmtId="0" fontId="15" fillId="34" borderId="0" xfId="0" applyFont="1" applyFill="1" applyAlignment="1">
      <alignment/>
    </xf>
    <xf numFmtId="3" fontId="15" fillId="0" borderId="0" xfId="0" applyNumberFormat="1" applyFont="1" applyAlignment="1">
      <alignment/>
    </xf>
    <xf numFmtId="0" fontId="7" fillId="36" borderId="19" xfId="0" applyNumberFormat="1" applyFont="1" applyFill="1" applyBorder="1" applyAlignment="1" applyProtection="1">
      <alignment horizontal="center" vertical="center" wrapText="1"/>
      <protection/>
    </xf>
    <xf numFmtId="0" fontId="7" fillId="36" borderId="20" xfId="0" applyNumberFormat="1" applyFont="1" applyFill="1" applyBorder="1" applyAlignment="1" applyProtection="1">
      <alignment horizontal="center" vertical="center" wrapText="1"/>
      <protection/>
    </xf>
    <xf numFmtId="0" fontId="7" fillId="36" borderId="21" xfId="0" applyNumberFormat="1" applyFont="1" applyFill="1" applyBorder="1" applyAlignment="1" applyProtection="1">
      <alignment horizontal="center" vertical="center" wrapText="1"/>
      <protection/>
    </xf>
    <xf numFmtId="0" fontId="7" fillId="36" borderId="22" xfId="0" applyNumberFormat="1" applyFont="1" applyFill="1" applyBorder="1" applyAlignment="1" applyProtection="1">
      <alignment horizontal="center" vertical="center" wrapText="1"/>
      <protection/>
    </xf>
    <xf numFmtId="0" fontId="7" fillId="36" borderId="0" xfId="0" applyNumberFormat="1" applyFont="1" applyFill="1" applyBorder="1" applyAlignment="1" applyProtection="1">
      <alignment horizontal="center" vertical="center" wrapText="1"/>
      <protection/>
    </xf>
    <xf numFmtId="0" fontId="7" fillId="36" borderId="23" xfId="0" applyNumberFormat="1" applyFont="1" applyFill="1" applyBorder="1" applyAlignment="1" applyProtection="1">
      <alignment horizontal="center" vertical="center" wrapText="1"/>
      <protection/>
    </xf>
    <xf numFmtId="0" fontId="7" fillId="36" borderId="24" xfId="0" applyNumberFormat="1" applyFont="1" applyFill="1" applyBorder="1" applyAlignment="1" applyProtection="1">
      <alignment horizontal="center" vertical="center" wrapText="1"/>
      <protection/>
    </xf>
    <xf numFmtId="0" fontId="7" fillId="36" borderId="11" xfId="0" applyNumberFormat="1" applyFont="1" applyFill="1" applyBorder="1" applyAlignment="1" applyProtection="1">
      <alignment horizontal="center" vertical="center" wrapText="1"/>
      <protection/>
    </xf>
    <xf numFmtId="0" fontId="7" fillId="36" borderId="25" xfId="0" applyNumberFormat="1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8" fillId="34" borderId="10" xfId="0" applyNumberFormat="1" applyFont="1" applyFill="1" applyBorder="1" applyAlignment="1" applyProtection="1">
      <alignment horizontal="center" vertical="center" textRotation="90" wrapText="1"/>
      <protection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8" fillId="34" borderId="13" xfId="0" applyNumberFormat="1" applyFont="1" applyFill="1" applyBorder="1" applyAlignment="1" applyProtection="1">
      <alignment horizontal="center" vertical="center" wrapText="1"/>
      <protection/>
    </xf>
    <xf numFmtId="0" fontId="8" fillId="34" borderId="12" xfId="0" applyNumberFormat="1" applyFont="1" applyFill="1" applyBorder="1" applyAlignment="1" applyProtection="1">
      <alignment horizontal="center" vertical="center" wrapText="1"/>
      <protection/>
    </xf>
    <xf numFmtId="4" fontId="7" fillId="34" borderId="10" xfId="0" applyNumberFormat="1" applyFont="1" applyFill="1" applyBorder="1" applyAlignment="1">
      <alignment horizontal="center" vertical="center" textRotation="90" wrapText="1"/>
    </xf>
    <xf numFmtId="0" fontId="11" fillId="36" borderId="19" xfId="0" applyNumberFormat="1" applyFont="1" applyFill="1" applyBorder="1" applyAlignment="1" applyProtection="1">
      <alignment horizontal="center" vertical="center" wrapText="1"/>
      <protection/>
    </xf>
    <xf numFmtId="0" fontId="11" fillId="36" borderId="20" xfId="0" applyNumberFormat="1" applyFont="1" applyFill="1" applyBorder="1" applyAlignment="1" applyProtection="1">
      <alignment horizontal="center" vertical="center" wrapText="1"/>
      <protection/>
    </xf>
    <xf numFmtId="0" fontId="11" fillId="36" borderId="21" xfId="0" applyNumberFormat="1" applyFont="1" applyFill="1" applyBorder="1" applyAlignment="1" applyProtection="1">
      <alignment horizontal="center" vertical="center" wrapText="1"/>
      <protection/>
    </xf>
    <xf numFmtId="0" fontId="11" fillId="36" borderId="22" xfId="0" applyNumberFormat="1" applyFont="1" applyFill="1" applyBorder="1" applyAlignment="1" applyProtection="1">
      <alignment horizontal="center" vertical="center" wrapText="1"/>
      <protection/>
    </xf>
    <xf numFmtId="0" fontId="11" fillId="36" borderId="0" xfId="0" applyNumberFormat="1" applyFont="1" applyFill="1" applyBorder="1" applyAlignment="1" applyProtection="1">
      <alignment horizontal="center" vertical="center" wrapText="1"/>
      <protection/>
    </xf>
    <xf numFmtId="0" fontId="11" fillId="36" borderId="23" xfId="0" applyNumberFormat="1" applyFont="1" applyFill="1" applyBorder="1" applyAlignment="1" applyProtection="1">
      <alignment horizontal="center" vertical="center" wrapText="1"/>
      <protection/>
    </xf>
    <xf numFmtId="0" fontId="11" fillId="36" borderId="24" xfId="0" applyNumberFormat="1" applyFont="1" applyFill="1" applyBorder="1" applyAlignment="1" applyProtection="1">
      <alignment horizontal="center" vertical="center" wrapText="1"/>
      <protection/>
    </xf>
    <xf numFmtId="0" fontId="11" fillId="36" borderId="11" xfId="0" applyNumberFormat="1" applyFont="1" applyFill="1" applyBorder="1" applyAlignment="1" applyProtection="1">
      <alignment horizontal="center" vertical="center" wrapText="1"/>
      <protection/>
    </xf>
    <xf numFmtId="0" fontId="11" fillId="36" borderId="25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4" fontId="11" fillId="0" borderId="16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center" vertical="center" wrapText="1"/>
    </xf>
    <xf numFmtId="4" fontId="11" fillId="0" borderId="26" xfId="0" applyNumberFormat="1" applyFont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27" xfId="0" applyFont="1" applyBorder="1" applyAlignment="1" applyProtection="1">
      <alignment horizontal="center" vertical="center" wrapText="1"/>
      <protection/>
    </xf>
    <xf numFmtId="0" fontId="11" fillId="0" borderId="2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textRotation="90" wrapText="1"/>
      <protection/>
    </xf>
    <xf numFmtId="4" fontId="2" fillId="38" borderId="10" xfId="0" applyNumberFormat="1" applyFont="1" applyFill="1" applyBorder="1" applyAlignment="1">
      <alignment horizontal="center" vertical="center" wrapText="1"/>
    </xf>
    <xf numFmtId="4" fontId="2" fillId="38" borderId="16" xfId="0" applyNumberFormat="1" applyFont="1" applyFill="1" applyBorder="1" applyAlignment="1">
      <alignment horizontal="left" vertical="center" wrapText="1"/>
    </xf>
    <xf numFmtId="4" fontId="2" fillId="38" borderId="27" xfId="0" applyNumberFormat="1" applyFont="1" applyFill="1" applyBorder="1" applyAlignment="1">
      <alignment horizontal="left" vertical="center" wrapText="1"/>
    </xf>
    <xf numFmtId="4" fontId="2" fillId="38" borderId="26" xfId="0" applyNumberFormat="1" applyFont="1" applyFill="1" applyBorder="1" applyAlignment="1">
      <alignment horizontal="left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36" borderId="10" xfId="0" applyFont="1" applyFill="1" applyBorder="1" applyAlignment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 wrapText="1"/>
    </xf>
    <xf numFmtId="4" fontId="2" fillId="38" borderId="16" xfId="0" applyNumberFormat="1" applyFont="1" applyFill="1" applyBorder="1" applyAlignment="1">
      <alignment vertical="center" wrapText="1"/>
    </xf>
    <xf numFmtId="4" fontId="2" fillId="38" borderId="27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4" fontId="2" fillId="38" borderId="27" xfId="0" applyNumberFormat="1" applyFont="1" applyFill="1" applyBorder="1" applyAlignment="1">
      <alignment horizontal="center" vertical="center" wrapText="1"/>
    </xf>
    <xf numFmtId="4" fontId="2" fillId="38" borderId="26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7" fillId="34" borderId="30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28" xfId="0" applyNumberFormat="1" applyFont="1" applyFill="1" applyBorder="1" applyAlignment="1" applyProtection="1">
      <alignment horizontal="center" vertical="center" textRotation="90" wrapText="1"/>
      <protection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/>
    </xf>
    <xf numFmtId="0" fontId="9" fillId="33" borderId="31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7" fillId="34" borderId="33" xfId="0" applyNumberFormat="1" applyFont="1" applyFill="1" applyBorder="1" applyAlignment="1" applyProtection="1">
      <alignment horizontal="center" vertical="center" wrapText="1"/>
      <protection/>
    </xf>
    <xf numFmtId="0" fontId="7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0" borderId="33" xfId="0" applyFont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11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center"/>
    </xf>
    <xf numFmtId="0" fontId="15" fillId="0" borderId="16" xfId="0" applyFont="1" applyBorder="1" applyAlignment="1" applyProtection="1">
      <alignment horizontal="center" vertical="center" wrapText="1"/>
      <protection/>
    </xf>
    <xf numFmtId="0" fontId="15" fillId="0" borderId="27" xfId="0" applyFont="1" applyBorder="1" applyAlignment="1" applyProtection="1">
      <alignment horizontal="center" vertical="center" wrapText="1"/>
      <protection/>
    </xf>
    <xf numFmtId="0" fontId="15" fillId="0" borderId="26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textRotation="90" wrapText="1"/>
      <protection/>
    </xf>
    <xf numFmtId="0" fontId="15" fillId="0" borderId="28" xfId="0" applyFont="1" applyBorder="1" applyAlignment="1" applyProtection="1">
      <alignment horizontal="center" vertical="center" textRotation="90" wrapText="1"/>
      <protection/>
    </xf>
    <xf numFmtId="0" fontId="15" fillId="0" borderId="12" xfId="0" applyFont="1" applyBorder="1" applyAlignment="1" applyProtection="1">
      <alignment horizontal="center" vertical="center" textRotation="90" wrapText="1"/>
      <protection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  <protection/>
    </xf>
    <xf numFmtId="191" fontId="16" fillId="35" borderId="16" xfId="0" applyNumberFormat="1" applyFont="1" applyFill="1" applyBorder="1" applyAlignment="1">
      <alignment horizontal="center" vertical="center"/>
    </xf>
    <xf numFmtId="191" fontId="16" fillId="35" borderId="27" xfId="0" applyNumberFormat="1" applyFont="1" applyFill="1" applyBorder="1" applyAlignment="1">
      <alignment horizontal="center" vertical="center"/>
    </xf>
    <xf numFmtId="191" fontId="16" fillId="35" borderId="26" xfId="0" applyNumberFormat="1" applyFont="1" applyFill="1" applyBorder="1" applyAlignment="1">
      <alignment horizontal="center" vertical="center"/>
    </xf>
    <xf numFmtId="191" fontId="16" fillId="35" borderId="16" xfId="0" applyNumberFormat="1" applyFont="1" applyFill="1" applyBorder="1" applyAlignment="1">
      <alignment horizontal="center" vertical="center" wrapText="1"/>
    </xf>
    <xf numFmtId="191" fontId="16" fillId="35" borderId="27" xfId="0" applyNumberFormat="1" applyFont="1" applyFill="1" applyBorder="1" applyAlignment="1">
      <alignment horizontal="center" vertical="center" wrapText="1"/>
    </xf>
    <xf numFmtId="191" fontId="16" fillId="35" borderId="26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 textRotation="90" wrapText="1"/>
      <protection/>
    </xf>
    <xf numFmtId="0" fontId="15" fillId="0" borderId="11" xfId="0" applyFont="1" applyBorder="1" applyAlignment="1">
      <alignment horizontal="center" vertical="center" wrapText="1"/>
    </xf>
    <xf numFmtId="191" fontId="16" fillId="0" borderId="10" xfId="0" applyNumberFormat="1" applyFont="1" applyBorder="1" applyAlignment="1">
      <alignment horizontal="center" vertical="center"/>
    </xf>
    <xf numFmtId="191" fontId="16" fillId="0" borderId="10" xfId="0" applyNumberFormat="1" applyFont="1" applyBorder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0" borderId="10" xfId="0" applyNumberFormat="1" applyFont="1" applyBorder="1" applyAlignment="1" applyProtection="1">
      <alignment horizontal="center" vertical="center" textRotation="90" wrapText="1"/>
      <protection/>
    </xf>
    <xf numFmtId="0" fontId="15" fillId="36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19"/>
  <sheetViews>
    <sheetView zoomScalePageLayoutView="0" workbookViewId="0" topLeftCell="B2">
      <selection activeCell="T9" sqref="T9"/>
    </sheetView>
  </sheetViews>
  <sheetFormatPr defaultColWidth="8.796875" defaultRowHeight="15"/>
  <cols>
    <col min="1" max="1" width="0.8984375" style="1" hidden="1" customWidth="1"/>
    <col min="2" max="2" width="3.59765625" style="1" customWidth="1"/>
    <col min="3" max="3" width="16.3984375" style="1" customWidth="1"/>
    <col min="4" max="4" width="9.59765625" style="1" customWidth="1"/>
    <col min="5" max="5" width="8.5" style="1" customWidth="1"/>
    <col min="6" max="6" width="11.8984375" style="1" customWidth="1"/>
    <col min="7" max="7" width="11.3984375" style="1" customWidth="1"/>
    <col min="8" max="8" width="7.09765625" style="1" customWidth="1"/>
    <col min="9" max="9" width="10.19921875" style="1" customWidth="1"/>
    <col min="10" max="10" width="10.3984375" style="1" customWidth="1"/>
    <col min="11" max="11" width="7" style="1" customWidth="1"/>
    <col min="12" max="12" width="10" style="1" customWidth="1"/>
    <col min="13" max="13" width="9.8984375" style="1" customWidth="1"/>
    <col min="14" max="14" width="8.09765625" style="1" customWidth="1"/>
    <col min="15" max="15" width="9.8984375" style="1" customWidth="1"/>
    <col min="16" max="16" width="10.19921875" style="1" customWidth="1"/>
    <col min="17" max="17" width="6.5" style="1" customWidth="1"/>
    <col min="18" max="18" width="9.3984375" style="1" customWidth="1"/>
    <col min="19" max="19" width="8.09765625" style="1" customWidth="1"/>
    <col min="20" max="20" width="10.5" style="1" customWidth="1"/>
    <col min="21" max="21" width="9.3984375" style="1" customWidth="1"/>
    <col min="22" max="22" width="11.69921875" style="1" customWidth="1"/>
    <col min="23" max="23" width="11.19921875" style="1" customWidth="1"/>
    <col min="24" max="24" width="8.5" style="1" customWidth="1"/>
    <col min="25" max="25" width="8.59765625" style="1" customWidth="1"/>
    <col min="26" max="26" width="10.19921875" style="1" customWidth="1"/>
    <col min="27" max="27" width="10.8984375" style="1" customWidth="1"/>
    <col min="28" max="28" width="10.59765625" style="1" customWidth="1"/>
    <col min="29" max="29" width="9.59765625" style="1" customWidth="1"/>
    <col min="30" max="30" width="11.69921875" style="1" customWidth="1"/>
    <col min="31" max="31" width="12.3984375" style="1" customWidth="1"/>
    <col min="32" max="32" width="11.09765625" style="1" customWidth="1"/>
    <col min="33" max="33" width="10.3984375" style="1" customWidth="1"/>
    <col min="34" max="34" width="10" style="1" customWidth="1"/>
    <col min="35" max="35" width="9.5" style="1" customWidth="1"/>
    <col min="36" max="36" width="7.59765625" style="1" customWidth="1"/>
    <col min="37" max="37" width="7.3984375" style="1" customWidth="1"/>
    <col min="38" max="38" width="9.19921875" style="1" customWidth="1"/>
    <col min="39" max="39" width="7.59765625" style="1" customWidth="1"/>
    <col min="40" max="40" width="8.09765625" style="1" customWidth="1"/>
    <col min="41" max="41" width="7.59765625" style="1" customWidth="1"/>
    <col min="42" max="42" width="11.19921875" style="1" customWidth="1"/>
    <col min="43" max="43" width="9.09765625" style="1" customWidth="1"/>
    <col min="44" max="44" width="10.09765625" style="1" customWidth="1"/>
    <col min="45" max="16384" width="9" style="1" customWidth="1"/>
  </cols>
  <sheetData>
    <row r="1" spans="2:33" ht="27" customHeight="1">
      <c r="B1" s="142" t="s">
        <v>69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49"/>
      <c r="S1" s="49"/>
      <c r="T1" s="14"/>
      <c r="U1" s="14"/>
      <c r="V1" s="15"/>
      <c r="W1" s="15"/>
      <c r="X1" s="15"/>
      <c r="Y1" s="15"/>
      <c r="Z1" s="15"/>
      <c r="AA1" s="15"/>
      <c r="AB1" s="16"/>
      <c r="AC1" s="15"/>
      <c r="AD1" s="15"/>
      <c r="AE1" s="15"/>
      <c r="AF1" s="15"/>
      <c r="AG1" s="15"/>
    </row>
    <row r="2" spans="2:33" ht="45.75" customHeight="1">
      <c r="B2" s="139" t="s">
        <v>63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7"/>
      <c r="U2" s="17"/>
      <c r="V2" s="18"/>
      <c r="W2" s="18"/>
      <c r="X2" s="18"/>
      <c r="Y2" s="18"/>
      <c r="Z2" s="18"/>
      <c r="AA2" s="18"/>
      <c r="AB2" s="19"/>
      <c r="AC2" s="20"/>
      <c r="AD2" s="20"/>
      <c r="AE2" s="20"/>
      <c r="AF2" s="20"/>
      <c r="AG2" s="20"/>
    </row>
    <row r="3" spans="3:21" ht="17.25" customHeight="1">
      <c r="C3" s="4"/>
      <c r="P3" s="140" t="s">
        <v>18</v>
      </c>
      <c r="Q3" s="140"/>
      <c r="S3" s="44"/>
      <c r="T3" s="141"/>
      <c r="U3" s="141"/>
    </row>
    <row r="4" spans="2:44" ht="15" customHeight="1">
      <c r="B4" s="143" t="s">
        <v>0</v>
      </c>
      <c r="C4" s="144" t="s">
        <v>19</v>
      </c>
      <c r="D4" s="133" t="s">
        <v>20</v>
      </c>
      <c r="E4" s="133" t="s">
        <v>21</v>
      </c>
      <c r="F4" s="112" t="s">
        <v>22</v>
      </c>
      <c r="G4" s="113"/>
      <c r="H4" s="114"/>
      <c r="I4" s="94" t="s">
        <v>182</v>
      </c>
      <c r="J4" s="95"/>
      <c r="K4" s="96"/>
      <c r="L4" s="135" t="s">
        <v>62</v>
      </c>
      <c r="M4" s="136"/>
      <c r="N4" s="136"/>
      <c r="O4" s="136"/>
      <c r="P4" s="136"/>
      <c r="Q4" s="136"/>
      <c r="R4" s="136"/>
      <c r="S4" s="136"/>
      <c r="T4" s="136"/>
      <c r="U4" s="137"/>
      <c r="V4" s="134" t="s">
        <v>23</v>
      </c>
      <c r="W4" s="134"/>
      <c r="X4" s="134"/>
      <c r="Y4" s="134"/>
      <c r="Z4" s="134"/>
      <c r="AA4" s="134"/>
      <c r="AB4" s="134"/>
      <c r="AC4" s="134"/>
      <c r="AD4" s="134"/>
      <c r="AE4" s="134"/>
      <c r="AF4" s="134"/>
      <c r="AG4" s="134"/>
      <c r="AH4" s="134" t="s">
        <v>24</v>
      </c>
      <c r="AI4" s="134"/>
      <c r="AJ4" s="134"/>
      <c r="AK4" s="134"/>
      <c r="AL4" s="134"/>
      <c r="AM4" s="134"/>
      <c r="AN4" s="134"/>
      <c r="AO4" s="134"/>
      <c r="AP4" s="134"/>
      <c r="AQ4" s="134"/>
      <c r="AR4" s="134"/>
    </row>
    <row r="5" spans="2:44" ht="21" customHeight="1">
      <c r="B5" s="143"/>
      <c r="C5" s="144"/>
      <c r="D5" s="133"/>
      <c r="E5" s="133"/>
      <c r="F5" s="115"/>
      <c r="G5" s="116"/>
      <c r="H5" s="117"/>
      <c r="I5" s="97"/>
      <c r="J5" s="98"/>
      <c r="K5" s="99"/>
      <c r="L5" s="135" t="s">
        <v>67</v>
      </c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7"/>
      <c r="X5" s="106" t="s">
        <v>25</v>
      </c>
      <c r="Y5" s="106"/>
      <c r="Z5" s="129" t="s">
        <v>26</v>
      </c>
      <c r="AA5" s="129"/>
      <c r="AB5" s="129"/>
      <c r="AC5" s="129"/>
      <c r="AD5" s="129"/>
      <c r="AE5" s="129"/>
      <c r="AF5" s="138" t="s">
        <v>27</v>
      </c>
      <c r="AG5" s="138"/>
      <c r="AH5" s="106" t="s">
        <v>28</v>
      </c>
      <c r="AI5" s="106"/>
      <c r="AJ5" s="106" t="s">
        <v>26</v>
      </c>
      <c r="AK5" s="106"/>
      <c r="AL5" s="106"/>
      <c r="AM5" s="106"/>
      <c r="AN5" s="121" t="s">
        <v>29</v>
      </c>
      <c r="AO5" s="121"/>
      <c r="AP5" s="122" t="s">
        <v>30</v>
      </c>
      <c r="AQ5" s="122"/>
      <c r="AR5" s="123" t="s">
        <v>31</v>
      </c>
    </row>
    <row r="6" spans="2:44" ht="38.25" customHeight="1">
      <c r="B6" s="143"/>
      <c r="C6" s="144"/>
      <c r="D6" s="133"/>
      <c r="E6" s="133"/>
      <c r="F6" s="115"/>
      <c r="G6" s="116"/>
      <c r="H6" s="117"/>
      <c r="I6" s="97"/>
      <c r="J6" s="98"/>
      <c r="K6" s="99"/>
      <c r="L6" s="124" t="s">
        <v>32</v>
      </c>
      <c r="M6" s="125"/>
      <c r="N6" s="125"/>
      <c r="O6" s="125"/>
      <c r="P6" s="125"/>
      <c r="Q6" s="126"/>
      <c r="R6" s="127" t="s">
        <v>33</v>
      </c>
      <c r="S6" s="127"/>
      <c r="T6" s="128" t="s">
        <v>34</v>
      </c>
      <c r="U6" s="128"/>
      <c r="V6" s="129" t="s">
        <v>35</v>
      </c>
      <c r="W6" s="129"/>
      <c r="X6" s="106"/>
      <c r="Y6" s="106"/>
      <c r="Z6" s="129"/>
      <c r="AA6" s="129"/>
      <c r="AB6" s="129"/>
      <c r="AC6" s="129"/>
      <c r="AD6" s="129"/>
      <c r="AE6" s="129"/>
      <c r="AF6" s="138"/>
      <c r="AG6" s="138"/>
      <c r="AH6" s="106"/>
      <c r="AI6" s="106"/>
      <c r="AJ6" s="106"/>
      <c r="AK6" s="106"/>
      <c r="AL6" s="106"/>
      <c r="AM6" s="106"/>
      <c r="AN6" s="121"/>
      <c r="AO6" s="121"/>
      <c r="AP6" s="122"/>
      <c r="AQ6" s="122"/>
      <c r="AR6" s="123"/>
    </row>
    <row r="7" spans="2:44" ht="88.5" customHeight="1">
      <c r="B7" s="143"/>
      <c r="C7" s="144"/>
      <c r="D7" s="133"/>
      <c r="E7" s="133"/>
      <c r="F7" s="118"/>
      <c r="G7" s="119"/>
      <c r="H7" s="120"/>
      <c r="I7" s="100"/>
      <c r="J7" s="101"/>
      <c r="K7" s="102"/>
      <c r="L7" s="130" t="s">
        <v>36</v>
      </c>
      <c r="M7" s="131"/>
      <c r="N7" s="132"/>
      <c r="O7" s="130" t="s">
        <v>37</v>
      </c>
      <c r="P7" s="131"/>
      <c r="Q7" s="132"/>
      <c r="R7" s="111" t="s">
        <v>38</v>
      </c>
      <c r="S7" s="105" t="s">
        <v>64</v>
      </c>
      <c r="T7" s="111" t="s">
        <v>38</v>
      </c>
      <c r="U7" s="105" t="s">
        <v>64</v>
      </c>
      <c r="V7" s="129"/>
      <c r="W7" s="129"/>
      <c r="X7" s="106"/>
      <c r="Y7" s="106"/>
      <c r="Z7" s="106" t="s">
        <v>39</v>
      </c>
      <c r="AA7" s="106"/>
      <c r="AB7" s="107" t="s">
        <v>40</v>
      </c>
      <c r="AC7" s="107"/>
      <c r="AD7" s="108" t="s">
        <v>41</v>
      </c>
      <c r="AE7" s="108"/>
      <c r="AF7" s="138"/>
      <c r="AG7" s="138"/>
      <c r="AH7" s="107" t="s">
        <v>42</v>
      </c>
      <c r="AI7" s="107"/>
      <c r="AJ7" s="107" t="s">
        <v>43</v>
      </c>
      <c r="AK7" s="107"/>
      <c r="AL7" s="108" t="s">
        <v>44</v>
      </c>
      <c r="AM7" s="108"/>
      <c r="AN7" s="121"/>
      <c r="AO7" s="121"/>
      <c r="AP7" s="122"/>
      <c r="AQ7" s="122"/>
      <c r="AR7" s="123"/>
    </row>
    <row r="8" spans="2:44" ht="27.75" customHeight="1">
      <c r="B8" s="143"/>
      <c r="C8" s="144"/>
      <c r="D8" s="133"/>
      <c r="E8" s="133"/>
      <c r="F8" s="45" t="s">
        <v>45</v>
      </c>
      <c r="G8" s="46" t="s">
        <v>64</v>
      </c>
      <c r="H8" s="109" t="s">
        <v>65</v>
      </c>
      <c r="I8" s="45" t="s">
        <v>45</v>
      </c>
      <c r="J8" s="46" t="s">
        <v>64</v>
      </c>
      <c r="K8" s="109" t="s">
        <v>65</v>
      </c>
      <c r="L8" s="45" t="s">
        <v>45</v>
      </c>
      <c r="M8" s="46" t="s">
        <v>64</v>
      </c>
      <c r="N8" s="109" t="s">
        <v>65</v>
      </c>
      <c r="O8" s="45" t="s">
        <v>45</v>
      </c>
      <c r="P8" s="46" t="s">
        <v>64</v>
      </c>
      <c r="Q8" s="109" t="s">
        <v>47</v>
      </c>
      <c r="R8" s="111"/>
      <c r="S8" s="105"/>
      <c r="T8" s="111"/>
      <c r="U8" s="105"/>
      <c r="V8" s="45" t="s">
        <v>45</v>
      </c>
      <c r="W8" s="46" t="s">
        <v>64</v>
      </c>
      <c r="X8" s="45" t="s">
        <v>45</v>
      </c>
      <c r="Y8" s="46" t="s">
        <v>64</v>
      </c>
      <c r="Z8" s="45" t="s">
        <v>45</v>
      </c>
      <c r="AA8" s="46" t="s">
        <v>64</v>
      </c>
      <c r="AB8" s="48" t="s">
        <v>45</v>
      </c>
      <c r="AC8" s="46" t="s">
        <v>64</v>
      </c>
      <c r="AD8" s="45" t="s">
        <v>45</v>
      </c>
      <c r="AE8" s="46" t="s">
        <v>64</v>
      </c>
      <c r="AF8" s="45" t="s">
        <v>45</v>
      </c>
      <c r="AG8" s="46" t="s">
        <v>64</v>
      </c>
      <c r="AH8" s="48" t="s">
        <v>45</v>
      </c>
      <c r="AI8" s="46" t="s">
        <v>46</v>
      </c>
      <c r="AJ8" s="48" t="s">
        <v>45</v>
      </c>
      <c r="AK8" s="46" t="s">
        <v>46</v>
      </c>
      <c r="AL8" s="48" t="s">
        <v>48</v>
      </c>
      <c r="AM8" s="46" t="s">
        <v>46</v>
      </c>
      <c r="AN8" s="48" t="s">
        <v>45</v>
      </c>
      <c r="AO8" s="46" t="s">
        <v>46</v>
      </c>
      <c r="AP8" s="48" t="s">
        <v>45</v>
      </c>
      <c r="AQ8" s="21" t="s">
        <v>46</v>
      </c>
      <c r="AR8" s="123"/>
    </row>
    <row r="9" spans="2:44" ht="14.25" customHeight="1">
      <c r="B9" s="7"/>
      <c r="C9" s="22">
        <v>1</v>
      </c>
      <c r="D9" s="22">
        <v>2</v>
      </c>
      <c r="E9" s="22">
        <v>3</v>
      </c>
      <c r="F9" s="47">
        <v>4</v>
      </c>
      <c r="G9" s="47">
        <v>5</v>
      </c>
      <c r="H9" s="110"/>
      <c r="I9" s="47">
        <v>6</v>
      </c>
      <c r="J9" s="47">
        <v>7</v>
      </c>
      <c r="K9" s="110"/>
      <c r="L9" s="47">
        <v>8</v>
      </c>
      <c r="M9" s="47">
        <v>9</v>
      </c>
      <c r="N9" s="110"/>
      <c r="O9" s="47">
        <v>10</v>
      </c>
      <c r="P9" s="47">
        <v>11</v>
      </c>
      <c r="Q9" s="110"/>
      <c r="R9" s="47">
        <v>12</v>
      </c>
      <c r="S9" s="47">
        <v>13</v>
      </c>
      <c r="T9" s="47">
        <v>14</v>
      </c>
      <c r="U9" s="47">
        <v>15</v>
      </c>
      <c r="V9" s="47">
        <v>16</v>
      </c>
      <c r="W9" s="47">
        <v>17</v>
      </c>
      <c r="X9" s="47">
        <v>18</v>
      </c>
      <c r="Y9" s="47">
        <v>19</v>
      </c>
      <c r="Z9" s="47">
        <v>20</v>
      </c>
      <c r="AA9" s="47">
        <v>21</v>
      </c>
      <c r="AB9" s="47">
        <v>22</v>
      </c>
      <c r="AC9" s="47">
        <v>23</v>
      </c>
      <c r="AD9" s="47">
        <v>24</v>
      </c>
      <c r="AE9" s="47">
        <v>25</v>
      </c>
      <c r="AF9" s="47">
        <v>26</v>
      </c>
      <c r="AG9" s="47">
        <v>27</v>
      </c>
      <c r="AH9" s="47">
        <v>28</v>
      </c>
      <c r="AI9" s="47">
        <v>29</v>
      </c>
      <c r="AJ9" s="47">
        <v>30</v>
      </c>
      <c r="AK9" s="47">
        <v>31</v>
      </c>
      <c r="AL9" s="47">
        <v>32</v>
      </c>
      <c r="AM9" s="47">
        <v>33</v>
      </c>
      <c r="AN9" s="47">
        <v>34</v>
      </c>
      <c r="AO9" s="47">
        <v>35</v>
      </c>
      <c r="AP9" s="47">
        <v>36</v>
      </c>
      <c r="AQ9" s="22">
        <v>37</v>
      </c>
      <c r="AR9" s="22">
        <v>38</v>
      </c>
    </row>
    <row r="10" spans="1:44" ht="24.75" customHeight="1">
      <c r="A10" s="8"/>
      <c r="B10" s="9">
        <v>1</v>
      </c>
      <c r="C10" s="24" t="s">
        <v>12</v>
      </c>
      <c r="D10" s="13">
        <v>281243.2</v>
      </c>
      <c r="E10" s="13">
        <v>58504.2</v>
      </c>
      <c r="F10" s="13">
        <v>15701299</v>
      </c>
      <c r="G10" s="13">
        <v>15185086.3</v>
      </c>
      <c r="H10" s="23">
        <v>96.7122930402128</v>
      </c>
      <c r="I10" s="13">
        <v>8647957.9</v>
      </c>
      <c r="J10" s="13">
        <v>8107747.000000001</v>
      </c>
      <c r="K10" s="23">
        <v>93.75331255948876</v>
      </c>
      <c r="L10" s="13">
        <v>558700</v>
      </c>
      <c r="M10" s="13">
        <v>476265.8</v>
      </c>
      <c r="N10" s="23">
        <v>85.2453552890639</v>
      </c>
      <c r="O10" s="13">
        <v>5244840</v>
      </c>
      <c r="P10" s="13">
        <v>5113129.8</v>
      </c>
      <c r="Q10" s="23">
        <v>97.4887661015398</v>
      </c>
      <c r="R10" s="13">
        <v>0</v>
      </c>
      <c r="S10" s="13">
        <v>0</v>
      </c>
      <c r="T10" s="13">
        <v>1018282.2</v>
      </c>
      <c r="U10" s="13">
        <v>959778.7</v>
      </c>
      <c r="V10" s="13">
        <v>1417007.5</v>
      </c>
      <c r="W10" s="13">
        <v>1260962.8</v>
      </c>
      <c r="X10" s="13">
        <v>0</v>
      </c>
      <c r="Y10" s="13">
        <v>0</v>
      </c>
      <c r="Z10" s="13">
        <v>6753962.6</v>
      </c>
      <c r="AA10" s="13">
        <v>6753962.8</v>
      </c>
      <c r="AB10" s="13">
        <v>0</v>
      </c>
      <c r="AC10" s="13">
        <v>0</v>
      </c>
      <c r="AD10" s="13">
        <v>282078.5</v>
      </c>
      <c r="AE10" s="13">
        <v>306076.5</v>
      </c>
      <c r="AF10" s="13">
        <v>15274870.8</v>
      </c>
      <c r="AG10" s="13">
        <v>14870176.400000002</v>
      </c>
      <c r="AH10" s="13">
        <v>409128.2</v>
      </c>
      <c r="AI10" s="13">
        <v>297609.9</v>
      </c>
      <c r="AJ10" s="13">
        <v>17300</v>
      </c>
      <c r="AK10" s="13">
        <v>17300</v>
      </c>
      <c r="AL10" s="13">
        <v>0</v>
      </c>
      <c r="AM10" s="13">
        <v>0</v>
      </c>
      <c r="AN10" s="13">
        <v>0</v>
      </c>
      <c r="AO10" s="13">
        <v>0</v>
      </c>
      <c r="AP10" s="13">
        <v>426428.2</v>
      </c>
      <c r="AQ10" s="13">
        <v>314909.9</v>
      </c>
      <c r="AR10" s="13">
        <v>795453.1</v>
      </c>
    </row>
    <row r="11" spans="1:44" ht="24.75" customHeight="1">
      <c r="A11" s="8"/>
      <c r="B11" s="9">
        <v>2</v>
      </c>
      <c r="C11" s="24" t="s">
        <v>1</v>
      </c>
      <c r="D11" s="13">
        <v>176029.96800000008</v>
      </c>
      <c r="E11" s="13">
        <v>63460.60300000001</v>
      </c>
      <c r="F11" s="13">
        <v>2267776</v>
      </c>
      <c r="G11" s="13">
        <v>2096237.17</v>
      </c>
      <c r="H11" s="23">
        <v>92.43581244355704</v>
      </c>
      <c r="I11" s="13">
        <v>1347623.5</v>
      </c>
      <c r="J11" s="13">
        <v>1167734.67</v>
      </c>
      <c r="K11" s="23">
        <v>86.65140300684871</v>
      </c>
      <c r="L11" s="13">
        <v>384576.6</v>
      </c>
      <c r="M11" s="13">
        <v>319536.335</v>
      </c>
      <c r="N11" s="23">
        <v>83.08782567634121</v>
      </c>
      <c r="O11" s="13">
        <v>235824.4</v>
      </c>
      <c r="P11" s="13">
        <v>174598.209</v>
      </c>
      <c r="Q11" s="23">
        <v>74.03738077993624</v>
      </c>
      <c r="R11" s="13">
        <v>31200</v>
      </c>
      <c r="S11" s="13">
        <v>30302.4</v>
      </c>
      <c r="T11" s="13">
        <v>27282</v>
      </c>
      <c r="U11" s="13">
        <v>23905.2</v>
      </c>
      <c r="V11" s="13">
        <v>183857.1</v>
      </c>
      <c r="W11" s="13">
        <v>147944.95900000003</v>
      </c>
      <c r="X11" s="13">
        <v>70235.5</v>
      </c>
      <c r="Y11" s="13">
        <v>55242.333999999995</v>
      </c>
      <c r="Z11" s="13">
        <v>903454.9</v>
      </c>
      <c r="AA11" s="13">
        <v>903454.9</v>
      </c>
      <c r="AB11" s="13">
        <v>0</v>
      </c>
      <c r="AC11" s="13">
        <v>0</v>
      </c>
      <c r="AD11" s="13">
        <v>16697.6</v>
      </c>
      <c r="AE11" s="13">
        <v>16697.6</v>
      </c>
      <c r="AF11" s="13">
        <v>1853128.1</v>
      </c>
      <c r="AG11" s="13">
        <v>1671682</v>
      </c>
      <c r="AH11" s="13">
        <v>414647.9</v>
      </c>
      <c r="AI11" s="13">
        <v>416205.2</v>
      </c>
      <c r="AJ11" s="13">
        <v>0</v>
      </c>
      <c r="AK11" s="13">
        <v>0</v>
      </c>
      <c r="AL11" s="13">
        <v>0</v>
      </c>
      <c r="AM11" s="13" t="s">
        <v>66</v>
      </c>
      <c r="AN11" s="13">
        <v>0</v>
      </c>
      <c r="AO11" s="13">
        <v>0</v>
      </c>
      <c r="AP11" s="13">
        <v>414647.9</v>
      </c>
      <c r="AQ11" s="13">
        <v>424555.2</v>
      </c>
      <c r="AR11" s="13">
        <v>0</v>
      </c>
    </row>
    <row r="12" spans="1:44" ht="24.75" customHeight="1">
      <c r="A12" s="8"/>
      <c r="B12" s="9">
        <v>3</v>
      </c>
      <c r="C12" s="24" t="s">
        <v>2</v>
      </c>
      <c r="D12" s="13">
        <v>617026.2999999995</v>
      </c>
      <c r="E12" s="13">
        <v>137965.8</v>
      </c>
      <c r="F12" s="13">
        <v>3737241.5</v>
      </c>
      <c r="G12" s="13">
        <v>3866089.5</v>
      </c>
      <c r="H12" s="23">
        <v>103.44767658177835</v>
      </c>
      <c r="I12" s="13">
        <v>1951504.6</v>
      </c>
      <c r="J12" s="13">
        <v>2080649</v>
      </c>
      <c r="K12" s="23">
        <v>106.61768360679244</v>
      </c>
      <c r="L12" s="13">
        <v>623875.1</v>
      </c>
      <c r="M12" s="13">
        <v>571758</v>
      </c>
      <c r="N12" s="23">
        <v>91.64622854798982</v>
      </c>
      <c r="O12" s="13">
        <v>334250</v>
      </c>
      <c r="P12" s="13">
        <v>356228.5</v>
      </c>
      <c r="Q12" s="23">
        <v>106.57546746447264</v>
      </c>
      <c r="R12" s="13">
        <v>47000</v>
      </c>
      <c r="S12" s="13">
        <v>48434.8</v>
      </c>
      <c r="T12" s="13">
        <v>35880.1</v>
      </c>
      <c r="U12" s="13">
        <v>53987</v>
      </c>
      <c r="V12" s="13">
        <v>396473.5</v>
      </c>
      <c r="W12" s="13">
        <v>313938.1</v>
      </c>
      <c r="X12" s="13">
        <v>0</v>
      </c>
      <c r="Y12" s="13">
        <v>0</v>
      </c>
      <c r="Z12" s="13">
        <v>1755736.9</v>
      </c>
      <c r="AA12" s="13">
        <v>1755736.9</v>
      </c>
      <c r="AB12" s="13">
        <v>30000</v>
      </c>
      <c r="AC12" s="13">
        <v>29703.6</v>
      </c>
      <c r="AD12" s="13">
        <v>0</v>
      </c>
      <c r="AE12" s="13">
        <v>0</v>
      </c>
      <c r="AF12" s="13">
        <v>3223215.6</v>
      </c>
      <c r="AG12" s="13">
        <v>3129786.9</v>
      </c>
      <c r="AH12" s="13">
        <v>514025.9</v>
      </c>
      <c r="AI12" s="13">
        <v>736302.6</v>
      </c>
      <c r="AJ12" s="13">
        <v>0</v>
      </c>
      <c r="AK12" s="13">
        <v>0</v>
      </c>
      <c r="AL12" s="13">
        <v>0</v>
      </c>
      <c r="AM12" s="13">
        <v>0</v>
      </c>
      <c r="AN12" s="13">
        <v>0</v>
      </c>
      <c r="AO12" s="13">
        <v>0</v>
      </c>
      <c r="AP12" s="13">
        <v>514025.9</v>
      </c>
      <c r="AQ12" s="13">
        <v>736302.6</v>
      </c>
      <c r="AR12" s="13">
        <v>23747</v>
      </c>
    </row>
    <row r="13" spans="1:44" ht="24.75" customHeight="1">
      <c r="A13" s="8"/>
      <c r="B13" s="9">
        <v>4</v>
      </c>
      <c r="C13" s="24" t="s">
        <v>3</v>
      </c>
      <c r="D13" s="13">
        <v>362426.2</v>
      </c>
      <c r="E13" s="13">
        <v>30465.4</v>
      </c>
      <c r="F13" s="13">
        <v>4676296.4</v>
      </c>
      <c r="G13" s="13">
        <v>3952580.1</v>
      </c>
      <c r="H13" s="23">
        <v>84.52372907756659</v>
      </c>
      <c r="I13" s="13">
        <v>2890225.1</v>
      </c>
      <c r="J13" s="13">
        <v>2164509.6</v>
      </c>
      <c r="K13" s="23">
        <v>74.8906927699161</v>
      </c>
      <c r="L13" s="13">
        <v>821768.3</v>
      </c>
      <c r="M13" s="13">
        <v>639500.6</v>
      </c>
      <c r="N13" s="23">
        <v>77.82006193229883</v>
      </c>
      <c r="O13" s="13">
        <v>517933.4</v>
      </c>
      <c r="P13" s="13">
        <v>427120.5</v>
      </c>
      <c r="Q13" s="23">
        <v>82.46629779041092</v>
      </c>
      <c r="R13" s="13">
        <v>51875</v>
      </c>
      <c r="S13" s="13">
        <v>46351.2</v>
      </c>
      <c r="T13" s="13">
        <v>69221.9</v>
      </c>
      <c r="U13" s="13">
        <v>60964.9</v>
      </c>
      <c r="V13" s="13">
        <v>554466.1</v>
      </c>
      <c r="W13" s="13">
        <v>456003.8</v>
      </c>
      <c r="X13" s="13">
        <v>0</v>
      </c>
      <c r="Y13" s="13">
        <v>-54167.7</v>
      </c>
      <c r="Z13" s="13">
        <v>1727721.2</v>
      </c>
      <c r="AA13" s="13">
        <v>1727721.2</v>
      </c>
      <c r="AB13" s="13">
        <v>0</v>
      </c>
      <c r="AC13" s="13">
        <v>0</v>
      </c>
      <c r="AD13" s="13">
        <v>3320.6</v>
      </c>
      <c r="AE13" s="13">
        <v>3319.8</v>
      </c>
      <c r="AF13" s="13">
        <v>3746306.5</v>
      </c>
      <c r="AG13" s="13">
        <v>3306814.3</v>
      </c>
      <c r="AH13" s="13">
        <v>924689.9</v>
      </c>
      <c r="AI13" s="13">
        <v>659739.3</v>
      </c>
      <c r="AJ13" s="13">
        <v>0</v>
      </c>
      <c r="AK13" s="13">
        <v>0</v>
      </c>
      <c r="AL13" s="13">
        <v>5300</v>
      </c>
      <c r="AM13" s="13">
        <v>7300</v>
      </c>
      <c r="AN13" s="13">
        <v>0</v>
      </c>
      <c r="AO13" s="13">
        <v>-21273.5</v>
      </c>
      <c r="AP13" s="13">
        <v>929989.9</v>
      </c>
      <c r="AQ13" s="13">
        <v>645765.8</v>
      </c>
      <c r="AR13" s="13">
        <v>52793.3</v>
      </c>
    </row>
    <row r="14" spans="1:44" ht="24.75" customHeight="1">
      <c r="A14" s="8"/>
      <c r="B14" s="9">
        <v>5</v>
      </c>
      <c r="C14" s="24" t="s">
        <v>4</v>
      </c>
      <c r="D14" s="13">
        <v>287412.7</v>
      </c>
      <c r="E14" s="13">
        <v>90993.4</v>
      </c>
      <c r="F14" s="13">
        <v>3654671.7</v>
      </c>
      <c r="G14" s="13">
        <v>3026817.8</v>
      </c>
      <c r="H14" s="23">
        <v>82.82051162078382</v>
      </c>
      <c r="I14" s="13">
        <v>1852222.5</v>
      </c>
      <c r="J14" s="13">
        <v>1223967.3</v>
      </c>
      <c r="K14" s="23">
        <v>66.08100808623156</v>
      </c>
      <c r="L14" s="13">
        <v>629161.1</v>
      </c>
      <c r="M14" s="13">
        <v>259948.3</v>
      </c>
      <c r="N14" s="23">
        <v>41.31665164931526</v>
      </c>
      <c r="O14" s="13">
        <v>276727.4</v>
      </c>
      <c r="P14" s="13">
        <v>215414.7</v>
      </c>
      <c r="Q14" s="23">
        <v>77.84364685246203</v>
      </c>
      <c r="R14" s="13">
        <v>31576</v>
      </c>
      <c r="S14" s="13">
        <v>27634.7</v>
      </c>
      <c r="T14" s="13">
        <v>30687</v>
      </c>
      <c r="U14" s="13">
        <v>21621.4</v>
      </c>
      <c r="V14" s="13">
        <v>402042.9</v>
      </c>
      <c r="W14" s="13">
        <v>269089.8</v>
      </c>
      <c r="X14" s="13">
        <v>10430</v>
      </c>
      <c r="Y14" s="13">
        <v>10993.7</v>
      </c>
      <c r="Z14" s="13">
        <v>1793133.2</v>
      </c>
      <c r="AA14" s="13">
        <v>1793224.5</v>
      </c>
      <c r="AB14" s="13">
        <v>0</v>
      </c>
      <c r="AC14" s="13">
        <v>0</v>
      </c>
      <c r="AD14" s="13">
        <v>2728.5</v>
      </c>
      <c r="AE14" s="13">
        <v>2838.5</v>
      </c>
      <c r="AF14" s="13">
        <v>3176486.1</v>
      </c>
      <c r="AG14" s="13">
        <v>2600765.6</v>
      </c>
      <c r="AH14" s="13">
        <v>468598.1</v>
      </c>
      <c r="AI14" s="13">
        <v>416411.7</v>
      </c>
      <c r="AJ14" s="13">
        <v>5043.5</v>
      </c>
      <c r="AK14" s="13">
        <v>5043.5</v>
      </c>
      <c r="AL14" s="13">
        <v>1544</v>
      </c>
      <c r="AM14" s="13">
        <v>1744</v>
      </c>
      <c r="AN14" s="13">
        <v>3000</v>
      </c>
      <c r="AO14" s="13">
        <v>2853</v>
      </c>
      <c r="AP14" s="13">
        <v>478185.6</v>
      </c>
      <c r="AQ14" s="13">
        <v>426052.2</v>
      </c>
      <c r="AR14" s="13">
        <v>173095.8</v>
      </c>
    </row>
    <row r="15" spans="1:44" ht="24.75" customHeight="1">
      <c r="A15" s="8"/>
      <c r="B15" s="9">
        <v>6</v>
      </c>
      <c r="C15" s="24" t="s">
        <v>5</v>
      </c>
      <c r="D15" s="13">
        <v>169048.9</v>
      </c>
      <c r="E15" s="13">
        <v>9338.1</v>
      </c>
      <c r="F15" s="13">
        <v>5233953.0001</v>
      </c>
      <c r="G15" s="13">
        <v>4343813.42</v>
      </c>
      <c r="H15" s="23">
        <v>82.99297719939418</v>
      </c>
      <c r="I15" s="13">
        <v>2975138.1001000004</v>
      </c>
      <c r="J15" s="13">
        <v>2086132.6660000004</v>
      </c>
      <c r="K15" s="23">
        <v>70.11885148894034</v>
      </c>
      <c r="L15" s="13">
        <v>593217.4</v>
      </c>
      <c r="M15" s="13">
        <v>303022.409</v>
      </c>
      <c r="N15" s="23">
        <v>51.081173445013576</v>
      </c>
      <c r="O15" s="13">
        <v>473223.3</v>
      </c>
      <c r="P15" s="13">
        <v>343441.45599999983</v>
      </c>
      <c r="Q15" s="23">
        <v>72.5749251991607</v>
      </c>
      <c r="R15" s="13">
        <v>64150</v>
      </c>
      <c r="S15" s="13">
        <v>57111.8</v>
      </c>
      <c r="T15" s="13">
        <v>58391.7</v>
      </c>
      <c r="U15" s="13">
        <v>58731.65</v>
      </c>
      <c r="V15" s="13">
        <v>511913.3</v>
      </c>
      <c r="W15" s="13">
        <v>355844.9760000001</v>
      </c>
      <c r="X15" s="13">
        <v>950</v>
      </c>
      <c r="Y15" s="13">
        <v>-1223.3</v>
      </c>
      <c r="Z15" s="13">
        <v>1939952.6</v>
      </c>
      <c r="AA15" s="13">
        <v>1939908.9</v>
      </c>
      <c r="AB15" s="13">
        <v>50717</v>
      </c>
      <c r="AC15" s="13">
        <v>48248.1</v>
      </c>
      <c r="AD15" s="13">
        <v>104240.8</v>
      </c>
      <c r="AE15" s="13">
        <v>104255.27</v>
      </c>
      <c r="AF15" s="13">
        <v>3796756.1</v>
      </c>
      <c r="AG15" s="13">
        <v>3209341.2610000013</v>
      </c>
      <c r="AH15" s="13">
        <v>1273292.4001</v>
      </c>
      <c r="AI15" s="13">
        <v>969203.675</v>
      </c>
      <c r="AJ15" s="13">
        <v>111425</v>
      </c>
      <c r="AK15" s="13">
        <v>108333.98400000001</v>
      </c>
      <c r="AL15" s="13">
        <v>52479.5</v>
      </c>
      <c r="AM15" s="13">
        <v>56934.5</v>
      </c>
      <c r="AN15" s="13">
        <v>0</v>
      </c>
      <c r="AO15" s="13">
        <v>0</v>
      </c>
      <c r="AP15" s="13">
        <v>1516888.5000999994</v>
      </c>
      <c r="AQ15" s="13">
        <v>1178166.0710000002</v>
      </c>
      <c r="AR15" s="13">
        <v>43693.912</v>
      </c>
    </row>
    <row r="16" spans="1:44" ht="24.75" customHeight="1">
      <c r="A16" s="8"/>
      <c r="B16" s="9">
        <v>7</v>
      </c>
      <c r="C16" s="24" t="s">
        <v>6</v>
      </c>
      <c r="D16" s="13">
        <v>803800.8</v>
      </c>
      <c r="E16" s="13">
        <v>6447.2</v>
      </c>
      <c r="F16" s="13">
        <v>6159622.999999998</v>
      </c>
      <c r="G16" s="13">
        <v>5512229.599999998</v>
      </c>
      <c r="H16" s="23">
        <v>89.48972364055396</v>
      </c>
      <c r="I16" s="13">
        <v>4331409.3</v>
      </c>
      <c r="J16" s="13">
        <v>3684133.3</v>
      </c>
      <c r="K16" s="23">
        <v>85.0562263880257</v>
      </c>
      <c r="L16" s="13">
        <v>437884.5</v>
      </c>
      <c r="M16" s="13">
        <v>330617.7</v>
      </c>
      <c r="N16" s="23">
        <v>75.50340329470446</v>
      </c>
      <c r="O16" s="13">
        <v>750746.2</v>
      </c>
      <c r="P16" s="13">
        <v>637644.8</v>
      </c>
      <c r="Q16" s="23">
        <v>84.93480220079707</v>
      </c>
      <c r="R16" s="13">
        <v>59700</v>
      </c>
      <c r="S16" s="13">
        <v>47341.1</v>
      </c>
      <c r="T16" s="13">
        <v>60691.8</v>
      </c>
      <c r="U16" s="13">
        <v>69408.1</v>
      </c>
      <c r="V16" s="13">
        <v>558609.4</v>
      </c>
      <c r="W16" s="13">
        <v>442425.5</v>
      </c>
      <c r="X16" s="13">
        <v>0</v>
      </c>
      <c r="Y16" s="13">
        <v>0</v>
      </c>
      <c r="Z16" s="13">
        <v>1748363.1</v>
      </c>
      <c r="AA16" s="13">
        <v>1748245.7</v>
      </c>
      <c r="AB16" s="13">
        <v>0</v>
      </c>
      <c r="AC16" s="13">
        <v>0</v>
      </c>
      <c r="AD16" s="13">
        <v>0</v>
      </c>
      <c r="AE16" s="13">
        <v>0</v>
      </c>
      <c r="AF16" s="13">
        <v>3615995</v>
      </c>
      <c r="AG16" s="13">
        <v>3275682.9</v>
      </c>
      <c r="AH16" s="13">
        <v>2402988.4</v>
      </c>
      <c r="AI16" s="13">
        <v>2133174.8</v>
      </c>
      <c r="AJ16" s="13">
        <v>44500</v>
      </c>
      <c r="AK16" s="13">
        <v>44500</v>
      </c>
      <c r="AL16" s="13">
        <v>35350.6</v>
      </c>
      <c r="AM16" s="13">
        <v>35350.6</v>
      </c>
      <c r="AN16" s="13">
        <v>60789</v>
      </c>
      <c r="AO16" s="13">
        <v>23521.3</v>
      </c>
      <c r="AP16" s="13">
        <v>2543628</v>
      </c>
      <c r="AQ16" s="13">
        <v>2236546.7</v>
      </c>
      <c r="AR16" s="13">
        <v>0</v>
      </c>
    </row>
    <row r="17" spans="1:44" ht="24.75" customHeight="1">
      <c r="A17" s="8"/>
      <c r="B17" s="9">
        <v>8</v>
      </c>
      <c r="C17" s="24" t="s">
        <v>7</v>
      </c>
      <c r="D17" s="13">
        <v>180236.2</v>
      </c>
      <c r="E17" s="13">
        <v>33396.2</v>
      </c>
      <c r="F17" s="13">
        <v>5976110.85</v>
      </c>
      <c r="G17" s="13">
        <v>4782992.5</v>
      </c>
      <c r="H17" s="23">
        <v>80.03520383160227</v>
      </c>
      <c r="I17" s="13">
        <v>3510364</v>
      </c>
      <c r="J17" s="13">
        <v>2317589.1</v>
      </c>
      <c r="K17" s="23">
        <v>66.02133283044151</v>
      </c>
      <c r="L17" s="13">
        <v>843011.9</v>
      </c>
      <c r="M17" s="13">
        <v>438556.8</v>
      </c>
      <c r="N17" s="23">
        <v>52.02261083147223</v>
      </c>
      <c r="O17" s="13">
        <v>427209.4</v>
      </c>
      <c r="P17" s="13">
        <v>307918.8</v>
      </c>
      <c r="Q17" s="23">
        <v>72.07678482730014</v>
      </c>
      <c r="R17" s="13">
        <v>65275</v>
      </c>
      <c r="S17" s="13">
        <v>50179.6</v>
      </c>
      <c r="T17" s="13">
        <v>116344.8</v>
      </c>
      <c r="U17" s="13">
        <v>91385.7</v>
      </c>
      <c r="V17" s="13">
        <v>1091776</v>
      </c>
      <c r="W17" s="13">
        <v>697054.4</v>
      </c>
      <c r="X17" s="13">
        <v>0</v>
      </c>
      <c r="Y17" s="13">
        <v>0</v>
      </c>
      <c r="Z17" s="13">
        <v>2119746.85</v>
      </c>
      <c r="AA17" s="13">
        <v>2119686.9</v>
      </c>
      <c r="AB17" s="13">
        <v>4000</v>
      </c>
      <c r="AC17" s="13">
        <v>4000</v>
      </c>
      <c r="AD17" s="13">
        <v>0</v>
      </c>
      <c r="AE17" s="13">
        <v>0</v>
      </c>
      <c r="AF17" s="13">
        <v>4667363.95</v>
      </c>
      <c r="AG17" s="13">
        <v>3708782.2</v>
      </c>
      <c r="AH17" s="13">
        <v>966746.9</v>
      </c>
      <c r="AI17" s="13">
        <v>732493.8</v>
      </c>
      <c r="AJ17" s="13">
        <v>342000</v>
      </c>
      <c r="AK17" s="13">
        <v>341716.5</v>
      </c>
      <c r="AL17" s="13">
        <v>0</v>
      </c>
      <c r="AM17" s="13">
        <v>0</v>
      </c>
      <c r="AN17" s="13">
        <v>0</v>
      </c>
      <c r="AO17" s="13">
        <v>0</v>
      </c>
      <c r="AP17" s="13">
        <v>1308746.9</v>
      </c>
      <c r="AQ17" s="13">
        <v>1074210.3</v>
      </c>
      <c r="AR17" s="13">
        <v>205434.4</v>
      </c>
    </row>
    <row r="18" spans="1:44" ht="24.75" customHeight="1">
      <c r="A18" s="8"/>
      <c r="B18" s="9">
        <v>9</v>
      </c>
      <c r="C18" s="24" t="s">
        <v>8</v>
      </c>
      <c r="D18" s="13">
        <v>113345</v>
      </c>
      <c r="E18" s="13">
        <v>18728.3</v>
      </c>
      <c r="F18" s="13">
        <v>2958962.9</v>
      </c>
      <c r="G18" s="13">
        <v>2569457.6</v>
      </c>
      <c r="H18" s="23">
        <v>86.83642501904973</v>
      </c>
      <c r="I18" s="13">
        <v>1614399.2</v>
      </c>
      <c r="J18" s="13">
        <v>1306459.2</v>
      </c>
      <c r="K18" s="23">
        <v>80.92541175689388</v>
      </c>
      <c r="L18" s="13">
        <v>345359.3</v>
      </c>
      <c r="M18" s="13">
        <v>167570</v>
      </c>
      <c r="N18" s="23">
        <v>48.52048287102737</v>
      </c>
      <c r="O18" s="13">
        <v>243963.7</v>
      </c>
      <c r="P18" s="13">
        <v>153278</v>
      </c>
      <c r="Q18" s="23">
        <v>62.82819944114644</v>
      </c>
      <c r="R18" s="13">
        <v>24200</v>
      </c>
      <c r="S18" s="13">
        <v>25962.8</v>
      </c>
      <c r="T18" s="13">
        <v>39835.9</v>
      </c>
      <c r="U18" s="13">
        <v>35192.9</v>
      </c>
      <c r="V18" s="13">
        <v>513985.2</v>
      </c>
      <c r="W18" s="13">
        <v>396079.5</v>
      </c>
      <c r="X18" s="13">
        <v>0</v>
      </c>
      <c r="Y18" s="13">
        <v>0</v>
      </c>
      <c r="Z18" s="13">
        <v>1205865.3</v>
      </c>
      <c r="AA18" s="13">
        <v>1206015.2</v>
      </c>
      <c r="AB18" s="13">
        <v>14740</v>
      </c>
      <c r="AC18" s="13">
        <v>14740</v>
      </c>
      <c r="AD18" s="13">
        <v>123958.4</v>
      </c>
      <c r="AE18" s="13">
        <v>42243.2</v>
      </c>
      <c r="AF18" s="13">
        <v>2511907.8</v>
      </c>
      <c r="AG18" s="13">
        <v>2041081.6</v>
      </c>
      <c r="AH18" s="13">
        <v>441555.1</v>
      </c>
      <c r="AI18" s="13">
        <v>524038.2</v>
      </c>
      <c r="AJ18" s="13">
        <v>0</v>
      </c>
      <c r="AK18" s="13">
        <v>0</v>
      </c>
      <c r="AL18" s="13">
        <v>0</v>
      </c>
      <c r="AM18" s="13">
        <v>0</v>
      </c>
      <c r="AN18" s="13">
        <v>5500</v>
      </c>
      <c r="AO18" s="13">
        <v>5500</v>
      </c>
      <c r="AP18" s="13">
        <v>447055.1</v>
      </c>
      <c r="AQ18" s="13">
        <v>528376</v>
      </c>
      <c r="AR18" s="13">
        <v>11618.7</v>
      </c>
    </row>
    <row r="19" spans="1:44" ht="24.75" customHeight="1">
      <c r="A19" s="8"/>
      <c r="B19" s="9">
        <v>10</v>
      </c>
      <c r="C19" s="24" t="s">
        <v>9</v>
      </c>
      <c r="D19" s="13">
        <v>143464</v>
      </c>
      <c r="E19" s="13">
        <v>12165.1</v>
      </c>
      <c r="F19" s="13">
        <v>1142873.2</v>
      </c>
      <c r="G19" s="13">
        <v>1134767.1</v>
      </c>
      <c r="H19" s="23">
        <v>99.29072621529669</v>
      </c>
      <c r="I19" s="13">
        <v>506003.8</v>
      </c>
      <c r="J19" s="13">
        <v>509887</v>
      </c>
      <c r="K19" s="23">
        <v>100.76742506676828</v>
      </c>
      <c r="L19" s="13">
        <v>88035.8</v>
      </c>
      <c r="M19" s="13">
        <v>78066.4</v>
      </c>
      <c r="N19" s="23">
        <v>88.67574327716677</v>
      </c>
      <c r="O19" s="13">
        <v>83145.2</v>
      </c>
      <c r="P19" s="13">
        <v>88771.9</v>
      </c>
      <c r="Q19" s="23">
        <v>106.76731789688402</v>
      </c>
      <c r="R19" s="13">
        <v>8100</v>
      </c>
      <c r="S19" s="13">
        <v>8219.8</v>
      </c>
      <c r="T19" s="13">
        <v>10182</v>
      </c>
      <c r="U19" s="13">
        <v>9433.2</v>
      </c>
      <c r="V19" s="13">
        <v>138987.7</v>
      </c>
      <c r="W19" s="13">
        <v>125502.5</v>
      </c>
      <c r="X19" s="13">
        <v>0</v>
      </c>
      <c r="Y19" s="13">
        <v>0</v>
      </c>
      <c r="Z19" s="13">
        <v>422652.9</v>
      </c>
      <c r="AA19" s="13">
        <v>422663.6</v>
      </c>
      <c r="AB19" s="13">
        <v>0</v>
      </c>
      <c r="AC19" s="13">
        <v>0</v>
      </c>
      <c r="AD19" s="13">
        <v>12000</v>
      </c>
      <c r="AE19" s="13">
        <v>0</v>
      </c>
      <c r="AF19" s="13">
        <v>763103.6</v>
      </c>
      <c r="AG19" s="13">
        <v>732657.4</v>
      </c>
      <c r="AH19" s="13">
        <v>168128.1</v>
      </c>
      <c r="AI19" s="13">
        <v>190518.2</v>
      </c>
      <c r="AJ19" s="13">
        <v>202216.5</v>
      </c>
      <c r="AK19" s="13">
        <v>202216.5</v>
      </c>
      <c r="AL19" s="13">
        <v>0</v>
      </c>
      <c r="AM19" s="13">
        <v>0</v>
      </c>
      <c r="AN19" s="13">
        <v>9375</v>
      </c>
      <c r="AO19" s="13">
        <v>9375</v>
      </c>
      <c r="AP19" s="13">
        <v>379719.6</v>
      </c>
      <c r="AQ19" s="13">
        <v>402109.7</v>
      </c>
      <c r="AR19" s="13">
        <v>0</v>
      </c>
    </row>
    <row r="20" spans="1:44" ht="24.75" customHeight="1">
      <c r="A20" s="8"/>
      <c r="B20" s="9">
        <v>11</v>
      </c>
      <c r="C20" s="24" t="s">
        <v>10</v>
      </c>
      <c r="D20" s="13">
        <v>573876.6</v>
      </c>
      <c r="E20" s="13">
        <v>5129.2</v>
      </c>
      <c r="F20" s="13">
        <v>2171693.2</v>
      </c>
      <c r="G20" s="13">
        <v>2022204.7</v>
      </c>
      <c r="H20" s="23">
        <v>93.11650006547886</v>
      </c>
      <c r="I20" s="13">
        <v>1117099.3</v>
      </c>
      <c r="J20" s="13">
        <v>984505.3</v>
      </c>
      <c r="K20" s="23">
        <v>88.13050907828871</v>
      </c>
      <c r="L20" s="13">
        <v>192281.2</v>
      </c>
      <c r="M20" s="13">
        <v>133884.5</v>
      </c>
      <c r="N20" s="23">
        <v>69.62953216435093</v>
      </c>
      <c r="O20" s="13">
        <v>133290.8</v>
      </c>
      <c r="P20" s="13">
        <v>108846.4</v>
      </c>
      <c r="Q20" s="23">
        <v>81.66084981108975</v>
      </c>
      <c r="R20" s="13">
        <v>27988.2</v>
      </c>
      <c r="S20" s="13">
        <v>23107.3</v>
      </c>
      <c r="T20" s="13">
        <v>28646.4</v>
      </c>
      <c r="U20" s="13">
        <v>20651.9</v>
      </c>
      <c r="V20" s="13">
        <v>245394.8</v>
      </c>
      <c r="W20" s="13">
        <v>215553.2</v>
      </c>
      <c r="X20" s="13">
        <v>0</v>
      </c>
      <c r="Y20" s="13">
        <v>0</v>
      </c>
      <c r="Z20" s="13">
        <v>943335.7</v>
      </c>
      <c r="AA20" s="13">
        <v>943335.7</v>
      </c>
      <c r="AB20" s="13">
        <v>44051.2</v>
      </c>
      <c r="AC20" s="13">
        <v>43972.5</v>
      </c>
      <c r="AD20" s="13">
        <v>55102</v>
      </c>
      <c r="AE20" s="13">
        <v>38252.1</v>
      </c>
      <c r="AF20" s="13">
        <v>1670090.3</v>
      </c>
      <c r="AG20" s="13">
        <v>1527603.6</v>
      </c>
      <c r="AH20" s="13">
        <v>489497.9</v>
      </c>
      <c r="AI20" s="13">
        <v>482462</v>
      </c>
      <c r="AJ20" s="13">
        <v>4952</v>
      </c>
      <c r="AK20" s="13">
        <v>4952</v>
      </c>
      <c r="AL20" s="13">
        <v>7153</v>
      </c>
      <c r="AM20" s="13">
        <v>7187.1</v>
      </c>
      <c r="AN20" s="13">
        <v>0</v>
      </c>
      <c r="AO20" s="13">
        <v>0</v>
      </c>
      <c r="AP20" s="13">
        <v>501602.9</v>
      </c>
      <c r="AQ20" s="13">
        <v>494601.1</v>
      </c>
      <c r="AR20" s="13">
        <v>12644.8</v>
      </c>
    </row>
    <row r="21" spans="1:44" ht="24.75" customHeight="1">
      <c r="A21" s="8"/>
      <c r="B21" s="103" t="s">
        <v>11</v>
      </c>
      <c r="C21" s="104"/>
      <c r="D21" s="25">
        <f>SUM(D10:D20)</f>
        <v>3707909.8679999993</v>
      </c>
      <c r="E21" s="25">
        <f>SUM(E10:E20)</f>
        <v>466593.503</v>
      </c>
      <c r="F21" s="25">
        <f>SUM(F10:F20)</f>
        <v>53680500.7501</v>
      </c>
      <c r="G21" s="25">
        <f>SUM(G10:G20)</f>
        <v>48492275.79000001</v>
      </c>
      <c r="H21" s="26">
        <f>G21/F21*100</f>
        <v>90.33499150044659</v>
      </c>
      <c r="I21" s="25">
        <f aca="true" t="shared" si="0" ref="I21:AR21">SUM(I10:I20)</f>
        <v>30743947.300100002</v>
      </c>
      <c r="J21" s="25">
        <f t="shared" si="0"/>
        <v>25633314.136000004</v>
      </c>
      <c r="K21" s="26">
        <f>J21/I21*100</f>
        <v>83.37678270713346</v>
      </c>
      <c r="L21" s="25">
        <f t="shared" si="0"/>
        <v>5517871.2</v>
      </c>
      <c r="M21" s="25">
        <f t="shared" si="0"/>
        <v>3718726.8439999996</v>
      </c>
      <c r="N21" s="26">
        <f>M21/L21*100</f>
        <v>67.3942306590991</v>
      </c>
      <c r="O21" s="25">
        <f t="shared" si="0"/>
        <v>8721153.8</v>
      </c>
      <c r="P21" s="25">
        <f t="shared" si="0"/>
        <v>7926393.065</v>
      </c>
      <c r="Q21" s="26">
        <f>P21/O21*100</f>
        <v>90.8869771910226</v>
      </c>
      <c r="R21" s="25">
        <f t="shared" si="0"/>
        <v>411064.2</v>
      </c>
      <c r="S21" s="25">
        <f t="shared" si="0"/>
        <v>364645.5</v>
      </c>
      <c r="T21" s="25">
        <f t="shared" si="0"/>
        <v>1495445.7999999998</v>
      </c>
      <c r="U21" s="25">
        <f t="shared" si="0"/>
        <v>1405060.6499999994</v>
      </c>
      <c r="V21" s="25">
        <f t="shared" si="0"/>
        <v>6014513.5</v>
      </c>
      <c r="W21" s="25">
        <f t="shared" si="0"/>
        <v>4680399.535</v>
      </c>
      <c r="X21" s="25">
        <f t="shared" si="0"/>
        <v>81615.5</v>
      </c>
      <c r="Y21" s="25">
        <f t="shared" si="0"/>
        <v>10845.034</v>
      </c>
      <c r="Z21" s="25">
        <f t="shared" si="0"/>
        <v>21313925.249999996</v>
      </c>
      <c r="AA21" s="25">
        <f t="shared" si="0"/>
        <v>21313956.299999997</v>
      </c>
      <c r="AB21" s="25">
        <f t="shared" si="0"/>
        <v>143508.2</v>
      </c>
      <c r="AC21" s="25">
        <f t="shared" si="0"/>
        <v>140664.2</v>
      </c>
      <c r="AD21" s="25">
        <f t="shared" si="0"/>
        <v>600126.3999999999</v>
      </c>
      <c r="AE21" s="25">
        <f t="shared" si="0"/>
        <v>513682.97</v>
      </c>
      <c r="AF21" s="25">
        <f t="shared" si="0"/>
        <v>44299223.85</v>
      </c>
      <c r="AG21" s="25">
        <f t="shared" si="0"/>
        <v>40074374.161000006</v>
      </c>
      <c r="AH21" s="25">
        <f t="shared" si="0"/>
        <v>8473298.8001</v>
      </c>
      <c r="AI21" s="25">
        <f t="shared" si="0"/>
        <v>7558159.375</v>
      </c>
      <c r="AJ21" s="25">
        <f t="shared" si="0"/>
        <v>727437</v>
      </c>
      <c r="AK21" s="25">
        <f t="shared" si="0"/>
        <v>724062.4839999999</v>
      </c>
      <c r="AL21" s="25">
        <f t="shared" si="0"/>
        <v>101827.1</v>
      </c>
      <c r="AM21" s="25">
        <f t="shared" si="0"/>
        <v>108516.20000000001</v>
      </c>
      <c r="AN21" s="25">
        <f t="shared" si="0"/>
        <v>78664</v>
      </c>
      <c r="AO21" s="25">
        <f t="shared" si="0"/>
        <v>19975.8</v>
      </c>
      <c r="AP21" s="25">
        <f t="shared" si="0"/>
        <v>9460918.5001</v>
      </c>
      <c r="AQ21" s="25">
        <f t="shared" si="0"/>
        <v>8461595.571</v>
      </c>
      <c r="AR21" s="25">
        <f t="shared" si="0"/>
        <v>1318481.0119999999</v>
      </c>
    </row>
    <row r="22" spans="1:42" ht="21.75" customHeight="1">
      <c r="A22" s="8"/>
      <c r="G22" s="11"/>
      <c r="AP22" s="4"/>
    </row>
    <row r="23" spans="1:42" ht="16.5" customHeight="1">
      <c r="A23" s="8"/>
      <c r="AP23" s="4"/>
    </row>
    <row r="24" spans="1:42" ht="16.5" customHeight="1">
      <c r="A24" s="8"/>
      <c r="AP24" s="4"/>
    </row>
    <row r="25" spans="1:42" ht="16.5" customHeight="1">
      <c r="A25" s="8"/>
      <c r="AP25" s="4"/>
    </row>
    <row r="26" spans="1:42" ht="16.5" customHeight="1">
      <c r="A26" s="8"/>
      <c r="AP26" s="4"/>
    </row>
    <row r="27" spans="1:42" ht="16.5" customHeight="1">
      <c r="A27" s="8"/>
      <c r="AP27" s="4"/>
    </row>
    <row r="28" spans="1:42" ht="16.5" customHeight="1">
      <c r="A28" s="8"/>
      <c r="AP28" s="4"/>
    </row>
    <row r="29" spans="1:42" ht="16.5" customHeight="1">
      <c r="A29" s="8"/>
      <c r="AP29" s="4"/>
    </row>
    <row r="30" spans="1:42" ht="16.5" customHeight="1">
      <c r="A30" s="8"/>
      <c r="AP30" s="4"/>
    </row>
    <row r="31" spans="1:42" ht="16.5" customHeight="1">
      <c r="A31" s="8"/>
      <c r="AP31" s="4"/>
    </row>
    <row r="32" spans="1:42" ht="16.5" customHeight="1">
      <c r="A32" s="8"/>
      <c r="AP32" s="4"/>
    </row>
    <row r="33" spans="1:42" ht="16.5" customHeight="1">
      <c r="A33" s="8"/>
      <c r="AP33" s="4"/>
    </row>
    <row r="34" spans="1:42" ht="16.5" customHeight="1">
      <c r="A34" s="8"/>
      <c r="AP34" s="4"/>
    </row>
    <row r="35" spans="1:42" ht="16.5" customHeight="1">
      <c r="A35" s="8"/>
      <c r="AP35" s="4"/>
    </row>
    <row r="36" spans="1:42" ht="16.5" customHeight="1">
      <c r="A36" s="8"/>
      <c r="AP36" s="4"/>
    </row>
    <row r="37" spans="1:42" ht="16.5" customHeight="1">
      <c r="A37" s="8"/>
      <c r="AP37" s="4"/>
    </row>
    <row r="38" spans="1:42" ht="16.5" customHeight="1">
      <c r="A38" s="8"/>
      <c r="AP38" s="4"/>
    </row>
    <row r="39" spans="1:42" ht="16.5" customHeight="1">
      <c r="A39" s="8"/>
      <c r="AP39" s="4"/>
    </row>
    <row r="40" spans="1:42" ht="16.5" customHeight="1">
      <c r="A40" s="8"/>
      <c r="AP40" s="4"/>
    </row>
    <row r="41" spans="1:42" ht="16.5" customHeight="1">
      <c r="A41" s="8"/>
      <c r="AP41" s="4"/>
    </row>
    <row r="42" spans="1:42" ht="16.5" customHeight="1">
      <c r="A42" s="8"/>
      <c r="AP42" s="4"/>
    </row>
    <row r="43" spans="1:42" ht="16.5" customHeight="1">
      <c r="A43" s="8"/>
      <c r="AP43" s="4"/>
    </row>
    <row r="44" spans="1:42" ht="16.5" customHeight="1">
      <c r="A44" s="8"/>
      <c r="AP44" s="4"/>
    </row>
    <row r="45" spans="1:42" ht="16.5" customHeight="1">
      <c r="A45" s="8"/>
      <c r="AP45" s="4"/>
    </row>
    <row r="46" spans="1:42" ht="16.5" customHeight="1">
      <c r="A46" s="8"/>
      <c r="AP46" s="4"/>
    </row>
    <row r="47" spans="1:42" ht="16.5" customHeight="1">
      <c r="A47" s="8"/>
      <c r="AP47" s="4"/>
    </row>
    <row r="48" spans="1:42" ht="16.5" customHeight="1">
      <c r="A48" s="8"/>
      <c r="AP48" s="4"/>
    </row>
    <row r="49" spans="1:42" ht="16.5" customHeight="1">
      <c r="A49" s="8"/>
      <c r="AP49" s="4"/>
    </row>
    <row r="50" spans="1:42" ht="16.5" customHeight="1">
      <c r="A50" s="8"/>
      <c r="AP50" s="4"/>
    </row>
    <row r="51" spans="1:42" ht="16.5" customHeight="1">
      <c r="A51" s="8"/>
      <c r="AP51" s="4"/>
    </row>
    <row r="52" spans="1:42" ht="16.5" customHeight="1">
      <c r="A52" s="8"/>
      <c r="AP52" s="4"/>
    </row>
    <row r="53" spans="1:42" ht="16.5" customHeight="1">
      <c r="A53" s="8"/>
      <c r="AP53" s="4"/>
    </row>
    <row r="54" spans="1:42" ht="16.5" customHeight="1">
      <c r="A54" s="8"/>
      <c r="AP54" s="4"/>
    </row>
    <row r="55" spans="1:42" ht="16.5" customHeight="1">
      <c r="A55" s="8"/>
      <c r="AP55" s="4"/>
    </row>
    <row r="56" spans="1:42" ht="16.5" customHeight="1">
      <c r="A56" s="8"/>
      <c r="AP56" s="4"/>
    </row>
    <row r="57" spans="1:42" ht="16.5" customHeight="1">
      <c r="A57" s="8"/>
      <c r="AP57" s="4"/>
    </row>
    <row r="58" spans="1:42" ht="16.5" customHeight="1">
      <c r="A58" s="8"/>
      <c r="AP58" s="4"/>
    </row>
    <row r="59" spans="1:42" ht="16.5" customHeight="1">
      <c r="A59" s="8"/>
      <c r="AP59" s="4"/>
    </row>
    <row r="60" spans="1:42" ht="16.5" customHeight="1">
      <c r="A60" s="8"/>
      <c r="AP60" s="4"/>
    </row>
    <row r="61" spans="1:42" ht="16.5" customHeight="1">
      <c r="A61" s="8"/>
      <c r="AP61" s="4"/>
    </row>
    <row r="62" spans="1:42" ht="16.5" customHeight="1">
      <c r="A62" s="8"/>
      <c r="AP62" s="4"/>
    </row>
    <row r="63" spans="1:42" ht="16.5" customHeight="1">
      <c r="A63" s="8"/>
      <c r="AP63" s="4"/>
    </row>
    <row r="64" spans="1:42" ht="16.5" customHeight="1">
      <c r="A64" s="8"/>
      <c r="AP64" s="4"/>
    </row>
    <row r="65" spans="1:42" ht="16.5" customHeight="1">
      <c r="A65" s="8"/>
      <c r="AP65" s="4"/>
    </row>
    <row r="66" spans="1:42" ht="16.5" customHeight="1">
      <c r="A66" s="8"/>
      <c r="AP66" s="4"/>
    </row>
    <row r="67" spans="1:42" ht="16.5" customHeight="1">
      <c r="A67" s="8"/>
      <c r="AP67" s="4"/>
    </row>
    <row r="68" spans="1:42" ht="16.5" customHeight="1">
      <c r="A68" s="8"/>
      <c r="AP68" s="4"/>
    </row>
    <row r="69" spans="1:42" ht="16.5" customHeight="1">
      <c r="A69" s="8"/>
      <c r="AP69" s="4"/>
    </row>
    <row r="70" spans="1:42" ht="16.5" customHeight="1">
      <c r="A70" s="8"/>
      <c r="AP70" s="4"/>
    </row>
    <row r="71" spans="1:42" ht="16.5" customHeight="1">
      <c r="A71" s="8"/>
      <c r="AP71" s="4"/>
    </row>
    <row r="72" spans="1:42" ht="16.5" customHeight="1">
      <c r="A72" s="8"/>
      <c r="AP72" s="4"/>
    </row>
    <row r="73" spans="1:42" ht="16.5" customHeight="1">
      <c r="A73" s="8"/>
      <c r="AP73" s="4"/>
    </row>
    <row r="74" spans="1:42" ht="16.5" customHeight="1">
      <c r="A74" s="8"/>
      <c r="AP74" s="4"/>
    </row>
    <row r="75" spans="1:42" ht="16.5" customHeight="1">
      <c r="A75" s="8"/>
      <c r="AP75" s="4"/>
    </row>
    <row r="76" spans="1:42" ht="16.5" customHeight="1">
      <c r="A76" s="8"/>
      <c r="AP76" s="4"/>
    </row>
    <row r="77" spans="1:42" ht="16.5" customHeight="1">
      <c r="A77" s="8"/>
      <c r="AP77" s="4"/>
    </row>
    <row r="78" spans="1:42" ht="16.5" customHeight="1">
      <c r="A78" s="8"/>
      <c r="AP78" s="4"/>
    </row>
    <row r="79" spans="1:42" ht="16.5" customHeight="1">
      <c r="A79" s="8"/>
      <c r="AP79" s="4"/>
    </row>
    <row r="80" spans="1:42" ht="16.5" customHeight="1">
      <c r="A80" s="8"/>
      <c r="AP80" s="4"/>
    </row>
    <row r="81" spans="1:42" ht="16.5" customHeight="1">
      <c r="A81" s="8"/>
      <c r="AP81" s="4"/>
    </row>
    <row r="82" spans="1:42" ht="16.5" customHeight="1">
      <c r="A82" s="8"/>
      <c r="AP82" s="4"/>
    </row>
    <row r="83" spans="1:42" ht="16.5" customHeight="1">
      <c r="A83" s="8"/>
      <c r="AP83" s="4"/>
    </row>
    <row r="84" spans="1:42" ht="16.5" customHeight="1">
      <c r="A84" s="8"/>
      <c r="AP84" s="4"/>
    </row>
    <row r="85" spans="1:42" ht="16.5" customHeight="1">
      <c r="A85" s="8"/>
      <c r="AP85" s="4"/>
    </row>
    <row r="86" spans="1:42" ht="16.5" customHeight="1">
      <c r="A86" s="8"/>
      <c r="AP86" s="4"/>
    </row>
    <row r="87" spans="1:42" ht="16.5" customHeight="1">
      <c r="A87" s="8"/>
      <c r="AP87" s="4"/>
    </row>
    <row r="88" spans="1:42" ht="16.5" customHeight="1">
      <c r="A88" s="8"/>
      <c r="AP88" s="4"/>
    </row>
    <row r="89" spans="1:42" ht="16.5" customHeight="1">
      <c r="A89" s="8"/>
      <c r="AP89" s="4"/>
    </row>
    <row r="90" spans="1:42" ht="16.5" customHeight="1">
      <c r="A90" s="8"/>
      <c r="AP90" s="4"/>
    </row>
    <row r="91" spans="1:42" ht="16.5" customHeight="1">
      <c r="A91" s="8"/>
      <c r="AP91" s="4"/>
    </row>
    <row r="92" spans="1:42" ht="16.5" customHeight="1">
      <c r="A92" s="8"/>
      <c r="AP92" s="4"/>
    </row>
    <row r="93" spans="1:42" ht="16.5" customHeight="1">
      <c r="A93" s="8"/>
      <c r="AP93" s="4"/>
    </row>
    <row r="94" spans="1:42" ht="16.5" customHeight="1">
      <c r="A94" s="8"/>
      <c r="AP94" s="4"/>
    </row>
    <row r="95" spans="1:42" ht="16.5" customHeight="1">
      <c r="A95" s="8"/>
      <c r="AP95" s="4"/>
    </row>
    <row r="96" spans="1:42" ht="16.5" customHeight="1">
      <c r="A96" s="8"/>
      <c r="AP96" s="4"/>
    </row>
    <row r="97" spans="1:42" ht="16.5" customHeight="1">
      <c r="A97" s="8"/>
      <c r="AP97" s="4"/>
    </row>
    <row r="98" spans="1:42" ht="16.5" customHeight="1">
      <c r="A98" s="8"/>
      <c r="AP98" s="4"/>
    </row>
    <row r="99" spans="1:42" ht="16.5" customHeight="1">
      <c r="A99" s="8"/>
      <c r="AP99" s="4"/>
    </row>
    <row r="100" spans="1:42" ht="16.5" customHeight="1">
      <c r="A100" s="8"/>
      <c r="AP100" s="4"/>
    </row>
    <row r="101" spans="1:42" ht="16.5" customHeight="1">
      <c r="A101" s="8"/>
      <c r="AP101" s="4"/>
    </row>
    <row r="102" spans="1:42" ht="16.5" customHeight="1">
      <c r="A102" s="8"/>
      <c r="AP102" s="4"/>
    </row>
    <row r="103" spans="1:42" ht="16.5" customHeight="1">
      <c r="A103" s="8"/>
      <c r="AP103" s="4"/>
    </row>
    <row r="104" spans="1:42" ht="16.5" customHeight="1">
      <c r="A104" s="8"/>
      <c r="AP104" s="4"/>
    </row>
    <row r="105" spans="1:42" ht="16.5" customHeight="1">
      <c r="A105" s="8"/>
      <c r="AP105" s="4"/>
    </row>
    <row r="106" spans="1:42" ht="16.5" customHeight="1">
      <c r="A106" s="8"/>
      <c r="AP106" s="4"/>
    </row>
    <row r="107" spans="1:42" ht="16.5" customHeight="1">
      <c r="A107" s="8"/>
      <c r="AP107" s="4"/>
    </row>
    <row r="108" spans="1:42" ht="16.5" customHeight="1">
      <c r="A108" s="8"/>
      <c r="AP108" s="4"/>
    </row>
    <row r="109" spans="1:42" ht="16.5" customHeight="1">
      <c r="A109" s="8"/>
      <c r="AP109" s="4"/>
    </row>
    <row r="110" spans="1:42" ht="16.5" customHeight="1">
      <c r="A110" s="8"/>
      <c r="AP110" s="4"/>
    </row>
    <row r="111" spans="1:42" ht="16.5" customHeight="1">
      <c r="A111" s="8"/>
      <c r="AP111" s="4"/>
    </row>
    <row r="112" spans="1:42" ht="16.5" customHeight="1">
      <c r="A112" s="8"/>
      <c r="AP112" s="4"/>
    </row>
    <row r="113" spans="1:42" ht="16.5" customHeight="1">
      <c r="A113" s="8"/>
      <c r="AP113" s="4"/>
    </row>
    <row r="114" spans="1:42" ht="16.5" customHeight="1">
      <c r="A114" s="8"/>
      <c r="AP114" s="4"/>
    </row>
    <row r="115" spans="1:42" ht="16.5" customHeight="1">
      <c r="A115" s="8"/>
      <c r="AP115" s="4"/>
    </row>
    <row r="116" spans="1:43" ht="16.5" customHeight="1">
      <c r="A116" s="8"/>
      <c r="AP116" s="4"/>
      <c r="AQ116" s="4"/>
    </row>
    <row r="117" spans="1:42" ht="16.5" customHeight="1">
      <c r="A117" s="8"/>
      <c r="AP117" s="4"/>
    </row>
    <row r="118" spans="1:42" ht="16.5" customHeight="1">
      <c r="A118" s="8"/>
      <c r="AP118" s="4"/>
    </row>
    <row r="119" spans="1:42" ht="16.5" customHeight="1">
      <c r="A119" s="8"/>
      <c r="AP119" s="4"/>
    </row>
    <row r="120" spans="1:42" ht="16.5" customHeight="1">
      <c r="A120" s="8"/>
      <c r="AP120" s="4"/>
    </row>
    <row r="121" spans="1:42" ht="16.5" customHeight="1">
      <c r="A121" s="8"/>
      <c r="AP121" s="4"/>
    </row>
    <row r="122" spans="1:42" ht="16.5" customHeight="1">
      <c r="A122" s="8"/>
      <c r="AP122" s="4"/>
    </row>
    <row r="123" spans="1:42" ht="16.5" customHeight="1">
      <c r="A123" s="8"/>
      <c r="AP123" s="4"/>
    </row>
    <row r="124" spans="1:42" ht="16.5" customHeight="1">
      <c r="A124" s="8"/>
      <c r="AP124" s="4"/>
    </row>
    <row r="125" spans="1:42" ht="16.5" customHeight="1">
      <c r="A125" s="8"/>
      <c r="AP125" s="4"/>
    </row>
    <row r="126" spans="1:42" ht="16.5" customHeight="1">
      <c r="A126" s="8"/>
      <c r="AP126" s="4"/>
    </row>
    <row r="127" spans="1:42" ht="16.5" customHeight="1">
      <c r="A127" s="8"/>
      <c r="AP127" s="4"/>
    </row>
    <row r="128" spans="1:42" ht="16.5" customHeight="1">
      <c r="A128" s="8"/>
      <c r="AP128" s="4"/>
    </row>
    <row r="129" spans="1:42" ht="16.5" customHeight="1">
      <c r="A129" s="8"/>
      <c r="AP129" s="4"/>
    </row>
    <row r="130" spans="1:42" ht="16.5" customHeight="1">
      <c r="A130" s="8"/>
      <c r="AP130" s="4"/>
    </row>
    <row r="131" spans="1:42" ht="16.5" customHeight="1">
      <c r="A131" s="8"/>
      <c r="AP131" s="4"/>
    </row>
    <row r="132" spans="1:42" ht="16.5" customHeight="1">
      <c r="A132" s="8"/>
      <c r="AP132" s="4"/>
    </row>
    <row r="133" spans="1:42" ht="16.5" customHeight="1">
      <c r="A133" s="8"/>
      <c r="AP133" s="4"/>
    </row>
    <row r="134" spans="1:42" ht="16.5" customHeight="1">
      <c r="A134" s="8"/>
      <c r="AP134" s="4"/>
    </row>
    <row r="135" spans="1:42" ht="16.5" customHeight="1">
      <c r="A135" s="8"/>
      <c r="AP135" s="4"/>
    </row>
    <row r="136" spans="1:42" ht="16.5" customHeight="1">
      <c r="A136" s="8"/>
      <c r="AP136" s="4"/>
    </row>
    <row r="137" spans="1:42" ht="16.5" customHeight="1">
      <c r="A137" s="8"/>
      <c r="AP137" s="4"/>
    </row>
    <row r="138" spans="1:42" ht="16.5" customHeight="1">
      <c r="A138" s="8"/>
      <c r="AP138" s="4"/>
    </row>
    <row r="139" spans="1:42" ht="16.5" customHeight="1">
      <c r="A139" s="8"/>
      <c r="AP139" s="4"/>
    </row>
    <row r="140" spans="1:42" ht="16.5" customHeight="1">
      <c r="A140" s="8"/>
      <c r="AP140" s="4"/>
    </row>
    <row r="141" spans="1:42" ht="16.5" customHeight="1">
      <c r="A141" s="8"/>
      <c r="AP141" s="4"/>
    </row>
    <row r="142" spans="1:42" ht="16.5" customHeight="1">
      <c r="A142" s="8"/>
      <c r="AP142" s="4"/>
    </row>
    <row r="143" spans="1:42" ht="16.5" customHeight="1">
      <c r="A143" s="8"/>
      <c r="AP143" s="4"/>
    </row>
    <row r="144" spans="1:42" ht="16.5" customHeight="1">
      <c r="A144" s="8"/>
      <c r="AP144" s="4"/>
    </row>
    <row r="145" spans="1:42" ht="16.5" customHeight="1">
      <c r="A145" s="8"/>
      <c r="AP145" s="4"/>
    </row>
    <row r="146" spans="1:42" ht="16.5" customHeight="1">
      <c r="A146" s="8"/>
      <c r="AP146" s="4"/>
    </row>
    <row r="147" spans="1:42" ht="16.5" customHeight="1">
      <c r="A147" s="8"/>
      <c r="AP147" s="4"/>
    </row>
    <row r="148" spans="1:42" ht="16.5" customHeight="1">
      <c r="A148" s="8"/>
      <c r="AP148" s="4"/>
    </row>
    <row r="149" spans="1:42" ht="16.5" customHeight="1">
      <c r="A149" s="8"/>
      <c r="AP149" s="4"/>
    </row>
    <row r="150" spans="1:42" ht="16.5" customHeight="1">
      <c r="A150" s="8"/>
      <c r="AP150" s="4"/>
    </row>
    <row r="151" spans="1:42" ht="16.5" customHeight="1">
      <c r="A151" s="8"/>
      <c r="AP151" s="4"/>
    </row>
    <row r="152" spans="1:42" ht="16.5" customHeight="1">
      <c r="A152" s="8"/>
      <c r="AP152" s="4"/>
    </row>
    <row r="153" spans="1:42" ht="16.5" customHeight="1">
      <c r="A153" s="8"/>
      <c r="AP153" s="4"/>
    </row>
    <row r="154" spans="1:42" ht="16.5" customHeight="1">
      <c r="A154" s="8"/>
      <c r="AP154" s="4"/>
    </row>
    <row r="155" spans="1:42" ht="16.5" customHeight="1">
      <c r="A155" s="8"/>
      <c r="AP155" s="4"/>
    </row>
    <row r="156" spans="1:42" ht="16.5" customHeight="1">
      <c r="A156" s="8"/>
      <c r="AP156" s="4"/>
    </row>
    <row r="157" spans="1:42" ht="16.5" customHeight="1">
      <c r="A157" s="8"/>
      <c r="AP157" s="4"/>
    </row>
    <row r="158" spans="1:42" ht="16.5" customHeight="1">
      <c r="A158" s="8"/>
      <c r="AP158" s="4"/>
    </row>
    <row r="159" spans="1:42" ht="16.5" customHeight="1">
      <c r="A159" s="8"/>
      <c r="AP159" s="4"/>
    </row>
    <row r="160" spans="1:42" ht="16.5" customHeight="1">
      <c r="A160" s="8"/>
      <c r="AP160" s="4"/>
    </row>
    <row r="161" spans="1:42" ht="16.5" customHeight="1">
      <c r="A161" s="8"/>
      <c r="AP161" s="4"/>
    </row>
    <row r="162" spans="1:42" ht="16.5" customHeight="1">
      <c r="A162" s="8"/>
      <c r="AP162" s="4"/>
    </row>
    <row r="163" spans="1:42" ht="16.5" customHeight="1">
      <c r="A163" s="8"/>
      <c r="AP163" s="4"/>
    </row>
    <row r="164" spans="1:42" ht="16.5" customHeight="1">
      <c r="A164" s="8"/>
      <c r="AP164" s="4"/>
    </row>
    <row r="165" spans="1:42" ht="16.5" customHeight="1">
      <c r="A165" s="8"/>
      <c r="AP165" s="4"/>
    </row>
    <row r="166" spans="1:42" ht="16.5" customHeight="1">
      <c r="A166" s="8"/>
      <c r="AP166" s="4"/>
    </row>
    <row r="167" spans="1:42" ht="16.5" customHeight="1">
      <c r="A167" s="8"/>
      <c r="AP167" s="4"/>
    </row>
    <row r="168" spans="1:42" ht="16.5" customHeight="1">
      <c r="A168" s="8"/>
      <c r="AP168" s="4"/>
    </row>
    <row r="169" spans="1:42" ht="16.5" customHeight="1">
      <c r="A169" s="8"/>
      <c r="AP169" s="4"/>
    </row>
    <row r="170" spans="1:42" ht="16.5" customHeight="1">
      <c r="A170" s="8"/>
      <c r="AP170" s="4"/>
    </row>
    <row r="171" spans="1:42" ht="16.5" customHeight="1">
      <c r="A171" s="8"/>
      <c r="AP171" s="4"/>
    </row>
    <row r="172" spans="1:42" ht="16.5" customHeight="1">
      <c r="A172" s="8"/>
      <c r="AP172" s="4"/>
    </row>
    <row r="173" spans="1:42" ht="16.5" customHeight="1">
      <c r="A173" s="8"/>
      <c r="AP173" s="4"/>
    </row>
    <row r="174" spans="1:42" ht="16.5" customHeight="1">
      <c r="A174" s="8"/>
      <c r="AP174" s="4"/>
    </row>
    <row r="175" spans="1:42" ht="16.5" customHeight="1">
      <c r="A175" s="8"/>
      <c r="AP175" s="4"/>
    </row>
    <row r="176" spans="1:42" ht="16.5" customHeight="1">
      <c r="A176" s="8"/>
      <c r="AP176" s="4"/>
    </row>
    <row r="177" spans="1:42" ht="16.5" customHeight="1">
      <c r="A177" s="8"/>
      <c r="AP177" s="4"/>
    </row>
    <row r="178" spans="1:42" ht="16.5" customHeight="1">
      <c r="A178" s="8"/>
      <c r="AP178" s="4"/>
    </row>
    <row r="179" spans="1:42" ht="16.5" customHeight="1">
      <c r="A179" s="8"/>
      <c r="AP179" s="4"/>
    </row>
    <row r="180" spans="1:42" ht="16.5" customHeight="1">
      <c r="A180" s="8"/>
      <c r="AP180" s="4"/>
    </row>
    <row r="181" spans="1:42" ht="16.5" customHeight="1">
      <c r="A181" s="8"/>
      <c r="AP181" s="4"/>
    </row>
    <row r="182" spans="1:42" ht="16.5" customHeight="1">
      <c r="A182" s="8"/>
      <c r="AP182" s="4"/>
    </row>
    <row r="183" spans="1:42" ht="16.5" customHeight="1">
      <c r="A183" s="8"/>
      <c r="AP183" s="4"/>
    </row>
    <row r="184" spans="1:42" ht="16.5" customHeight="1">
      <c r="A184" s="8"/>
      <c r="AP184" s="4"/>
    </row>
    <row r="185" spans="1:42" ht="16.5" customHeight="1">
      <c r="A185" s="8"/>
      <c r="AP185" s="4"/>
    </row>
    <row r="186" spans="1:42" ht="16.5" customHeight="1">
      <c r="A186" s="8"/>
      <c r="AP186" s="4"/>
    </row>
    <row r="187" spans="1:42" ht="16.5" customHeight="1">
      <c r="A187" s="8"/>
      <c r="AP187" s="4"/>
    </row>
    <row r="188" spans="1:42" ht="16.5" customHeight="1">
      <c r="A188" s="8"/>
      <c r="AP188" s="4"/>
    </row>
    <row r="189" spans="1:42" ht="16.5" customHeight="1">
      <c r="A189" s="8"/>
      <c r="AP189" s="4"/>
    </row>
    <row r="190" spans="1:42" ht="16.5" customHeight="1">
      <c r="A190" s="8"/>
      <c r="AP190" s="4"/>
    </row>
    <row r="191" spans="1:42" ht="16.5" customHeight="1">
      <c r="A191" s="8"/>
      <c r="AP191" s="4"/>
    </row>
    <row r="192" spans="1:42" ht="16.5" customHeight="1">
      <c r="A192" s="8"/>
      <c r="AP192" s="4"/>
    </row>
    <row r="193" spans="1:42" ht="16.5" customHeight="1">
      <c r="A193" s="8"/>
      <c r="AP193" s="4"/>
    </row>
    <row r="194" spans="1:42" ht="16.5" customHeight="1">
      <c r="A194" s="8"/>
      <c r="AP194" s="4"/>
    </row>
    <row r="195" spans="1:42" ht="16.5" customHeight="1">
      <c r="A195" s="8"/>
      <c r="AP195" s="4"/>
    </row>
    <row r="196" spans="1:42" ht="16.5" customHeight="1">
      <c r="A196" s="8"/>
      <c r="AP196" s="4"/>
    </row>
    <row r="197" spans="1:42" ht="16.5" customHeight="1">
      <c r="A197" s="8"/>
      <c r="AP197" s="4"/>
    </row>
    <row r="198" spans="1:42" ht="16.5" customHeight="1">
      <c r="A198" s="8"/>
      <c r="AP198" s="4"/>
    </row>
    <row r="199" spans="1:42" ht="16.5" customHeight="1">
      <c r="A199" s="8"/>
      <c r="AP199" s="4"/>
    </row>
    <row r="200" spans="1:42" ht="16.5" customHeight="1">
      <c r="A200" s="8"/>
      <c r="AP200" s="4"/>
    </row>
    <row r="201" spans="1:42" ht="16.5" customHeight="1">
      <c r="A201" s="8"/>
      <c r="AP201" s="4"/>
    </row>
    <row r="202" spans="1:42" ht="16.5" customHeight="1">
      <c r="A202" s="8"/>
      <c r="AP202" s="4"/>
    </row>
    <row r="203" spans="1:42" ht="16.5" customHeight="1">
      <c r="A203" s="8"/>
      <c r="AP203" s="4"/>
    </row>
    <row r="204" spans="1:42" ht="16.5" customHeight="1">
      <c r="A204" s="8"/>
      <c r="AP204" s="4"/>
    </row>
    <row r="205" spans="1:42" ht="16.5" customHeight="1">
      <c r="A205" s="8"/>
      <c r="AP205" s="4"/>
    </row>
    <row r="206" spans="1:42" ht="16.5" customHeight="1">
      <c r="A206" s="8"/>
      <c r="AP206" s="4"/>
    </row>
    <row r="207" spans="1:42" ht="16.5" customHeight="1">
      <c r="A207" s="8"/>
      <c r="AP207" s="4"/>
    </row>
    <row r="208" spans="1:42" ht="16.5" customHeight="1">
      <c r="A208" s="8"/>
      <c r="AP208" s="4"/>
    </row>
    <row r="209" spans="1:42" ht="16.5" customHeight="1">
      <c r="A209" s="8"/>
      <c r="AP209" s="4"/>
    </row>
    <row r="210" spans="1:42" ht="16.5" customHeight="1">
      <c r="A210" s="8"/>
      <c r="AP210" s="4"/>
    </row>
    <row r="211" spans="1:42" ht="16.5" customHeight="1">
      <c r="A211" s="8"/>
      <c r="AP211" s="4"/>
    </row>
    <row r="212" spans="1:42" ht="16.5" customHeight="1">
      <c r="A212" s="8"/>
      <c r="AP212" s="4"/>
    </row>
    <row r="213" spans="1:42" ht="16.5" customHeight="1">
      <c r="A213" s="8"/>
      <c r="AP213" s="4"/>
    </row>
    <row r="214" spans="1:42" ht="16.5" customHeight="1">
      <c r="A214" s="8"/>
      <c r="AP214" s="4"/>
    </row>
    <row r="215" spans="1:42" ht="16.5" customHeight="1">
      <c r="A215" s="8"/>
      <c r="AP215" s="4"/>
    </row>
    <row r="216" spans="2:42" s="12" customFormat="1" ht="22.5" customHeight="1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4"/>
    </row>
    <row r="217" spans="2:41" s="12" customFormat="1" ht="24" customHeight="1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2:41" s="12" customFormat="1" ht="15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2:41" s="12" customFormat="1" ht="15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1" ht="45" customHeight="1"/>
  </sheetData>
  <sheetProtection/>
  <mergeCells count="43">
    <mergeCell ref="B1:Q1"/>
    <mergeCell ref="L4:U4"/>
    <mergeCell ref="O7:Q7"/>
    <mergeCell ref="R7:R8"/>
    <mergeCell ref="B4:B8"/>
    <mergeCell ref="C4:C8"/>
    <mergeCell ref="D4:D8"/>
    <mergeCell ref="AF5:AG7"/>
    <mergeCell ref="AH5:AI6"/>
    <mergeCell ref="AJ5:AM6"/>
    <mergeCell ref="B2:S2"/>
    <mergeCell ref="P3:Q3"/>
    <mergeCell ref="T3:U3"/>
    <mergeCell ref="AN5:AO7"/>
    <mergeCell ref="AP5:AQ7"/>
    <mergeCell ref="AR5:AR8"/>
    <mergeCell ref="L6:Q6"/>
    <mergeCell ref="R6:S6"/>
    <mergeCell ref="T6:U6"/>
    <mergeCell ref="V6:W7"/>
    <mergeCell ref="L7:N7"/>
    <mergeCell ref="AH7:AI7"/>
    <mergeCell ref="L5:W5"/>
    <mergeCell ref="AL7:AM7"/>
    <mergeCell ref="H8:H9"/>
    <mergeCell ref="K8:K9"/>
    <mergeCell ref="N8:N9"/>
    <mergeCell ref="Q8:Q9"/>
    <mergeCell ref="AD7:AE7"/>
    <mergeCell ref="S7:S8"/>
    <mergeCell ref="T7:T8"/>
    <mergeCell ref="F4:H7"/>
    <mergeCell ref="V4:AG4"/>
    <mergeCell ref="I4:K7"/>
    <mergeCell ref="B21:C21"/>
    <mergeCell ref="U7:U8"/>
    <mergeCell ref="Z7:AA7"/>
    <mergeCell ref="AB7:AC7"/>
    <mergeCell ref="AJ7:AK7"/>
    <mergeCell ref="E4:E8"/>
    <mergeCell ref="AH4:AR4"/>
    <mergeCell ref="X5:Y7"/>
    <mergeCell ref="Z5:AE6"/>
  </mergeCells>
  <printOptions/>
  <pageMargins left="0.17" right="0.17" top="0.33" bottom="0.45" header="0.17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9"/>
  <sheetViews>
    <sheetView tabSelected="1" zoomScalePageLayoutView="0" workbookViewId="0" topLeftCell="A1">
      <selection activeCell="D9" sqref="D9"/>
    </sheetView>
  </sheetViews>
  <sheetFormatPr defaultColWidth="8.796875" defaultRowHeight="15"/>
  <cols>
    <col min="1" max="1" width="2.09765625" style="1" customWidth="1"/>
    <col min="2" max="2" width="4" style="1" customWidth="1"/>
    <col min="3" max="3" width="17.3984375" style="1" customWidth="1"/>
    <col min="4" max="4" width="12.8984375" style="1" customWidth="1"/>
    <col min="5" max="5" width="10.8984375" style="1" customWidth="1"/>
    <col min="6" max="6" width="7.8984375" style="1" customWidth="1"/>
    <col min="7" max="7" width="13.5" style="1" customWidth="1"/>
    <col min="8" max="8" width="10.3984375" style="1" customWidth="1"/>
    <col min="9" max="9" width="9.69921875" style="1" customWidth="1"/>
    <col min="10" max="10" width="9" style="1" customWidth="1"/>
    <col min="11" max="11" width="8.8984375" style="1" customWidth="1"/>
    <col min="12" max="12" width="10.3984375" style="1" customWidth="1"/>
    <col min="13" max="13" width="14.59765625" style="1" customWidth="1"/>
    <col min="14" max="14" width="13" style="1" customWidth="1"/>
    <col min="15" max="15" width="11.19921875" style="1" customWidth="1"/>
    <col min="16" max="16" width="10.69921875" style="1" customWidth="1"/>
    <col min="17" max="17" width="11.3984375" style="1" customWidth="1"/>
    <col min="18" max="18" width="8.8984375" style="1" customWidth="1"/>
    <col min="19" max="19" width="10.19921875" style="1" customWidth="1"/>
    <col min="20" max="20" width="9.5" style="1" customWidth="1"/>
    <col min="21" max="21" width="11" style="1" customWidth="1"/>
    <col min="22" max="22" width="10.8984375" style="1" customWidth="1"/>
    <col min="23" max="23" width="9.8984375" style="1" customWidth="1"/>
    <col min="24" max="24" width="10" style="1" bestFit="1" customWidth="1"/>
    <col min="25" max="16384" width="9" style="1" customWidth="1"/>
  </cols>
  <sheetData>
    <row r="1" spans="2:20" ht="15.75" customHeight="1">
      <c r="B1" s="219" t="s">
        <v>69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15"/>
      <c r="R1" s="15"/>
      <c r="S1" s="15"/>
      <c r="T1" s="15"/>
    </row>
    <row r="2" spans="2:20" ht="57.75" customHeight="1">
      <c r="B2" s="220" t="s">
        <v>76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1"/>
      <c r="P2" s="221"/>
      <c r="Q2" s="18"/>
      <c r="R2" s="18"/>
      <c r="S2" s="18"/>
      <c r="T2" s="18"/>
    </row>
    <row r="3" spans="3:14" ht="21" customHeight="1">
      <c r="C3" s="4"/>
      <c r="N3" s="58"/>
    </row>
    <row r="4" spans="2:23" ht="15.75" customHeight="1">
      <c r="B4" s="150" t="s">
        <v>0</v>
      </c>
      <c r="C4" s="144" t="s">
        <v>19</v>
      </c>
      <c r="D4" s="112" t="s">
        <v>77</v>
      </c>
      <c r="E4" s="113"/>
      <c r="F4" s="114"/>
      <c r="G4" s="151" t="s">
        <v>78</v>
      </c>
      <c r="H4" s="152"/>
      <c r="I4" s="152"/>
      <c r="J4" s="152"/>
      <c r="K4" s="152"/>
      <c r="L4" s="152"/>
      <c r="M4" s="152"/>
      <c r="N4" s="152"/>
      <c r="O4" s="152"/>
      <c r="P4" s="152"/>
      <c r="Q4" s="157" t="s">
        <v>79</v>
      </c>
      <c r="R4" s="157"/>
      <c r="S4" s="157"/>
      <c r="T4" s="157"/>
      <c r="U4" s="157"/>
      <c r="V4" s="158"/>
      <c r="W4" s="159" t="s">
        <v>80</v>
      </c>
    </row>
    <row r="5" spans="2:23" ht="23.25" customHeight="1">
      <c r="B5" s="150"/>
      <c r="C5" s="144"/>
      <c r="D5" s="115"/>
      <c r="E5" s="116"/>
      <c r="F5" s="117"/>
      <c r="G5" s="162" t="s">
        <v>81</v>
      </c>
      <c r="H5" s="163"/>
      <c r="I5" s="163"/>
      <c r="J5" s="163"/>
      <c r="K5" s="163"/>
      <c r="L5" s="163"/>
      <c r="M5" s="163"/>
      <c r="N5" s="164"/>
      <c r="O5" s="146" t="s">
        <v>82</v>
      </c>
      <c r="P5" s="146"/>
      <c r="Q5" s="129" t="s">
        <v>83</v>
      </c>
      <c r="R5" s="129"/>
      <c r="S5" s="129"/>
      <c r="T5" s="129"/>
      <c r="U5" s="146" t="s">
        <v>84</v>
      </c>
      <c r="V5" s="146"/>
      <c r="W5" s="160"/>
    </row>
    <row r="6" spans="2:23" ht="92.25" customHeight="1">
      <c r="B6" s="150"/>
      <c r="C6" s="144"/>
      <c r="D6" s="118"/>
      <c r="E6" s="119"/>
      <c r="F6" s="120"/>
      <c r="G6" s="147" t="s">
        <v>85</v>
      </c>
      <c r="H6" s="148"/>
      <c r="I6" s="149" t="s">
        <v>86</v>
      </c>
      <c r="J6" s="145"/>
      <c r="K6" s="149" t="s">
        <v>87</v>
      </c>
      <c r="L6" s="145"/>
      <c r="M6" s="145" t="s">
        <v>88</v>
      </c>
      <c r="N6" s="145"/>
      <c r="O6" s="146"/>
      <c r="P6" s="146"/>
      <c r="Q6" s="153" t="s">
        <v>89</v>
      </c>
      <c r="R6" s="153"/>
      <c r="S6" s="154" t="s">
        <v>90</v>
      </c>
      <c r="T6" s="107"/>
      <c r="U6" s="146"/>
      <c r="V6" s="146"/>
      <c r="W6" s="160"/>
    </row>
    <row r="7" spans="2:23" ht="36" customHeight="1">
      <c r="B7" s="150"/>
      <c r="C7" s="144"/>
      <c r="D7" s="45" t="s">
        <v>45</v>
      </c>
      <c r="E7" s="46" t="s">
        <v>64</v>
      </c>
      <c r="F7" s="109" t="s">
        <v>65</v>
      </c>
      <c r="G7" s="45" t="s">
        <v>45</v>
      </c>
      <c r="H7" s="46" t="s">
        <v>64</v>
      </c>
      <c r="I7" s="45" t="s">
        <v>45</v>
      </c>
      <c r="J7" s="46" t="s">
        <v>64</v>
      </c>
      <c r="K7" s="45" t="s">
        <v>45</v>
      </c>
      <c r="L7" s="46" t="s">
        <v>64</v>
      </c>
      <c r="M7" s="45" t="s">
        <v>45</v>
      </c>
      <c r="N7" s="46" t="s">
        <v>64</v>
      </c>
      <c r="O7" s="48" t="s">
        <v>45</v>
      </c>
      <c r="P7" s="46" t="s">
        <v>64</v>
      </c>
      <c r="Q7" s="45" t="s">
        <v>45</v>
      </c>
      <c r="R7" s="46" t="s">
        <v>64</v>
      </c>
      <c r="S7" s="45" t="s">
        <v>45</v>
      </c>
      <c r="T7" s="46" t="s">
        <v>64</v>
      </c>
      <c r="U7" s="45" t="s">
        <v>45</v>
      </c>
      <c r="V7" s="21" t="s">
        <v>64</v>
      </c>
      <c r="W7" s="161"/>
    </row>
    <row r="8" spans="2:23" ht="15" customHeight="1">
      <c r="B8" s="59"/>
      <c r="C8" s="47">
        <v>1</v>
      </c>
      <c r="D8" s="47">
        <v>2</v>
      </c>
      <c r="E8" s="47">
        <v>3</v>
      </c>
      <c r="F8" s="110"/>
      <c r="G8" s="47">
        <v>4</v>
      </c>
      <c r="H8" s="47">
        <v>5</v>
      </c>
      <c r="I8" s="47">
        <v>6</v>
      </c>
      <c r="J8" s="47">
        <v>7</v>
      </c>
      <c r="K8" s="47">
        <v>8</v>
      </c>
      <c r="L8" s="47">
        <v>9</v>
      </c>
      <c r="M8" s="47">
        <v>10</v>
      </c>
      <c r="N8" s="47">
        <v>11</v>
      </c>
      <c r="O8" s="47">
        <v>12</v>
      </c>
      <c r="P8" s="47">
        <v>13</v>
      </c>
      <c r="Q8" s="47">
        <v>14</v>
      </c>
      <c r="R8" s="47">
        <v>15</v>
      </c>
      <c r="S8" s="47">
        <v>16</v>
      </c>
      <c r="T8" s="47">
        <v>17</v>
      </c>
      <c r="U8" s="47">
        <v>18</v>
      </c>
      <c r="V8" s="47">
        <v>19</v>
      </c>
      <c r="W8" s="47">
        <v>20</v>
      </c>
    </row>
    <row r="9" spans="1:23" ht="24.75" customHeight="1">
      <c r="A9" s="8"/>
      <c r="B9" s="60">
        <v>1</v>
      </c>
      <c r="C9" s="10" t="s">
        <v>12</v>
      </c>
      <c r="D9" s="61">
        <v>16041046.399999999</v>
      </c>
      <c r="E9" s="61">
        <v>15300665.3</v>
      </c>
      <c r="F9" s="62">
        <v>95.38445883430649</v>
      </c>
      <c r="G9" s="61">
        <v>2542904.8</v>
      </c>
      <c r="H9" s="61">
        <v>2503260.2</v>
      </c>
      <c r="I9" s="61">
        <v>1481386.3</v>
      </c>
      <c r="J9" s="61">
        <v>1464071</v>
      </c>
      <c r="K9" s="61">
        <v>1820618.2</v>
      </c>
      <c r="L9" s="61">
        <v>1764163.8</v>
      </c>
      <c r="M9" s="61">
        <v>8625801.099999998</v>
      </c>
      <c r="N9" s="61">
        <v>8247685</v>
      </c>
      <c r="O9" s="61">
        <v>14470710.400000002</v>
      </c>
      <c r="P9" s="61">
        <v>13979180</v>
      </c>
      <c r="Q9" s="61">
        <v>697168.1</v>
      </c>
      <c r="R9" s="61">
        <v>561309.7</v>
      </c>
      <c r="S9" s="61">
        <v>873167.9</v>
      </c>
      <c r="T9" s="61">
        <v>760175.6</v>
      </c>
      <c r="U9" s="61">
        <v>1570336</v>
      </c>
      <c r="V9" s="61">
        <v>1321485.3</v>
      </c>
      <c r="W9" s="61">
        <v>795453.1</v>
      </c>
    </row>
    <row r="10" spans="1:23" ht="24.75" customHeight="1">
      <c r="A10" s="8"/>
      <c r="B10" s="60">
        <v>2</v>
      </c>
      <c r="C10" s="10" t="s">
        <v>1</v>
      </c>
      <c r="D10" s="61">
        <v>2760500.4</v>
      </c>
      <c r="E10" s="61">
        <v>2198422.8</v>
      </c>
      <c r="F10" s="62">
        <v>79.6</v>
      </c>
      <c r="G10" s="61">
        <v>1045315.2</v>
      </c>
      <c r="H10" s="61">
        <v>1031389</v>
      </c>
      <c r="I10" s="61">
        <v>0</v>
      </c>
      <c r="J10" s="61">
        <v>0</v>
      </c>
      <c r="K10" s="61">
        <v>329255.8000999999</v>
      </c>
      <c r="L10" s="61">
        <v>327893</v>
      </c>
      <c r="M10" s="61">
        <v>478995.30010000005</v>
      </c>
      <c r="N10" s="61">
        <v>281770.01100000006</v>
      </c>
      <c r="O10" s="61">
        <v>1853566.3</v>
      </c>
      <c r="P10" s="61">
        <v>1641052</v>
      </c>
      <c r="Q10" s="61">
        <v>307073.3001</v>
      </c>
      <c r="R10" s="61">
        <v>194739.768</v>
      </c>
      <c r="S10" s="61">
        <v>599860.8</v>
      </c>
      <c r="T10" s="61">
        <v>362631.0630000001</v>
      </c>
      <c r="U10" s="61">
        <v>906934.1000999997</v>
      </c>
      <c r="V10" s="61">
        <v>557370.831</v>
      </c>
      <c r="W10" s="61">
        <v>82303.29639999999</v>
      </c>
    </row>
    <row r="11" spans="1:23" ht="24.75" customHeight="1">
      <c r="A11" s="8"/>
      <c r="B11" s="60">
        <v>3</v>
      </c>
      <c r="C11" s="10" t="s">
        <v>2</v>
      </c>
      <c r="D11" s="61">
        <v>4492234.2</v>
      </c>
      <c r="E11" s="61">
        <v>3772021.1</v>
      </c>
      <c r="F11" s="62">
        <v>83.96759679181463</v>
      </c>
      <c r="G11" s="61">
        <v>1054890.5</v>
      </c>
      <c r="H11" s="61">
        <v>1000735</v>
      </c>
      <c r="I11" s="61">
        <v>500</v>
      </c>
      <c r="J11" s="61">
        <v>0</v>
      </c>
      <c r="K11" s="61">
        <v>487398.2</v>
      </c>
      <c r="L11" s="61">
        <v>468689.6</v>
      </c>
      <c r="M11" s="61">
        <v>1538471.7</v>
      </c>
      <c r="N11" s="61">
        <v>1274486.3</v>
      </c>
      <c r="O11" s="61">
        <v>3081260.4</v>
      </c>
      <c r="P11" s="61">
        <v>2743910.9</v>
      </c>
      <c r="Q11" s="61">
        <v>780931.9</v>
      </c>
      <c r="R11" s="61">
        <v>513442.8</v>
      </c>
      <c r="S11" s="61">
        <v>630041.9</v>
      </c>
      <c r="T11" s="61">
        <v>514667.4</v>
      </c>
      <c r="U11" s="61">
        <v>1410973.8</v>
      </c>
      <c r="V11" s="61">
        <v>1028110.2</v>
      </c>
      <c r="W11" s="61">
        <v>0</v>
      </c>
    </row>
    <row r="12" spans="1:23" ht="24.75" customHeight="1">
      <c r="A12" s="8"/>
      <c r="B12" s="60">
        <v>4</v>
      </c>
      <c r="C12" s="10" t="s">
        <v>3</v>
      </c>
      <c r="D12" s="61">
        <v>5069187.9</v>
      </c>
      <c r="E12" s="61">
        <v>4047620</v>
      </c>
      <c r="F12" s="62">
        <v>79.84750377866247</v>
      </c>
      <c r="G12" s="61">
        <v>1858985.4</v>
      </c>
      <c r="H12" s="61">
        <v>1694410.5</v>
      </c>
      <c r="I12" s="61">
        <v>9810</v>
      </c>
      <c r="J12" s="61">
        <v>9310</v>
      </c>
      <c r="K12" s="61">
        <v>688275.9</v>
      </c>
      <c r="L12" s="61">
        <v>592814</v>
      </c>
      <c r="M12" s="61">
        <v>1179788.6</v>
      </c>
      <c r="N12" s="61">
        <v>885785.3</v>
      </c>
      <c r="O12" s="61">
        <v>3736859.9</v>
      </c>
      <c r="P12" s="61">
        <v>3182319.8</v>
      </c>
      <c r="Q12" s="61">
        <v>832003</v>
      </c>
      <c r="R12" s="61">
        <v>540768.2</v>
      </c>
      <c r="S12" s="61">
        <v>500325</v>
      </c>
      <c r="T12" s="61">
        <v>324532</v>
      </c>
      <c r="U12" s="61">
        <v>1332328</v>
      </c>
      <c r="V12" s="61">
        <v>865300.2</v>
      </c>
      <c r="W12" s="61">
        <v>52793.3</v>
      </c>
    </row>
    <row r="13" spans="1:23" ht="24.75" customHeight="1">
      <c r="A13" s="8"/>
      <c r="B13" s="60">
        <v>5</v>
      </c>
      <c r="C13" s="10" t="s">
        <v>4</v>
      </c>
      <c r="D13" s="61">
        <v>3965866.2</v>
      </c>
      <c r="E13" s="61">
        <v>3041419.1</v>
      </c>
      <c r="F13" s="62">
        <v>76.68990698677626</v>
      </c>
      <c r="G13" s="61">
        <v>1320118.6</v>
      </c>
      <c r="H13" s="61">
        <v>1117801</v>
      </c>
      <c r="I13" s="61">
        <v>34622.3</v>
      </c>
      <c r="J13" s="61">
        <v>26002.9</v>
      </c>
      <c r="K13" s="61">
        <v>372222.5</v>
      </c>
      <c r="L13" s="61">
        <v>294356.5</v>
      </c>
      <c r="M13" s="61">
        <v>1331988</v>
      </c>
      <c r="N13" s="61">
        <v>944081.1</v>
      </c>
      <c r="O13" s="61">
        <v>3058951.4</v>
      </c>
      <c r="P13" s="61">
        <v>2382241.5</v>
      </c>
      <c r="Q13" s="61">
        <v>358596.9</v>
      </c>
      <c r="R13" s="61">
        <v>264351.2</v>
      </c>
      <c r="S13" s="61">
        <v>548317.9</v>
      </c>
      <c r="T13" s="61">
        <v>394826.4</v>
      </c>
      <c r="U13" s="61">
        <v>906914.8</v>
      </c>
      <c r="V13" s="61">
        <v>659177.6</v>
      </c>
      <c r="W13" s="61">
        <v>116024.7</v>
      </c>
    </row>
    <row r="14" spans="1:24" ht="24.75" customHeight="1">
      <c r="A14" s="8"/>
      <c r="B14" s="60">
        <v>6</v>
      </c>
      <c r="C14" s="10" t="s">
        <v>5</v>
      </c>
      <c r="D14" s="61">
        <v>5412340.101900001</v>
      </c>
      <c r="E14" s="61">
        <v>4335563.363999999</v>
      </c>
      <c r="F14" s="62">
        <v>80.10515382205934</v>
      </c>
      <c r="G14" s="61">
        <v>1217504.8000999999</v>
      </c>
      <c r="H14" s="61">
        <v>1068812.8739999998</v>
      </c>
      <c r="I14" s="61">
        <v>756525.3</v>
      </c>
      <c r="J14" s="61">
        <v>676719.92</v>
      </c>
      <c r="K14" s="61">
        <v>608748.4</v>
      </c>
      <c r="L14" s="61">
        <v>520221.60299999977</v>
      </c>
      <c r="M14" s="61">
        <v>1223315.8007999996</v>
      </c>
      <c r="N14" s="61">
        <v>905304.7289999998</v>
      </c>
      <c r="O14" s="61">
        <v>3806094.3008999997</v>
      </c>
      <c r="P14" s="61">
        <v>3171059.1259999988</v>
      </c>
      <c r="Q14" s="61">
        <v>895660.1006999998</v>
      </c>
      <c r="R14" s="61">
        <v>563471.324</v>
      </c>
      <c r="S14" s="61">
        <v>789989.4002999999</v>
      </c>
      <c r="T14" s="61">
        <v>644726.7940000002</v>
      </c>
      <c r="U14" s="61">
        <v>1685649.5010000002</v>
      </c>
      <c r="V14" s="61">
        <v>1208198.118</v>
      </c>
      <c r="W14" s="61">
        <v>43693.88</v>
      </c>
      <c r="X14" s="11"/>
    </row>
    <row r="15" spans="1:23" ht="24.75" customHeight="1">
      <c r="A15" s="8"/>
      <c r="B15" s="60">
        <v>7</v>
      </c>
      <c r="C15" s="10" t="s">
        <v>6</v>
      </c>
      <c r="D15" s="61">
        <v>7101038.8</v>
      </c>
      <c r="E15" s="61">
        <v>6072256.1000000015</v>
      </c>
      <c r="F15" s="62">
        <v>85.51222252158377</v>
      </c>
      <c r="G15" s="61">
        <v>1333320.9</v>
      </c>
      <c r="H15" s="61">
        <v>1230230.7</v>
      </c>
      <c r="I15" s="61">
        <v>837998.6</v>
      </c>
      <c r="J15" s="61">
        <v>796738.7</v>
      </c>
      <c r="K15" s="61">
        <v>520616.5</v>
      </c>
      <c r="L15" s="61">
        <v>474502.2</v>
      </c>
      <c r="M15" s="61">
        <v>932540.3000000006</v>
      </c>
      <c r="N15" s="61">
        <v>648712.6</v>
      </c>
      <c r="O15" s="61">
        <v>3624476.3</v>
      </c>
      <c r="P15" s="61">
        <v>3150184.2</v>
      </c>
      <c r="Q15" s="61">
        <v>1315047.8</v>
      </c>
      <c r="R15" s="61">
        <v>1020064.9</v>
      </c>
      <c r="S15" s="61">
        <v>2161514.7</v>
      </c>
      <c r="T15" s="61">
        <v>1902007</v>
      </c>
      <c r="U15" s="61">
        <v>3476562.5</v>
      </c>
      <c r="V15" s="61">
        <v>2922071.9</v>
      </c>
      <c r="W15" s="61">
        <v>0</v>
      </c>
    </row>
    <row r="16" spans="1:23" ht="24.75" customHeight="1">
      <c r="A16" s="8"/>
      <c r="B16" s="60">
        <v>8</v>
      </c>
      <c r="C16" s="10" t="s">
        <v>7</v>
      </c>
      <c r="D16" s="61">
        <v>6189743.299999998</v>
      </c>
      <c r="E16" s="61">
        <v>4802689.6</v>
      </c>
      <c r="F16" s="62">
        <v>77.59109493280607</v>
      </c>
      <c r="G16" s="61">
        <v>1501222.1</v>
      </c>
      <c r="H16" s="61">
        <v>1217596</v>
      </c>
      <c r="I16" s="61">
        <v>879549.8</v>
      </c>
      <c r="J16" s="61">
        <v>1088956.5</v>
      </c>
      <c r="K16" s="61">
        <v>631966.4</v>
      </c>
      <c r="L16" s="61">
        <v>515986.6</v>
      </c>
      <c r="M16" s="61">
        <v>1459814.1</v>
      </c>
      <c r="N16" s="61">
        <v>730542.9</v>
      </c>
      <c r="O16" s="61">
        <v>4472552.4</v>
      </c>
      <c r="P16" s="61">
        <v>3553082</v>
      </c>
      <c r="Q16" s="61">
        <v>670621.8</v>
      </c>
      <c r="R16" s="61">
        <v>521305.2</v>
      </c>
      <c r="S16" s="61">
        <v>1046569.1</v>
      </c>
      <c r="T16" s="61">
        <v>728302.4</v>
      </c>
      <c r="U16" s="61">
        <v>1717190.9</v>
      </c>
      <c r="V16" s="61">
        <v>1249607.6</v>
      </c>
      <c r="W16" s="61">
        <v>205434.4</v>
      </c>
    </row>
    <row r="17" spans="1:23" ht="24.75" customHeight="1">
      <c r="A17" s="8"/>
      <c r="B17" s="60">
        <v>9</v>
      </c>
      <c r="C17" s="10" t="s">
        <v>8</v>
      </c>
      <c r="D17" s="61">
        <v>3189798.8</v>
      </c>
      <c r="E17" s="61">
        <v>2519328.6</v>
      </c>
      <c r="F17" s="62">
        <v>78.98079966673758</v>
      </c>
      <c r="G17" s="61">
        <v>1011824.6</v>
      </c>
      <c r="H17" s="61">
        <v>868441.8999999994</v>
      </c>
      <c r="I17" s="61">
        <v>298963.8</v>
      </c>
      <c r="J17" s="61">
        <v>267165.9</v>
      </c>
      <c r="K17" s="61">
        <v>365814.3</v>
      </c>
      <c r="L17" s="61">
        <v>240337.6</v>
      </c>
      <c r="M17" s="61">
        <v>967116.8</v>
      </c>
      <c r="N17" s="61">
        <v>628896.6</v>
      </c>
      <c r="O17" s="61">
        <v>2643719.5</v>
      </c>
      <c r="P17" s="61">
        <v>2004842</v>
      </c>
      <c r="Q17" s="61">
        <v>226234.7</v>
      </c>
      <c r="R17" s="61">
        <v>279669.3</v>
      </c>
      <c r="S17" s="61">
        <v>319844.6</v>
      </c>
      <c r="T17" s="61">
        <v>234817.3</v>
      </c>
      <c r="U17" s="61">
        <v>546079.3</v>
      </c>
      <c r="V17" s="61">
        <v>514486.6</v>
      </c>
      <c r="W17" s="61">
        <v>0</v>
      </c>
    </row>
    <row r="18" spans="1:23" ht="24.75" customHeight="1">
      <c r="A18" s="8"/>
      <c r="B18" s="60">
        <v>10</v>
      </c>
      <c r="C18" s="10" t="s">
        <v>91</v>
      </c>
      <c r="D18" s="61">
        <v>1298502.3</v>
      </c>
      <c r="E18" s="61">
        <v>1179131</v>
      </c>
      <c r="F18" s="62">
        <v>90.807001265997</v>
      </c>
      <c r="G18" s="61">
        <v>437860.4</v>
      </c>
      <c r="H18" s="61">
        <v>406458.4</v>
      </c>
      <c r="I18" s="61">
        <v>0</v>
      </c>
      <c r="J18" s="61">
        <v>0</v>
      </c>
      <c r="K18" s="61">
        <v>123353.1</v>
      </c>
      <c r="L18" s="61">
        <v>111834.9</v>
      </c>
      <c r="M18" s="61">
        <v>214114</v>
      </c>
      <c r="N18" s="61">
        <v>193114.1</v>
      </c>
      <c r="O18" s="61">
        <v>775327.5</v>
      </c>
      <c r="P18" s="61">
        <v>711407.4</v>
      </c>
      <c r="Q18" s="61">
        <v>354337.9</v>
      </c>
      <c r="R18" s="61">
        <v>319204</v>
      </c>
      <c r="S18" s="61">
        <v>168836.9</v>
      </c>
      <c r="T18" s="61">
        <v>148519.6</v>
      </c>
      <c r="U18" s="61">
        <v>523174.8</v>
      </c>
      <c r="V18" s="61">
        <v>467723.6</v>
      </c>
      <c r="W18" s="61">
        <v>0</v>
      </c>
    </row>
    <row r="19" spans="1:23" ht="24.75" customHeight="1">
      <c r="A19" s="8"/>
      <c r="B19" s="60">
        <v>11</v>
      </c>
      <c r="C19" s="10" t="s">
        <v>10</v>
      </c>
      <c r="D19" s="61">
        <v>2750699</v>
      </c>
      <c r="E19" s="61">
        <v>2502077.5</v>
      </c>
      <c r="F19" s="62">
        <v>90.96151560021657</v>
      </c>
      <c r="G19" s="61">
        <v>613652.5</v>
      </c>
      <c r="H19" s="61">
        <v>568576.6</v>
      </c>
      <c r="I19" s="61">
        <v>192463.5</v>
      </c>
      <c r="J19" s="61">
        <v>187490.3</v>
      </c>
      <c r="K19" s="61">
        <v>276617.8</v>
      </c>
      <c r="L19" s="61">
        <v>258156.6</v>
      </c>
      <c r="M19" s="61">
        <v>580984.9</v>
      </c>
      <c r="N19" s="61">
        <v>492463.8</v>
      </c>
      <c r="O19" s="61">
        <v>1663718.7</v>
      </c>
      <c r="P19" s="61">
        <v>1506687.3</v>
      </c>
      <c r="Q19" s="61">
        <v>399358.4</v>
      </c>
      <c r="R19" s="61">
        <v>342701.6</v>
      </c>
      <c r="S19" s="61">
        <v>687621.9</v>
      </c>
      <c r="T19" s="61">
        <v>652688.6</v>
      </c>
      <c r="U19" s="61">
        <v>1086980.3</v>
      </c>
      <c r="V19" s="61">
        <v>995390.2</v>
      </c>
      <c r="W19" s="61">
        <v>18954</v>
      </c>
    </row>
    <row r="20" spans="1:23" ht="38.25" customHeight="1">
      <c r="A20" s="8"/>
      <c r="B20" s="155" t="s">
        <v>92</v>
      </c>
      <c r="C20" s="156"/>
      <c r="D20" s="63">
        <f>SUM(D9:D19)</f>
        <v>58270957.401899986</v>
      </c>
      <c r="E20" s="63">
        <f aca="true" t="shared" si="0" ref="E20:W20">SUM(E9:E19)</f>
        <v>49771194.46400001</v>
      </c>
      <c r="F20" s="64">
        <f>E20/D20*100</f>
        <v>85.4133803237926</v>
      </c>
      <c r="G20" s="63">
        <f t="shared" si="0"/>
        <v>13937599.8001</v>
      </c>
      <c r="H20" s="63">
        <f t="shared" si="0"/>
        <v>12707712.173999999</v>
      </c>
      <c r="I20" s="63">
        <f t="shared" si="0"/>
        <v>4491819.600000001</v>
      </c>
      <c r="J20" s="63">
        <f t="shared" si="0"/>
        <v>4516455.22</v>
      </c>
      <c r="K20" s="63">
        <f t="shared" si="0"/>
        <v>6224887.100099999</v>
      </c>
      <c r="L20" s="63">
        <f t="shared" si="0"/>
        <v>5568956.402999999</v>
      </c>
      <c r="M20" s="63">
        <f t="shared" si="0"/>
        <v>18532930.600899994</v>
      </c>
      <c r="N20" s="63">
        <f t="shared" si="0"/>
        <v>15232842.440000001</v>
      </c>
      <c r="O20" s="63">
        <f t="shared" si="0"/>
        <v>43187237.1009</v>
      </c>
      <c r="P20" s="63">
        <f t="shared" si="0"/>
        <v>38025966.22599999</v>
      </c>
      <c r="Q20" s="63">
        <f t="shared" si="0"/>
        <v>6837033.900800001</v>
      </c>
      <c r="R20" s="63">
        <f t="shared" si="0"/>
        <v>5121027.992</v>
      </c>
      <c r="S20" s="63">
        <f t="shared" si="0"/>
        <v>8326090.1003</v>
      </c>
      <c r="T20" s="63">
        <f t="shared" si="0"/>
        <v>6667894.157</v>
      </c>
      <c r="U20" s="63">
        <f t="shared" si="0"/>
        <v>15163124.001100002</v>
      </c>
      <c r="V20" s="63">
        <f t="shared" si="0"/>
        <v>11788922.148999998</v>
      </c>
      <c r="W20" s="63">
        <f t="shared" si="0"/>
        <v>1314656.6763999998</v>
      </c>
    </row>
    <row r="21" spans="1:21" ht="50.25" customHeight="1">
      <c r="A21" s="8"/>
      <c r="U21" s="4"/>
    </row>
    <row r="22" spans="1:21" ht="44.25" customHeight="1">
      <c r="A22" s="8"/>
      <c r="U22" s="4"/>
    </row>
    <row r="23" spans="1:21" ht="15" customHeight="1">
      <c r="A23" s="8"/>
      <c r="U23" s="4"/>
    </row>
    <row r="24" spans="1:21" ht="16.5" customHeight="1">
      <c r="A24" s="8"/>
      <c r="U24" s="4"/>
    </row>
    <row r="25" spans="1:21" ht="16.5" customHeight="1">
      <c r="A25" s="8"/>
      <c r="U25" s="4"/>
    </row>
    <row r="26" spans="1:21" ht="16.5" customHeight="1">
      <c r="A26" s="8"/>
      <c r="U26" s="4"/>
    </row>
    <row r="27" spans="1:21" ht="16.5" customHeight="1">
      <c r="A27" s="8"/>
      <c r="U27" s="4"/>
    </row>
    <row r="28" spans="1:21" ht="16.5" customHeight="1">
      <c r="A28" s="8"/>
      <c r="U28" s="4"/>
    </row>
    <row r="29" spans="1:21" ht="16.5" customHeight="1">
      <c r="A29" s="8"/>
      <c r="U29" s="4"/>
    </row>
    <row r="30" spans="1:21" ht="16.5" customHeight="1">
      <c r="A30" s="8"/>
      <c r="U30" s="4"/>
    </row>
    <row r="31" spans="1:21" ht="16.5" customHeight="1">
      <c r="A31" s="8"/>
      <c r="U31" s="4"/>
    </row>
    <row r="32" spans="1:21" ht="16.5" customHeight="1">
      <c r="A32" s="8"/>
      <c r="U32" s="4"/>
    </row>
    <row r="33" spans="1:21" ht="16.5" customHeight="1">
      <c r="A33" s="8"/>
      <c r="U33" s="4"/>
    </row>
    <row r="34" spans="1:21" ht="16.5" customHeight="1">
      <c r="A34" s="8"/>
      <c r="U34" s="4"/>
    </row>
    <row r="35" spans="1:21" ht="16.5" customHeight="1">
      <c r="A35" s="8"/>
      <c r="U35" s="4"/>
    </row>
    <row r="36" spans="1:21" ht="16.5" customHeight="1">
      <c r="A36" s="8"/>
      <c r="U36" s="4"/>
    </row>
    <row r="37" spans="1:21" ht="16.5" customHeight="1">
      <c r="A37" s="8"/>
      <c r="U37" s="4"/>
    </row>
    <row r="38" spans="1:21" ht="16.5" customHeight="1">
      <c r="A38" s="8"/>
      <c r="U38" s="4"/>
    </row>
    <row r="39" spans="1:21" ht="16.5" customHeight="1">
      <c r="A39" s="8"/>
      <c r="U39" s="4"/>
    </row>
    <row r="40" spans="1:21" ht="16.5" customHeight="1">
      <c r="A40" s="8"/>
      <c r="U40" s="4"/>
    </row>
    <row r="41" spans="1:21" ht="16.5" customHeight="1">
      <c r="A41" s="8"/>
      <c r="U41" s="4"/>
    </row>
    <row r="42" spans="1:21" ht="16.5" customHeight="1">
      <c r="A42" s="8"/>
      <c r="U42" s="4"/>
    </row>
    <row r="43" spans="1:21" ht="16.5" customHeight="1">
      <c r="A43" s="8"/>
      <c r="U43" s="4"/>
    </row>
    <row r="44" spans="1:21" ht="16.5" customHeight="1">
      <c r="A44" s="8"/>
      <c r="U44" s="4"/>
    </row>
    <row r="45" spans="1:21" ht="16.5" customHeight="1">
      <c r="A45" s="8"/>
      <c r="U45" s="4"/>
    </row>
    <row r="46" spans="1:21" ht="16.5" customHeight="1">
      <c r="A46" s="8"/>
      <c r="U46" s="4"/>
    </row>
    <row r="47" spans="1:21" ht="16.5" customHeight="1">
      <c r="A47" s="8"/>
      <c r="U47" s="4"/>
    </row>
    <row r="48" spans="1:21" ht="16.5" customHeight="1">
      <c r="A48" s="8"/>
      <c r="U48" s="4"/>
    </row>
    <row r="49" spans="1:21" ht="16.5" customHeight="1">
      <c r="A49" s="8"/>
      <c r="U49" s="4"/>
    </row>
    <row r="50" spans="1:21" ht="16.5" customHeight="1">
      <c r="A50" s="8"/>
      <c r="U50" s="4"/>
    </row>
    <row r="51" spans="1:21" ht="16.5" customHeight="1">
      <c r="A51" s="8"/>
      <c r="U51" s="4"/>
    </row>
    <row r="52" spans="1:21" ht="16.5" customHeight="1">
      <c r="A52" s="8"/>
      <c r="U52" s="4"/>
    </row>
    <row r="53" spans="1:21" ht="16.5" customHeight="1">
      <c r="A53" s="8"/>
      <c r="U53" s="4"/>
    </row>
    <row r="54" spans="1:21" ht="16.5" customHeight="1">
      <c r="A54" s="8"/>
      <c r="U54" s="4"/>
    </row>
    <row r="55" spans="1:21" ht="16.5" customHeight="1">
      <c r="A55" s="8"/>
      <c r="U55" s="4"/>
    </row>
    <row r="56" spans="1:21" ht="16.5" customHeight="1">
      <c r="A56" s="8"/>
      <c r="U56" s="4"/>
    </row>
    <row r="57" spans="1:21" ht="16.5" customHeight="1">
      <c r="A57" s="8"/>
      <c r="U57" s="4"/>
    </row>
    <row r="58" spans="1:21" ht="16.5" customHeight="1">
      <c r="A58" s="8"/>
      <c r="U58" s="4"/>
    </row>
    <row r="59" spans="1:21" ht="16.5" customHeight="1">
      <c r="A59" s="8"/>
      <c r="U59" s="4"/>
    </row>
    <row r="60" spans="1:21" ht="16.5" customHeight="1">
      <c r="A60" s="8"/>
      <c r="U60" s="4"/>
    </row>
    <row r="61" spans="1:21" ht="16.5" customHeight="1">
      <c r="A61" s="8"/>
      <c r="U61" s="4"/>
    </row>
    <row r="62" spans="1:21" ht="16.5" customHeight="1">
      <c r="A62" s="8"/>
      <c r="U62" s="4"/>
    </row>
    <row r="63" spans="1:21" ht="16.5" customHeight="1">
      <c r="A63" s="8"/>
      <c r="U63" s="4"/>
    </row>
    <row r="64" spans="1:21" ht="16.5" customHeight="1">
      <c r="A64" s="8"/>
      <c r="U64" s="4"/>
    </row>
    <row r="65" spans="1:21" ht="16.5" customHeight="1">
      <c r="A65" s="8"/>
      <c r="U65" s="4"/>
    </row>
    <row r="66" spans="1:21" ht="16.5" customHeight="1">
      <c r="A66" s="8"/>
      <c r="U66" s="4"/>
    </row>
    <row r="67" spans="1:21" ht="16.5" customHeight="1">
      <c r="A67" s="8"/>
      <c r="U67" s="4"/>
    </row>
    <row r="68" spans="1:21" ht="16.5" customHeight="1">
      <c r="A68" s="8"/>
      <c r="U68" s="4"/>
    </row>
    <row r="69" spans="1:21" ht="16.5" customHeight="1">
      <c r="A69" s="8"/>
      <c r="U69" s="4"/>
    </row>
    <row r="70" spans="1:21" ht="16.5" customHeight="1">
      <c r="A70" s="8"/>
      <c r="U70" s="4"/>
    </row>
    <row r="71" spans="1:21" ht="16.5" customHeight="1">
      <c r="A71" s="8"/>
      <c r="U71" s="4"/>
    </row>
    <row r="72" spans="1:21" ht="16.5" customHeight="1">
      <c r="A72" s="8"/>
      <c r="U72" s="4"/>
    </row>
    <row r="73" spans="1:21" ht="16.5" customHeight="1">
      <c r="A73" s="8"/>
      <c r="U73" s="4"/>
    </row>
    <row r="74" spans="1:21" ht="16.5" customHeight="1">
      <c r="A74" s="8"/>
      <c r="U74" s="4"/>
    </row>
    <row r="75" spans="1:21" ht="16.5" customHeight="1">
      <c r="A75" s="8"/>
      <c r="U75" s="4"/>
    </row>
    <row r="76" spans="1:21" ht="16.5" customHeight="1">
      <c r="A76" s="8"/>
      <c r="U76" s="4"/>
    </row>
    <row r="77" spans="1:21" ht="16.5" customHeight="1">
      <c r="A77" s="8"/>
      <c r="U77" s="4"/>
    </row>
    <row r="78" spans="1:21" ht="16.5" customHeight="1">
      <c r="A78" s="8"/>
      <c r="U78" s="4"/>
    </row>
    <row r="79" spans="1:21" ht="16.5" customHeight="1">
      <c r="A79" s="8"/>
      <c r="U79" s="4"/>
    </row>
    <row r="80" spans="1:21" ht="16.5" customHeight="1">
      <c r="A80" s="8"/>
      <c r="U80" s="4"/>
    </row>
    <row r="81" spans="1:21" ht="16.5" customHeight="1">
      <c r="A81" s="8"/>
      <c r="U81" s="4"/>
    </row>
    <row r="82" spans="1:21" ht="16.5" customHeight="1">
      <c r="A82" s="8"/>
      <c r="U82" s="4"/>
    </row>
    <row r="83" spans="1:21" ht="16.5" customHeight="1">
      <c r="A83" s="8"/>
      <c r="U83" s="4"/>
    </row>
    <row r="84" spans="1:21" ht="16.5" customHeight="1">
      <c r="A84" s="8"/>
      <c r="U84" s="4"/>
    </row>
    <row r="85" spans="1:21" ht="16.5" customHeight="1">
      <c r="A85" s="8"/>
      <c r="U85" s="4"/>
    </row>
    <row r="86" spans="1:21" ht="16.5" customHeight="1">
      <c r="A86" s="8"/>
      <c r="U86" s="4"/>
    </row>
    <row r="87" spans="1:21" ht="16.5" customHeight="1">
      <c r="A87" s="8"/>
      <c r="U87" s="4"/>
    </row>
    <row r="88" spans="1:21" ht="16.5" customHeight="1">
      <c r="A88" s="8"/>
      <c r="U88" s="4"/>
    </row>
    <row r="89" spans="1:21" ht="16.5" customHeight="1">
      <c r="A89" s="8"/>
      <c r="U89" s="4"/>
    </row>
    <row r="90" spans="1:21" ht="16.5" customHeight="1">
      <c r="A90" s="8"/>
      <c r="U90" s="4"/>
    </row>
    <row r="91" spans="1:21" ht="16.5" customHeight="1">
      <c r="A91" s="8"/>
      <c r="U91" s="4"/>
    </row>
    <row r="92" spans="1:21" ht="16.5" customHeight="1">
      <c r="A92" s="8"/>
      <c r="U92" s="4"/>
    </row>
    <row r="93" spans="1:21" ht="16.5" customHeight="1">
      <c r="A93" s="8"/>
      <c r="U93" s="4"/>
    </row>
    <row r="94" spans="1:21" ht="16.5" customHeight="1">
      <c r="A94" s="8"/>
      <c r="U94" s="4"/>
    </row>
    <row r="95" spans="1:21" ht="16.5" customHeight="1">
      <c r="A95" s="8"/>
      <c r="U95" s="4"/>
    </row>
    <row r="96" spans="1:21" ht="16.5" customHeight="1">
      <c r="A96" s="8"/>
      <c r="U96" s="4"/>
    </row>
    <row r="97" spans="1:21" ht="16.5" customHeight="1">
      <c r="A97" s="8"/>
      <c r="U97" s="4"/>
    </row>
    <row r="98" spans="1:21" ht="16.5" customHeight="1">
      <c r="A98" s="8"/>
      <c r="U98" s="4"/>
    </row>
    <row r="99" spans="1:21" ht="16.5" customHeight="1">
      <c r="A99" s="8"/>
      <c r="U99" s="4"/>
    </row>
    <row r="100" spans="1:21" ht="16.5" customHeight="1">
      <c r="A100" s="8"/>
      <c r="U100" s="4"/>
    </row>
    <row r="101" spans="1:21" ht="16.5" customHeight="1">
      <c r="A101" s="8"/>
      <c r="U101" s="4"/>
    </row>
    <row r="102" spans="1:21" ht="16.5" customHeight="1">
      <c r="A102" s="8"/>
      <c r="U102" s="4"/>
    </row>
    <row r="103" spans="1:21" ht="16.5" customHeight="1">
      <c r="A103" s="8"/>
      <c r="U103" s="4"/>
    </row>
    <row r="104" spans="1:21" ht="16.5" customHeight="1">
      <c r="A104" s="8"/>
      <c r="U104" s="4"/>
    </row>
    <row r="105" spans="1:21" ht="16.5" customHeight="1">
      <c r="A105" s="8"/>
      <c r="U105" s="4"/>
    </row>
    <row r="106" spans="1:21" ht="16.5" customHeight="1">
      <c r="A106" s="8"/>
      <c r="U106" s="4"/>
    </row>
    <row r="107" spans="1:21" ht="16.5" customHeight="1">
      <c r="A107" s="8"/>
      <c r="U107" s="4"/>
    </row>
    <row r="108" spans="1:21" ht="16.5" customHeight="1">
      <c r="A108" s="8"/>
      <c r="U108" s="4"/>
    </row>
    <row r="109" spans="1:21" ht="16.5" customHeight="1">
      <c r="A109" s="8"/>
      <c r="U109" s="4"/>
    </row>
    <row r="110" spans="1:21" ht="16.5" customHeight="1">
      <c r="A110" s="8"/>
      <c r="U110" s="4"/>
    </row>
    <row r="111" spans="1:21" ht="16.5" customHeight="1">
      <c r="A111" s="8"/>
      <c r="U111" s="4"/>
    </row>
    <row r="112" spans="1:21" ht="16.5" customHeight="1">
      <c r="A112" s="8"/>
      <c r="U112" s="4"/>
    </row>
    <row r="113" spans="1:21" ht="16.5" customHeight="1">
      <c r="A113" s="8"/>
      <c r="U113" s="4"/>
    </row>
    <row r="114" spans="1:21" ht="16.5" customHeight="1">
      <c r="A114" s="8"/>
      <c r="U114" s="4"/>
    </row>
    <row r="115" spans="1:21" ht="16.5" customHeight="1">
      <c r="A115" s="8"/>
      <c r="U115" s="4"/>
    </row>
    <row r="116" spans="1:21" ht="16.5" customHeight="1">
      <c r="A116" s="8"/>
      <c r="U116" s="4"/>
    </row>
    <row r="117" spans="1:21" ht="16.5" customHeight="1">
      <c r="A117" s="8"/>
      <c r="U117" s="4"/>
    </row>
    <row r="118" spans="1:21" ht="16.5" customHeight="1">
      <c r="A118" s="8"/>
      <c r="U118" s="4"/>
    </row>
    <row r="119" spans="1:21" ht="16.5" customHeight="1">
      <c r="A119" s="8"/>
      <c r="U119" s="4"/>
    </row>
    <row r="120" spans="1:21" ht="16.5" customHeight="1">
      <c r="A120" s="8"/>
      <c r="U120" s="4"/>
    </row>
    <row r="121" spans="1:21" ht="16.5" customHeight="1">
      <c r="A121" s="8"/>
      <c r="U121" s="4"/>
    </row>
    <row r="122" spans="1:21" ht="16.5" customHeight="1">
      <c r="A122" s="8"/>
      <c r="U122" s="4"/>
    </row>
    <row r="123" spans="1:21" ht="16.5" customHeight="1">
      <c r="A123" s="8"/>
      <c r="U123" s="4"/>
    </row>
    <row r="124" spans="1:21" ht="16.5" customHeight="1">
      <c r="A124" s="8"/>
      <c r="U124" s="4"/>
    </row>
    <row r="125" spans="1:21" ht="16.5" customHeight="1">
      <c r="A125" s="8"/>
      <c r="U125" s="4"/>
    </row>
    <row r="126" spans="1:22" ht="16.5" customHeight="1">
      <c r="A126" s="8"/>
      <c r="U126" s="4"/>
      <c r="V126" s="4"/>
    </row>
    <row r="127" spans="1:21" ht="16.5" customHeight="1">
      <c r="A127" s="8"/>
      <c r="U127" s="4"/>
    </row>
    <row r="128" spans="1:21" ht="16.5" customHeight="1">
      <c r="A128" s="8"/>
      <c r="U128" s="4"/>
    </row>
    <row r="129" spans="1:21" ht="16.5" customHeight="1">
      <c r="A129" s="8"/>
      <c r="U129" s="4"/>
    </row>
    <row r="130" spans="1:21" ht="16.5" customHeight="1">
      <c r="A130" s="8"/>
      <c r="U130" s="4"/>
    </row>
    <row r="131" spans="1:21" ht="16.5" customHeight="1">
      <c r="A131" s="8"/>
      <c r="U131" s="4"/>
    </row>
    <row r="132" spans="1:21" ht="16.5" customHeight="1">
      <c r="A132" s="8"/>
      <c r="U132" s="4"/>
    </row>
    <row r="133" spans="1:21" ht="16.5" customHeight="1">
      <c r="A133" s="8"/>
      <c r="U133" s="4"/>
    </row>
    <row r="134" spans="1:21" ht="16.5" customHeight="1">
      <c r="A134" s="8"/>
      <c r="U134" s="4"/>
    </row>
    <row r="135" spans="1:21" ht="16.5" customHeight="1">
      <c r="A135" s="8"/>
      <c r="U135" s="4"/>
    </row>
    <row r="136" spans="1:21" ht="16.5" customHeight="1">
      <c r="A136" s="8"/>
      <c r="U136" s="4"/>
    </row>
    <row r="137" spans="1:21" ht="16.5" customHeight="1">
      <c r="A137" s="8"/>
      <c r="U137" s="4"/>
    </row>
    <row r="138" spans="1:21" ht="16.5" customHeight="1">
      <c r="A138" s="8"/>
      <c r="U138" s="4"/>
    </row>
    <row r="139" spans="1:21" ht="16.5" customHeight="1">
      <c r="A139" s="8"/>
      <c r="U139" s="4"/>
    </row>
    <row r="140" spans="1:21" ht="16.5" customHeight="1">
      <c r="A140" s="8"/>
      <c r="U140" s="4"/>
    </row>
    <row r="141" spans="1:21" ht="16.5" customHeight="1">
      <c r="A141" s="8"/>
      <c r="U141" s="4"/>
    </row>
    <row r="142" spans="1:21" ht="16.5" customHeight="1">
      <c r="A142" s="8"/>
      <c r="U142" s="4"/>
    </row>
    <row r="143" spans="1:21" ht="16.5" customHeight="1">
      <c r="A143" s="8"/>
      <c r="U143" s="4"/>
    </row>
    <row r="144" spans="1:21" ht="16.5" customHeight="1">
      <c r="A144" s="8"/>
      <c r="U144" s="4"/>
    </row>
    <row r="145" spans="1:21" ht="16.5" customHeight="1">
      <c r="A145" s="8"/>
      <c r="U145" s="4"/>
    </row>
    <row r="146" spans="1:21" ht="16.5" customHeight="1">
      <c r="A146" s="8"/>
      <c r="U146" s="4"/>
    </row>
    <row r="147" spans="1:21" ht="16.5" customHeight="1">
      <c r="A147" s="8"/>
      <c r="U147" s="4"/>
    </row>
    <row r="148" spans="1:21" ht="16.5" customHeight="1">
      <c r="A148" s="8"/>
      <c r="U148" s="4"/>
    </row>
    <row r="149" spans="1:21" ht="16.5" customHeight="1">
      <c r="A149" s="8"/>
      <c r="U149" s="4"/>
    </row>
    <row r="150" spans="1:21" ht="16.5" customHeight="1">
      <c r="A150" s="8"/>
      <c r="U150" s="4"/>
    </row>
    <row r="151" spans="1:21" ht="16.5" customHeight="1">
      <c r="A151" s="8"/>
      <c r="U151" s="4"/>
    </row>
    <row r="152" spans="1:21" ht="16.5" customHeight="1">
      <c r="A152" s="8"/>
      <c r="U152" s="4"/>
    </row>
    <row r="153" spans="1:21" ht="16.5" customHeight="1">
      <c r="A153" s="8"/>
      <c r="U153" s="4"/>
    </row>
    <row r="154" spans="1:21" ht="16.5" customHeight="1">
      <c r="A154" s="8"/>
      <c r="U154" s="4"/>
    </row>
    <row r="155" spans="1:21" ht="16.5" customHeight="1">
      <c r="A155" s="8"/>
      <c r="U155" s="4"/>
    </row>
    <row r="156" spans="1:21" ht="16.5" customHeight="1">
      <c r="A156" s="8"/>
      <c r="U156" s="4"/>
    </row>
    <row r="157" spans="1:21" ht="16.5" customHeight="1">
      <c r="A157" s="8"/>
      <c r="U157" s="4"/>
    </row>
    <row r="158" spans="1:21" ht="16.5" customHeight="1">
      <c r="A158" s="8"/>
      <c r="U158" s="4"/>
    </row>
    <row r="159" spans="1:21" ht="16.5" customHeight="1">
      <c r="A159" s="8"/>
      <c r="U159" s="4"/>
    </row>
    <row r="160" spans="1:21" ht="16.5" customHeight="1">
      <c r="A160" s="8"/>
      <c r="U160" s="4"/>
    </row>
    <row r="161" spans="1:21" ht="16.5" customHeight="1">
      <c r="A161" s="8"/>
      <c r="U161" s="4"/>
    </row>
    <row r="162" spans="1:21" ht="16.5" customHeight="1">
      <c r="A162" s="8"/>
      <c r="U162" s="4"/>
    </row>
    <row r="163" spans="1:21" ht="16.5" customHeight="1">
      <c r="A163" s="8"/>
      <c r="U163" s="4"/>
    </row>
    <row r="164" spans="1:21" ht="16.5" customHeight="1">
      <c r="A164" s="8"/>
      <c r="U164" s="4"/>
    </row>
    <row r="165" spans="1:21" ht="16.5" customHeight="1">
      <c r="A165" s="8"/>
      <c r="U165" s="4"/>
    </row>
    <row r="166" spans="1:21" ht="16.5" customHeight="1">
      <c r="A166" s="8"/>
      <c r="U166" s="4"/>
    </row>
    <row r="167" spans="1:21" ht="16.5" customHeight="1">
      <c r="A167" s="8"/>
      <c r="U167" s="4"/>
    </row>
    <row r="168" spans="1:21" ht="16.5" customHeight="1">
      <c r="A168" s="8"/>
      <c r="U168" s="4"/>
    </row>
    <row r="169" spans="1:21" ht="16.5" customHeight="1">
      <c r="A169" s="8"/>
      <c r="U169" s="4"/>
    </row>
    <row r="170" spans="1:21" ht="16.5" customHeight="1">
      <c r="A170" s="8"/>
      <c r="U170" s="4"/>
    </row>
    <row r="171" spans="1:21" ht="16.5" customHeight="1">
      <c r="A171" s="8"/>
      <c r="U171" s="4"/>
    </row>
    <row r="172" spans="1:21" ht="16.5" customHeight="1">
      <c r="A172" s="8"/>
      <c r="U172" s="4"/>
    </row>
    <row r="173" spans="1:21" ht="16.5" customHeight="1">
      <c r="A173" s="8"/>
      <c r="U173" s="4"/>
    </row>
    <row r="174" spans="1:21" ht="16.5" customHeight="1">
      <c r="A174" s="8"/>
      <c r="U174" s="4"/>
    </row>
    <row r="175" spans="1:21" ht="16.5" customHeight="1">
      <c r="A175" s="8"/>
      <c r="U175" s="4"/>
    </row>
    <row r="176" spans="1:21" ht="16.5" customHeight="1">
      <c r="A176" s="8"/>
      <c r="U176" s="4"/>
    </row>
    <row r="177" spans="1:21" ht="16.5" customHeight="1">
      <c r="A177" s="8"/>
      <c r="U177" s="4"/>
    </row>
    <row r="178" spans="1:21" ht="16.5" customHeight="1">
      <c r="A178" s="8"/>
      <c r="U178" s="4"/>
    </row>
    <row r="179" spans="1:21" ht="16.5" customHeight="1">
      <c r="A179" s="8"/>
      <c r="U179" s="4"/>
    </row>
    <row r="180" spans="1:21" ht="16.5" customHeight="1">
      <c r="A180" s="8"/>
      <c r="U180" s="4"/>
    </row>
    <row r="181" spans="1:21" ht="16.5" customHeight="1">
      <c r="A181" s="8"/>
      <c r="U181" s="4"/>
    </row>
    <row r="182" spans="1:21" ht="16.5" customHeight="1">
      <c r="A182" s="8"/>
      <c r="U182" s="4"/>
    </row>
    <row r="183" spans="1:21" ht="16.5" customHeight="1">
      <c r="A183" s="8"/>
      <c r="U183" s="4"/>
    </row>
    <row r="184" spans="1:21" ht="16.5" customHeight="1">
      <c r="A184" s="8"/>
      <c r="U184" s="4"/>
    </row>
    <row r="185" spans="1:21" ht="16.5" customHeight="1">
      <c r="A185" s="8"/>
      <c r="U185" s="4"/>
    </row>
    <row r="186" spans="1:21" ht="16.5" customHeight="1">
      <c r="A186" s="8"/>
      <c r="U186" s="4"/>
    </row>
    <row r="187" spans="1:21" ht="16.5" customHeight="1">
      <c r="A187" s="8"/>
      <c r="U187" s="4"/>
    </row>
    <row r="188" spans="1:21" ht="16.5" customHeight="1">
      <c r="A188" s="8"/>
      <c r="U188" s="4"/>
    </row>
    <row r="189" spans="1:21" ht="16.5" customHeight="1">
      <c r="A189" s="8"/>
      <c r="U189" s="4"/>
    </row>
    <row r="190" spans="1:21" ht="16.5" customHeight="1">
      <c r="A190" s="8"/>
      <c r="U190" s="4"/>
    </row>
    <row r="191" spans="1:21" ht="16.5" customHeight="1">
      <c r="A191" s="8"/>
      <c r="U191" s="4"/>
    </row>
    <row r="192" spans="1:21" ht="16.5" customHeight="1">
      <c r="A192" s="8"/>
      <c r="U192" s="4"/>
    </row>
    <row r="193" spans="1:21" ht="16.5" customHeight="1">
      <c r="A193" s="8"/>
      <c r="U193" s="4"/>
    </row>
    <row r="194" spans="1:21" ht="16.5" customHeight="1">
      <c r="A194" s="8"/>
      <c r="U194" s="4"/>
    </row>
    <row r="195" spans="1:21" ht="16.5" customHeight="1">
      <c r="A195" s="8"/>
      <c r="U195" s="4"/>
    </row>
    <row r="196" spans="1:21" ht="16.5" customHeight="1">
      <c r="A196" s="8"/>
      <c r="U196" s="4"/>
    </row>
    <row r="197" spans="1:21" ht="16.5" customHeight="1">
      <c r="A197" s="8"/>
      <c r="U197" s="4"/>
    </row>
    <row r="198" spans="1:21" ht="16.5" customHeight="1">
      <c r="A198" s="8"/>
      <c r="U198" s="4"/>
    </row>
    <row r="199" spans="1:21" ht="16.5" customHeight="1">
      <c r="A199" s="8"/>
      <c r="U199" s="4"/>
    </row>
    <row r="200" spans="1:21" ht="16.5" customHeight="1">
      <c r="A200" s="8"/>
      <c r="U200" s="4"/>
    </row>
    <row r="201" spans="1:21" ht="16.5" customHeight="1">
      <c r="A201" s="8"/>
      <c r="U201" s="4"/>
    </row>
    <row r="202" spans="1:21" ht="16.5" customHeight="1">
      <c r="A202" s="8"/>
      <c r="U202" s="4"/>
    </row>
    <row r="203" spans="1:21" ht="16.5" customHeight="1">
      <c r="A203" s="8"/>
      <c r="U203" s="4"/>
    </row>
    <row r="204" spans="1:21" ht="16.5" customHeight="1">
      <c r="A204" s="8"/>
      <c r="U204" s="4"/>
    </row>
    <row r="205" spans="1:21" ht="16.5" customHeight="1">
      <c r="A205" s="8"/>
      <c r="U205" s="4"/>
    </row>
    <row r="206" spans="1:21" ht="16.5" customHeight="1">
      <c r="A206" s="8"/>
      <c r="U206" s="4"/>
    </row>
    <row r="207" spans="1:21" ht="16.5" customHeight="1">
      <c r="A207" s="8"/>
      <c r="U207" s="4"/>
    </row>
    <row r="208" spans="1:21" ht="16.5" customHeight="1">
      <c r="A208" s="8"/>
      <c r="U208" s="4"/>
    </row>
    <row r="209" spans="1:21" ht="16.5" customHeight="1">
      <c r="A209" s="8"/>
      <c r="U209" s="4"/>
    </row>
    <row r="210" spans="1:21" ht="16.5" customHeight="1">
      <c r="A210" s="8"/>
      <c r="U210" s="4"/>
    </row>
    <row r="211" spans="1:21" ht="16.5" customHeight="1">
      <c r="A211" s="8"/>
      <c r="U211" s="4"/>
    </row>
    <row r="212" spans="1:21" ht="16.5" customHeight="1">
      <c r="A212" s="8"/>
      <c r="U212" s="4"/>
    </row>
    <row r="213" spans="1:21" ht="16.5" customHeight="1">
      <c r="A213" s="8"/>
      <c r="U213" s="4"/>
    </row>
    <row r="214" spans="1:21" ht="16.5" customHeight="1">
      <c r="A214" s="8"/>
      <c r="U214" s="4"/>
    </row>
    <row r="215" spans="1:21" ht="16.5" customHeight="1">
      <c r="A215" s="8"/>
      <c r="U215" s="4"/>
    </row>
    <row r="216" spans="1:21" ht="16.5" customHeight="1">
      <c r="A216" s="8"/>
      <c r="U216" s="4"/>
    </row>
    <row r="217" spans="1:21" ht="16.5" customHeight="1">
      <c r="A217" s="8"/>
      <c r="U217" s="4"/>
    </row>
    <row r="218" spans="1:21" ht="16.5" customHeight="1">
      <c r="A218" s="8"/>
      <c r="U218" s="4"/>
    </row>
    <row r="219" spans="1:21" ht="16.5" customHeight="1">
      <c r="A219" s="8"/>
      <c r="U219" s="4"/>
    </row>
    <row r="220" spans="1:21" ht="16.5" customHeight="1">
      <c r="A220" s="8"/>
      <c r="U220" s="4"/>
    </row>
    <row r="221" spans="1:21" ht="16.5" customHeight="1">
      <c r="A221" s="8"/>
      <c r="U221" s="4"/>
    </row>
    <row r="222" spans="1:21" ht="16.5" customHeight="1">
      <c r="A222" s="8"/>
      <c r="U222" s="4"/>
    </row>
    <row r="223" spans="1:21" ht="16.5" customHeight="1">
      <c r="A223" s="8"/>
      <c r="U223" s="4"/>
    </row>
    <row r="224" spans="1:21" ht="16.5" customHeight="1">
      <c r="A224" s="8"/>
      <c r="U224" s="4"/>
    </row>
    <row r="225" spans="1:21" ht="16.5" customHeight="1">
      <c r="A225" s="8"/>
      <c r="U225" s="4"/>
    </row>
    <row r="226" spans="2:21" s="12" customFormat="1" ht="22.5" customHeight="1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4"/>
    </row>
    <row r="227" spans="2:20" s="12" customFormat="1" ht="24" customHeight="1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2:20" s="12" customFormat="1" ht="15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2:20" s="12" customFormat="1" ht="15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1" ht="45" customHeight="1"/>
  </sheetData>
  <sheetProtection/>
  <mergeCells count="20">
    <mergeCell ref="W4:W7"/>
    <mergeCell ref="G5:N5"/>
    <mergeCell ref="O5:P6"/>
    <mergeCell ref="Q5:T5"/>
    <mergeCell ref="G4:P4"/>
    <mergeCell ref="Q6:R6"/>
    <mergeCell ref="S6:T6"/>
    <mergeCell ref="F7:F8"/>
    <mergeCell ref="B20:C20"/>
    <mergeCell ref="Q4:V4"/>
    <mergeCell ref="M6:N6"/>
    <mergeCell ref="U5:V6"/>
    <mergeCell ref="G6:H6"/>
    <mergeCell ref="I6:J6"/>
    <mergeCell ref="K6:L6"/>
    <mergeCell ref="B1:P1"/>
    <mergeCell ref="B2:N2"/>
    <mergeCell ref="B4:B7"/>
    <mergeCell ref="C4:C7"/>
    <mergeCell ref="D4:F6"/>
  </mergeCells>
  <printOptions/>
  <pageMargins left="0.15748031496062992" right="0.7480314960629921" top="0.1968503937007874" bottom="0.15748031496062992" header="0.15748031496062992" footer="0.15748031496062992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24"/>
  <sheetViews>
    <sheetView zoomScalePageLayoutView="0" workbookViewId="0" topLeftCell="A1">
      <selection activeCell="N7" sqref="N7:N18"/>
    </sheetView>
  </sheetViews>
  <sheetFormatPr defaultColWidth="8.796875" defaultRowHeight="15"/>
  <cols>
    <col min="1" max="1" width="3.59765625" style="1" customWidth="1"/>
    <col min="2" max="2" width="17.59765625" style="1" customWidth="1"/>
    <col min="3" max="3" width="11.09765625" style="1" customWidth="1"/>
    <col min="4" max="4" width="11.69921875" style="1" customWidth="1"/>
    <col min="5" max="5" width="9.8984375" style="1" customWidth="1"/>
    <col min="6" max="6" width="8.3984375" style="1" customWidth="1"/>
    <col min="7" max="7" width="1.203125" style="1" hidden="1" customWidth="1"/>
    <col min="8" max="8" width="9.19921875" style="1" customWidth="1"/>
    <col min="9" max="9" width="10.69921875" style="1" customWidth="1"/>
    <col min="10" max="10" width="11" style="1" customWidth="1"/>
    <col min="11" max="11" width="12.09765625" style="1" customWidth="1"/>
    <col min="12" max="12" width="11.59765625" style="1" customWidth="1"/>
    <col min="13" max="13" width="7.59765625" style="1" customWidth="1"/>
    <col min="14" max="14" width="9.5" style="1" customWidth="1"/>
    <col min="15" max="15" width="12.59765625" style="1" customWidth="1"/>
    <col min="16" max="16" width="3.8984375" style="1" hidden="1" customWidth="1"/>
    <col min="17" max="17" width="10.5" style="1" hidden="1" customWidth="1"/>
    <col min="18" max="18" width="12" style="1" hidden="1" customWidth="1"/>
    <col min="19" max="19" width="10.5" style="1" hidden="1" customWidth="1"/>
    <col min="20" max="20" width="0" style="1" hidden="1" customWidth="1"/>
    <col min="21" max="21" width="8.5" style="1" hidden="1" customWidth="1"/>
    <col min="22" max="22" width="4.8984375" style="1" hidden="1" customWidth="1"/>
    <col min="23" max="23" width="10.69921875" style="1" hidden="1" customWidth="1"/>
    <col min="24" max="24" width="10.09765625" style="1" hidden="1" customWidth="1"/>
    <col min="25" max="25" width="10.8984375" style="1" hidden="1" customWidth="1"/>
    <col min="26" max="26" width="10.19921875" style="1" hidden="1" customWidth="1"/>
    <col min="27" max="27" width="0" style="1" hidden="1" customWidth="1"/>
    <col min="28" max="28" width="7.09765625" style="1" hidden="1" customWidth="1"/>
    <col min="29" max="29" width="9.69921875" style="1" hidden="1" customWidth="1"/>
    <col min="30" max="16384" width="9" style="1" customWidth="1"/>
  </cols>
  <sheetData>
    <row r="1" spans="1:16" ht="27" customHeight="1">
      <c r="A1" s="142" t="s">
        <v>68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2"/>
      <c r="P1" s="2"/>
    </row>
    <row r="2" spans="1:16" ht="42" customHeight="1">
      <c r="A2" s="139" t="s">
        <v>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3"/>
      <c r="P2" s="3"/>
    </row>
    <row r="3" spans="2:16" ht="17.25" customHeight="1">
      <c r="B3" s="4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175" t="s">
        <v>49</v>
      </c>
      <c r="O3" s="175"/>
      <c r="P3" s="28"/>
    </row>
    <row r="4" spans="1:29" ht="30.75" customHeight="1">
      <c r="A4" s="165" t="s">
        <v>0</v>
      </c>
      <c r="B4" s="172" t="s">
        <v>14</v>
      </c>
      <c r="C4" s="174" t="s">
        <v>50</v>
      </c>
      <c r="D4" s="174"/>
      <c r="E4" s="174"/>
      <c r="F4" s="174"/>
      <c r="G4" s="174"/>
      <c r="H4" s="174"/>
      <c r="I4" s="174"/>
      <c r="J4" s="174" t="s">
        <v>51</v>
      </c>
      <c r="K4" s="174"/>
      <c r="L4" s="174"/>
      <c r="M4" s="174"/>
      <c r="N4" s="174"/>
      <c r="O4" s="174"/>
      <c r="P4" s="165" t="s">
        <v>0</v>
      </c>
      <c r="Q4" s="169" t="s">
        <v>52</v>
      </c>
      <c r="R4" s="170"/>
      <c r="S4" s="170"/>
      <c r="T4" s="170"/>
      <c r="U4" s="170"/>
      <c r="V4" s="170"/>
      <c r="W4" s="170"/>
      <c r="X4" s="171" t="s">
        <v>55</v>
      </c>
      <c r="Y4" s="171"/>
      <c r="Z4" s="171"/>
      <c r="AA4" s="171"/>
      <c r="AB4" s="171"/>
      <c r="AC4" s="171"/>
    </row>
    <row r="5" spans="1:29" ht="102" customHeight="1">
      <c r="A5" s="166"/>
      <c r="B5" s="173"/>
      <c r="C5" s="5" t="s">
        <v>57</v>
      </c>
      <c r="D5" s="5" t="s">
        <v>58</v>
      </c>
      <c r="E5" s="5" t="s">
        <v>59</v>
      </c>
      <c r="F5" s="6" t="s">
        <v>13</v>
      </c>
      <c r="G5" s="29"/>
      <c r="H5" s="30" t="s">
        <v>60</v>
      </c>
      <c r="I5" s="38" t="s">
        <v>61</v>
      </c>
      <c r="J5" s="5" t="s">
        <v>57</v>
      </c>
      <c r="K5" s="5" t="s">
        <v>58</v>
      </c>
      <c r="L5" s="5" t="s">
        <v>59</v>
      </c>
      <c r="M5" s="6" t="s">
        <v>13</v>
      </c>
      <c r="N5" s="30" t="s">
        <v>60</v>
      </c>
      <c r="O5" s="38" t="s">
        <v>61</v>
      </c>
      <c r="P5" s="166"/>
      <c r="Q5" s="5" t="s">
        <v>15</v>
      </c>
      <c r="R5" s="5" t="s">
        <v>16</v>
      </c>
      <c r="S5" s="5" t="s">
        <v>17</v>
      </c>
      <c r="T5" s="6" t="s">
        <v>13</v>
      </c>
      <c r="U5" s="30" t="s">
        <v>53</v>
      </c>
      <c r="V5" s="5" t="s">
        <v>15</v>
      </c>
      <c r="W5" s="38" t="s">
        <v>54</v>
      </c>
      <c r="X5" s="39" t="s">
        <v>15</v>
      </c>
      <c r="Y5" s="5" t="s">
        <v>16</v>
      </c>
      <c r="Z5" s="5" t="s">
        <v>17</v>
      </c>
      <c r="AA5" s="6" t="s">
        <v>13</v>
      </c>
      <c r="AB5" s="42" t="s">
        <v>53</v>
      </c>
      <c r="AC5" s="43" t="s">
        <v>54</v>
      </c>
    </row>
    <row r="6" spans="1:29" ht="14.25" customHeight="1">
      <c r="A6" s="7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8</v>
      </c>
      <c r="H6" s="7">
        <v>6</v>
      </c>
      <c r="I6" s="7">
        <v>7</v>
      </c>
      <c r="J6" s="7">
        <v>8</v>
      </c>
      <c r="K6" s="7">
        <v>9</v>
      </c>
      <c r="L6" s="7">
        <v>10</v>
      </c>
      <c r="M6" s="7">
        <v>11</v>
      </c>
      <c r="N6" s="7">
        <v>12</v>
      </c>
      <c r="O6" s="7">
        <v>13</v>
      </c>
      <c r="P6" s="7">
        <v>14</v>
      </c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  <c r="X6" s="7">
        <v>22</v>
      </c>
      <c r="Y6" s="7">
        <v>23</v>
      </c>
      <c r="Z6" s="7">
        <v>24</v>
      </c>
      <c r="AA6" s="7">
        <v>25</v>
      </c>
      <c r="AB6" s="7">
        <v>26</v>
      </c>
      <c r="AC6" s="7">
        <v>27</v>
      </c>
    </row>
    <row r="7" spans="1:29" ht="27" customHeight="1">
      <c r="A7" s="9">
        <v>1</v>
      </c>
      <c r="B7" s="10" t="s">
        <v>12</v>
      </c>
      <c r="C7" s="13">
        <v>391424.5</v>
      </c>
      <c r="D7" s="13">
        <f>Ekamutner!L10</f>
        <v>558700</v>
      </c>
      <c r="E7" s="13">
        <f>Ekamutner!M10</f>
        <v>476265.8</v>
      </c>
      <c r="F7" s="23">
        <f>E7/D7*100</f>
        <v>85.2453552890639</v>
      </c>
      <c r="G7" s="13"/>
      <c r="H7" s="23">
        <f>E7/C7*100-100</f>
        <v>21.675010123280487</v>
      </c>
      <c r="I7" s="13">
        <f>E7-C7</f>
        <v>84841.29999999999</v>
      </c>
      <c r="J7" s="13">
        <v>4781443.9</v>
      </c>
      <c r="K7" s="13">
        <f>Ekamutner!O10</f>
        <v>5244840</v>
      </c>
      <c r="L7" s="13">
        <f>Ekamutner!P10</f>
        <v>5113129.8</v>
      </c>
      <c r="M7" s="23">
        <f>L7/K7*100</f>
        <v>97.4887661015398</v>
      </c>
      <c r="N7" s="23">
        <f>L7/J7*100-100</f>
        <v>6.936940115516137</v>
      </c>
      <c r="O7" s="13">
        <f>L7-J7</f>
        <v>331685.89999999944</v>
      </c>
      <c r="P7" s="9">
        <v>1</v>
      </c>
      <c r="Q7" s="13">
        <v>10681625.2</v>
      </c>
      <c r="R7" s="13" t="e">
        <f>Ekamutner!#REF!</f>
        <v>#REF!</v>
      </c>
      <c r="S7" s="13">
        <f>Ekamutner!G10</f>
        <v>15185086.3</v>
      </c>
      <c r="T7" s="23" t="e">
        <f aca="true" t="shared" si="0" ref="T7:T18">S7/R7*100</f>
        <v>#REF!</v>
      </c>
      <c r="U7" s="23">
        <f aca="true" t="shared" si="1" ref="U7:U18">S7*100/Q7-100</f>
        <v>42.160823055278144</v>
      </c>
      <c r="V7" s="13"/>
      <c r="W7" s="13">
        <f>S7-Q7</f>
        <v>4503461.1000000015</v>
      </c>
      <c r="X7" s="40">
        <v>5777123</v>
      </c>
      <c r="Y7" s="13" t="e">
        <f>Ekamutner!#REF!</f>
        <v>#REF!</v>
      </c>
      <c r="Z7" s="13">
        <f>Ekamutner!J10</f>
        <v>8107747.000000001</v>
      </c>
      <c r="AA7" s="23" t="e">
        <f>Z7/Y7*100</f>
        <v>#REF!</v>
      </c>
      <c r="AB7" s="23">
        <f>Z7*100/X7-100</f>
        <v>40.34229494507909</v>
      </c>
      <c r="AC7" s="13">
        <f>Z7-X7</f>
        <v>2330624.000000001</v>
      </c>
    </row>
    <row r="8" spans="1:29" ht="29.25" customHeight="1">
      <c r="A8" s="9">
        <v>2</v>
      </c>
      <c r="B8" s="10" t="s">
        <v>1</v>
      </c>
      <c r="C8" s="13">
        <v>227503.1</v>
      </c>
      <c r="D8" s="13">
        <f>Ekamutner!L11</f>
        <v>384576.6</v>
      </c>
      <c r="E8" s="13">
        <f>Ekamutner!M11</f>
        <v>319536.335</v>
      </c>
      <c r="F8" s="23">
        <f aca="true" t="shared" si="2" ref="F8:F18">E8/D8*100</f>
        <v>83.08782567634121</v>
      </c>
      <c r="G8" s="23"/>
      <c r="H8" s="23">
        <f aca="true" t="shared" si="3" ref="H8:H18">E8/C8*100-100</f>
        <v>40.4536179946559</v>
      </c>
      <c r="I8" s="13">
        <f aca="true" t="shared" si="4" ref="I8:I18">E8-C8</f>
        <v>92033.23500000002</v>
      </c>
      <c r="J8" s="13">
        <v>163653.2</v>
      </c>
      <c r="K8" s="13">
        <f>Ekamutner!O11</f>
        <v>235824.4</v>
      </c>
      <c r="L8" s="13">
        <f>Ekamutner!P11</f>
        <v>174598.209</v>
      </c>
      <c r="M8" s="23">
        <f aca="true" t="shared" si="5" ref="M8:M18">L8/K8*100</f>
        <v>74.03738077993626</v>
      </c>
      <c r="N8" s="23">
        <f aca="true" t="shared" si="6" ref="N8:N18">L8/J8*100-100</f>
        <v>6.687928497579023</v>
      </c>
      <c r="O8" s="13">
        <f aca="true" t="shared" si="7" ref="O8:O18">L8-J8</f>
        <v>10945.008999999991</v>
      </c>
      <c r="P8" s="9">
        <v>2</v>
      </c>
      <c r="Q8" s="13">
        <v>1603970.8</v>
      </c>
      <c r="R8" s="13" t="e">
        <f>Ekamutner!#REF!</f>
        <v>#REF!</v>
      </c>
      <c r="S8" s="13">
        <f>Ekamutner!G11</f>
        <v>2096237.17</v>
      </c>
      <c r="T8" s="23" t="e">
        <f t="shared" si="0"/>
        <v>#REF!</v>
      </c>
      <c r="U8" s="23">
        <f t="shared" si="1"/>
        <v>30.69048202124378</v>
      </c>
      <c r="V8" s="13"/>
      <c r="W8" s="13">
        <f aca="true" t="shared" si="8" ref="W8:W18">S8-Q8</f>
        <v>492266.3699999999</v>
      </c>
      <c r="X8" s="40">
        <v>786409</v>
      </c>
      <c r="Y8" s="13" t="e">
        <f>Ekamutner!#REF!</f>
        <v>#REF!</v>
      </c>
      <c r="Z8" s="13">
        <f>Ekamutner!J11</f>
        <v>1167734.67</v>
      </c>
      <c r="AA8" s="23" t="e">
        <f aca="true" t="shared" si="9" ref="AA8:AA18">Z8/Y8*100</f>
        <v>#REF!</v>
      </c>
      <c r="AB8" s="23">
        <f aca="true" t="shared" si="10" ref="AB8:AB18">Z8*100/X8-100</f>
        <v>48.489484479450255</v>
      </c>
      <c r="AC8" s="13">
        <f aca="true" t="shared" si="11" ref="AC8:AC18">Z8-X8</f>
        <v>381325.6699999999</v>
      </c>
    </row>
    <row r="9" spans="1:29" ht="29.25" customHeight="1">
      <c r="A9" s="9">
        <v>3</v>
      </c>
      <c r="B9" s="10" t="s">
        <v>2</v>
      </c>
      <c r="C9" s="13">
        <v>449409.8</v>
      </c>
      <c r="D9" s="13">
        <f>Ekamutner!L12</f>
        <v>623875.1</v>
      </c>
      <c r="E9" s="13">
        <f>Ekamutner!M12</f>
        <v>571758</v>
      </c>
      <c r="F9" s="23">
        <f t="shared" si="2"/>
        <v>91.64622854798982</v>
      </c>
      <c r="G9" s="23"/>
      <c r="H9" s="23">
        <f t="shared" si="3"/>
        <v>27.224194932998785</v>
      </c>
      <c r="I9" s="13">
        <f t="shared" si="4"/>
        <v>122348.20000000001</v>
      </c>
      <c r="J9" s="13">
        <v>299838.1</v>
      </c>
      <c r="K9" s="13">
        <f>Ekamutner!O12</f>
        <v>334250</v>
      </c>
      <c r="L9" s="13">
        <f>Ekamutner!P12</f>
        <v>356228.5</v>
      </c>
      <c r="M9" s="23">
        <f t="shared" si="5"/>
        <v>106.57546746447271</v>
      </c>
      <c r="N9" s="23">
        <f t="shared" si="6"/>
        <v>18.806949483738066</v>
      </c>
      <c r="O9" s="13">
        <f t="shared" si="7"/>
        <v>56390.40000000002</v>
      </c>
      <c r="P9" s="9">
        <v>3</v>
      </c>
      <c r="Q9" s="13">
        <v>2515207</v>
      </c>
      <c r="R9" s="13" t="e">
        <f>Ekamutner!#REF!</f>
        <v>#REF!</v>
      </c>
      <c r="S9" s="13">
        <f>Ekamutner!G12</f>
        <v>3866089.5</v>
      </c>
      <c r="T9" s="23" t="e">
        <f t="shared" si="0"/>
        <v>#REF!</v>
      </c>
      <c r="U9" s="23">
        <f t="shared" si="1"/>
        <v>53.70860131989136</v>
      </c>
      <c r="V9" s="13"/>
      <c r="W9" s="13">
        <f t="shared" si="8"/>
        <v>1350882.5</v>
      </c>
      <c r="X9" s="40">
        <v>1312895.5</v>
      </c>
      <c r="Y9" s="13" t="e">
        <f>Ekamutner!#REF!</f>
        <v>#REF!</v>
      </c>
      <c r="Z9" s="13">
        <f>Ekamutner!J12</f>
        <v>2080649</v>
      </c>
      <c r="AA9" s="23" t="e">
        <f t="shared" si="9"/>
        <v>#REF!</v>
      </c>
      <c r="AB9" s="23">
        <f t="shared" si="10"/>
        <v>58.47788342636562</v>
      </c>
      <c r="AC9" s="13">
        <f t="shared" si="11"/>
        <v>767753.5</v>
      </c>
    </row>
    <row r="10" spans="1:29" ht="24.75" customHeight="1">
      <c r="A10" s="9">
        <v>4</v>
      </c>
      <c r="B10" s="10" t="s">
        <v>3</v>
      </c>
      <c r="C10" s="13">
        <v>581526</v>
      </c>
      <c r="D10" s="13">
        <f>Ekamutner!L13</f>
        <v>821768.3</v>
      </c>
      <c r="E10" s="13">
        <f>Ekamutner!M13</f>
        <v>639500.6</v>
      </c>
      <c r="F10" s="23">
        <f t="shared" si="2"/>
        <v>77.82006193229891</v>
      </c>
      <c r="G10" s="23"/>
      <c r="H10" s="23">
        <f t="shared" si="3"/>
        <v>9.96939087848179</v>
      </c>
      <c r="I10" s="13">
        <f t="shared" si="4"/>
        <v>57974.59999999998</v>
      </c>
      <c r="J10" s="13">
        <v>470444</v>
      </c>
      <c r="K10" s="13">
        <f>Ekamutner!O13</f>
        <v>517933.4</v>
      </c>
      <c r="L10" s="13">
        <f>Ekamutner!P13</f>
        <v>427120.5</v>
      </c>
      <c r="M10" s="23">
        <f t="shared" si="5"/>
        <v>82.46629779041089</v>
      </c>
      <c r="N10" s="23">
        <f t="shared" si="6"/>
        <v>-9.209066328829778</v>
      </c>
      <c r="O10" s="13">
        <f t="shared" si="7"/>
        <v>-43323.5</v>
      </c>
      <c r="P10" s="9">
        <v>4</v>
      </c>
      <c r="Q10" s="13">
        <v>2651557</v>
      </c>
      <c r="R10" s="13" t="e">
        <f>Ekamutner!#REF!</f>
        <v>#REF!</v>
      </c>
      <c r="S10" s="13">
        <f>Ekamutner!G13</f>
        <v>3952580.1</v>
      </c>
      <c r="T10" s="23" t="e">
        <f t="shared" si="0"/>
        <v>#REF!</v>
      </c>
      <c r="U10" s="23">
        <f t="shared" si="1"/>
        <v>49.066382506580084</v>
      </c>
      <c r="V10" s="13"/>
      <c r="W10" s="13">
        <f t="shared" si="8"/>
        <v>1301023.1</v>
      </c>
      <c r="X10" s="40">
        <v>1589904</v>
      </c>
      <c r="Y10" s="13" t="e">
        <f>Ekamutner!#REF!</f>
        <v>#REF!</v>
      </c>
      <c r="Z10" s="13">
        <f>Ekamutner!J13</f>
        <v>2164509.6</v>
      </c>
      <c r="AA10" s="23" t="e">
        <f t="shared" si="9"/>
        <v>#REF!</v>
      </c>
      <c r="AB10" s="23">
        <f t="shared" si="10"/>
        <v>36.14089907315159</v>
      </c>
      <c r="AC10" s="13">
        <f t="shared" si="11"/>
        <v>574605.6000000001</v>
      </c>
    </row>
    <row r="11" spans="1:29" ht="24.75" customHeight="1">
      <c r="A11" s="9">
        <v>5</v>
      </c>
      <c r="B11" s="10" t="s">
        <v>4</v>
      </c>
      <c r="C11" s="13">
        <v>241246</v>
      </c>
      <c r="D11" s="13">
        <f>Ekamutner!L14</f>
        <v>629161.1</v>
      </c>
      <c r="E11" s="13">
        <f>Ekamutner!M14</f>
        <v>259948.3</v>
      </c>
      <c r="F11" s="23">
        <f t="shared" si="2"/>
        <v>41.316651649315254</v>
      </c>
      <c r="G11" s="23"/>
      <c r="H11" s="23">
        <f t="shared" si="3"/>
        <v>7.752377241487935</v>
      </c>
      <c r="I11" s="13">
        <f t="shared" si="4"/>
        <v>18702.29999999999</v>
      </c>
      <c r="J11" s="13">
        <v>199051.9</v>
      </c>
      <c r="K11" s="13">
        <f>Ekamutner!O14</f>
        <v>276727.4</v>
      </c>
      <c r="L11" s="13">
        <f>Ekamutner!P14</f>
        <v>215414.7</v>
      </c>
      <c r="M11" s="23">
        <f t="shared" si="5"/>
        <v>77.84364685246203</v>
      </c>
      <c r="N11" s="23">
        <f t="shared" si="6"/>
        <v>8.220368657621464</v>
      </c>
      <c r="O11" s="13">
        <f t="shared" si="7"/>
        <v>16362.800000000017</v>
      </c>
      <c r="P11" s="9">
        <v>5</v>
      </c>
      <c r="Q11" s="13">
        <v>1867655.9</v>
      </c>
      <c r="R11" s="13" t="e">
        <f>Ekamutner!#REF!</f>
        <v>#REF!</v>
      </c>
      <c r="S11" s="13">
        <f>Ekamutner!G14</f>
        <v>3026817.8</v>
      </c>
      <c r="T11" s="23" t="e">
        <f t="shared" si="0"/>
        <v>#REF!</v>
      </c>
      <c r="U11" s="23">
        <f t="shared" si="1"/>
        <v>62.06506776756896</v>
      </c>
      <c r="V11" s="13"/>
      <c r="W11" s="13">
        <f t="shared" si="8"/>
        <v>1159161.9</v>
      </c>
      <c r="X11" s="40">
        <v>503093</v>
      </c>
      <c r="Y11" s="13" t="e">
        <f>Ekamutner!#REF!</f>
        <v>#REF!</v>
      </c>
      <c r="Z11" s="13">
        <f>Ekamutner!J14</f>
        <v>1223967.3</v>
      </c>
      <c r="AA11" s="23" t="e">
        <f t="shared" si="9"/>
        <v>#REF!</v>
      </c>
      <c r="AB11" s="23">
        <f t="shared" si="10"/>
        <v>143.28847747831912</v>
      </c>
      <c r="AC11" s="13">
        <f t="shared" si="11"/>
        <v>720874.3</v>
      </c>
    </row>
    <row r="12" spans="1:29" ht="24.75" customHeight="1">
      <c r="A12" s="9">
        <v>6</v>
      </c>
      <c r="B12" s="10" t="s">
        <v>5</v>
      </c>
      <c r="C12" s="13">
        <v>315159.2</v>
      </c>
      <c r="D12" s="13">
        <f>Ekamutner!L15</f>
        <v>593217.4</v>
      </c>
      <c r="E12" s="13">
        <f>Ekamutner!M15</f>
        <v>303022.409</v>
      </c>
      <c r="F12" s="23">
        <f t="shared" si="2"/>
        <v>51.081173445013576</v>
      </c>
      <c r="G12" s="23"/>
      <c r="H12" s="23">
        <f t="shared" si="3"/>
        <v>-3.851003238997947</v>
      </c>
      <c r="I12" s="13">
        <f t="shared" si="4"/>
        <v>-12136.791000000027</v>
      </c>
      <c r="J12" s="13">
        <v>365282.1</v>
      </c>
      <c r="K12" s="13">
        <f>Ekamutner!O15</f>
        <v>473223.3</v>
      </c>
      <c r="L12" s="13">
        <f>Ekamutner!P15</f>
        <v>343441.45599999983</v>
      </c>
      <c r="M12" s="23">
        <f t="shared" si="5"/>
        <v>72.5749251991607</v>
      </c>
      <c r="N12" s="23">
        <f t="shared" si="6"/>
        <v>-5.979116961931652</v>
      </c>
      <c r="O12" s="13">
        <f t="shared" si="7"/>
        <v>-21840.644000000146</v>
      </c>
      <c r="P12" s="9">
        <v>6</v>
      </c>
      <c r="Q12" s="13">
        <v>2787258.4</v>
      </c>
      <c r="R12" s="13" t="e">
        <f>Ekamutner!#REF!</f>
        <v>#REF!</v>
      </c>
      <c r="S12" s="13">
        <f>Ekamutner!G15</f>
        <v>4343813.42</v>
      </c>
      <c r="T12" s="23" t="e">
        <f t="shared" si="0"/>
        <v>#REF!</v>
      </c>
      <c r="U12" s="23">
        <f t="shared" si="1"/>
        <v>55.84537910083975</v>
      </c>
      <c r="V12" s="13"/>
      <c r="W12" s="13">
        <f t="shared" si="8"/>
        <v>1556555.02</v>
      </c>
      <c r="X12" s="40">
        <v>1435730.4</v>
      </c>
      <c r="Y12" s="13" t="e">
        <f>Ekamutner!#REF!</f>
        <v>#REF!</v>
      </c>
      <c r="Z12" s="13">
        <f>Ekamutner!J15</f>
        <v>2086132.6660000004</v>
      </c>
      <c r="AA12" s="23" t="e">
        <f t="shared" si="9"/>
        <v>#REF!</v>
      </c>
      <c r="AB12" s="23">
        <f t="shared" si="10"/>
        <v>45.301141913551504</v>
      </c>
      <c r="AC12" s="13">
        <f t="shared" si="11"/>
        <v>650402.2660000005</v>
      </c>
    </row>
    <row r="13" spans="1:29" ht="26.25" customHeight="1">
      <c r="A13" s="9">
        <v>7</v>
      </c>
      <c r="B13" s="10" t="s">
        <v>6</v>
      </c>
      <c r="C13" s="13">
        <v>231114.9</v>
      </c>
      <c r="D13" s="13">
        <f>Ekamutner!L16</f>
        <v>437884.5</v>
      </c>
      <c r="E13" s="13">
        <f>Ekamutner!M16</f>
        <v>330617.7</v>
      </c>
      <c r="F13" s="23">
        <f t="shared" si="2"/>
        <v>75.50340329470443</v>
      </c>
      <c r="G13" s="23"/>
      <c r="H13" s="23">
        <f t="shared" si="3"/>
        <v>43.05339032662977</v>
      </c>
      <c r="I13" s="13">
        <f t="shared" si="4"/>
        <v>99502.80000000002</v>
      </c>
      <c r="J13" s="13">
        <v>553954.5</v>
      </c>
      <c r="K13" s="13">
        <f>Ekamutner!O16</f>
        <v>750746.2</v>
      </c>
      <c r="L13" s="13">
        <f>Ekamutner!P16</f>
        <v>637644.8</v>
      </c>
      <c r="M13" s="23">
        <f t="shared" si="5"/>
        <v>84.93480220079704</v>
      </c>
      <c r="N13" s="23">
        <f t="shared" si="6"/>
        <v>15.107793149076329</v>
      </c>
      <c r="O13" s="13">
        <f t="shared" si="7"/>
        <v>83690.30000000005</v>
      </c>
      <c r="P13" s="9">
        <v>7</v>
      </c>
      <c r="Q13" s="13">
        <v>4221569.5</v>
      </c>
      <c r="R13" s="13" t="e">
        <f>Ekamutner!#REF!</f>
        <v>#REF!</v>
      </c>
      <c r="S13" s="13">
        <f>Ekamutner!G16</f>
        <v>5512229.599999998</v>
      </c>
      <c r="T13" s="23" t="e">
        <f t="shared" si="0"/>
        <v>#REF!</v>
      </c>
      <c r="U13" s="23">
        <f t="shared" si="1"/>
        <v>30.572991869493023</v>
      </c>
      <c r="V13" s="13"/>
      <c r="W13" s="13">
        <f t="shared" si="8"/>
        <v>1290660.0999999978</v>
      </c>
      <c r="X13" s="40">
        <v>3019045.7</v>
      </c>
      <c r="Y13" s="13" t="e">
        <f>Ekamutner!#REF!</f>
        <v>#REF!</v>
      </c>
      <c r="Z13" s="13">
        <f>Ekamutner!J16</f>
        <v>3684133.3</v>
      </c>
      <c r="AA13" s="23" t="e">
        <f t="shared" si="9"/>
        <v>#REF!</v>
      </c>
      <c r="AB13" s="23">
        <f t="shared" si="10"/>
        <v>22.02972946053781</v>
      </c>
      <c r="AC13" s="13">
        <f t="shared" si="11"/>
        <v>665087.5999999996</v>
      </c>
    </row>
    <row r="14" spans="1:29" ht="26.25" customHeight="1">
      <c r="A14" s="9">
        <v>8</v>
      </c>
      <c r="B14" s="10" t="s">
        <v>7</v>
      </c>
      <c r="C14" s="13">
        <v>539241.2</v>
      </c>
      <c r="D14" s="13">
        <f>Ekamutner!L17</f>
        <v>843011.9</v>
      </c>
      <c r="E14" s="13">
        <f>Ekamutner!M17</f>
        <v>438556.8</v>
      </c>
      <c r="F14" s="23">
        <f t="shared" si="2"/>
        <v>52.02261083147225</v>
      </c>
      <c r="G14" s="23"/>
      <c r="H14" s="23">
        <f t="shared" si="3"/>
        <v>-18.671496169061257</v>
      </c>
      <c r="I14" s="13">
        <f t="shared" si="4"/>
        <v>-100684.39999999997</v>
      </c>
      <c r="J14" s="13">
        <v>290297.4</v>
      </c>
      <c r="K14" s="13">
        <f>Ekamutner!O17</f>
        <v>427209.4</v>
      </c>
      <c r="L14" s="13">
        <f>Ekamutner!P17</f>
        <v>307918.8</v>
      </c>
      <c r="M14" s="23">
        <f t="shared" si="5"/>
        <v>72.07678482730014</v>
      </c>
      <c r="N14" s="23">
        <f t="shared" si="6"/>
        <v>6.070119815058604</v>
      </c>
      <c r="O14" s="13">
        <f t="shared" si="7"/>
        <v>17621.399999999965</v>
      </c>
      <c r="P14" s="9">
        <v>8</v>
      </c>
      <c r="Q14" s="13">
        <v>3089617</v>
      </c>
      <c r="R14" s="13" t="e">
        <f>Ekamutner!#REF!</f>
        <v>#REF!</v>
      </c>
      <c r="S14" s="13">
        <f>Ekamutner!G17</f>
        <v>4782992.5</v>
      </c>
      <c r="T14" s="23" t="e">
        <f t="shared" si="0"/>
        <v>#REF!</v>
      </c>
      <c r="U14" s="23">
        <f t="shared" si="1"/>
        <v>54.80858954362304</v>
      </c>
      <c r="V14" s="13"/>
      <c r="W14" s="13">
        <f t="shared" si="8"/>
        <v>1693375.5</v>
      </c>
      <c r="X14" s="40">
        <v>1644505</v>
      </c>
      <c r="Y14" s="13" t="e">
        <f>Ekamutner!#REF!</f>
        <v>#REF!</v>
      </c>
      <c r="Z14" s="13">
        <f>Ekamutner!J17</f>
        <v>2317589.1</v>
      </c>
      <c r="AA14" s="23" t="e">
        <f t="shared" si="9"/>
        <v>#REF!</v>
      </c>
      <c r="AB14" s="23">
        <f t="shared" si="10"/>
        <v>40.9292826716854</v>
      </c>
      <c r="AC14" s="13">
        <f t="shared" si="11"/>
        <v>673084.1000000001</v>
      </c>
    </row>
    <row r="15" spans="1:29" ht="24.75" customHeight="1">
      <c r="A15" s="9">
        <v>9</v>
      </c>
      <c r="B15" s="10" t="s">
        <v>8</v>
      </c>
      <c r="C15" s="13">
        <v>129567.8</v>
      </c>
      <c r="D15" s="13">
        <f>Ekamutner!L18</f>
        <v>345359.3</v>
      </c>
      <c r="E15" s="13">
        <f>Ekamutner!M18</f>
        <v>167570</v>
      </c>
      <c r="F15" s="23">
        <f t="shared" si="2"/>
        <v>48.52048287102736</v>
      </c>
      <c r="G15" s="23"/>
      <c r="H15" s="23">
        <f t="shared" si="3"/>
        <v>29.329972415986077</v>
      </c>
      <c r="I15" s="13">
        <f t="shared" si="4"/>
        <v>38002.2</v>
      </c>
      <c r="J15" s="13">
        <v>138216.7</v>
      </c>
      <c r="K15" s="13">
        <f>Ekamutner!O18</f>
        <v>243963.7</v>
      </c>
      <c r="L15" s="13">
        <f>Ekamutner!P18</f>
        <v>153278</v>
      </c>
      <c r="M15" s="23">
        <f t="shared" si="5"/>
        <v>62.82819944114636</v>
      </c>
      <c r="N15" s="23">
        <f t="shared" si="6"/>
        <v>10.896874256149943</v>
      </c>
      <c r="O15" s="13">
        <f t="shared" si="7"/>
        <v>15061.299999999988</v>
      </c>
      <c r="P15" s="9">
        <v>9</v>
      </c>
      <c r="Q15" s="13">
        <v>1543762.5</v>
      </c>
      <c r="R15" s="13" t="e">
        <f>Ekamutner!#REF!</f>
        <v>#REF!</v>
      </c>
      <c r="S15" s="13">
        <f>Ekamutner!G18</f>
        <v>2569457.6</v>
      </c>
      <c r="T15" s="23" t="e">
        <f t="shared" si="0"/>
        <v>#REF!</v>
      </c>
      <c r="U15" s="23">
        <f t="shared" si="1"/>
        <v>66.44124986842212</v>
      </c>
      <c r="V15" s="13"/>
      <c r="W15" s="13">
        <f t="shared" si="8"/>
        <v>1025695.1000000001</v>
      </c>
      <c r="X15" s="40">
        <v>619392.1</v>
      </c>
      <c r="Y15" s="13" t="e">
        <f>Ekamutner!#REF!</f>
        <v>#REF!</v>
      </c>
      <c r="Z15" s="13">
        <f>Ekamutner!J18</f>
        <v>1306459.2</v>
      </c>
      <c r="AA15" s="23" t="e">
        <f t="shared" si="9"/>
        <v>#REF!</v>
      </c>
      <c r="AB15" s="23">
        <f t="shared" si="10"/>
        <v>110.92603538211094</v>
      </c>
      <c r="AC15" s="13">
        <f t="shared" si="11"/>
        <v>687067.1</v>
      </c>
    </row>
    <row r="16" spans="1:29" ht="27" customHeight="1">
      <c r="A16" s="9">
        <v>10</v>
      </c>
      <c r="B16" s="10" t="s">
        <v>9</v>
      </c>
      <c r="C16" s="13">
        <v>54323.8</v>
      </c>
      <c r="D16" s="13">
        <f>Ekamutner!L19</f>
        <v>88035.8</v>
      </c>
      <c r="E16" s="13">
        <f>Ekamutner!M19</f>
        <v>78066.4</v>
      </c>
      <c r="F16" s="23">
        <f t="shared" si="2"/>
        <v>88.67574327716677</v>
      </c>
      <c r="G16" s="23"/>
      <c r="H16" s="23">
        <f t="shared" si="3"/>
        <v>43.705705418251284</v>
      </c>
      <c r="I16" s="13">
        <f t="shared" si="4"/>
        <v>23742.59999999999</v>
      </c>
      <c r="J16" s="13">
        <v>76765.8</v>
      </c>
      <c r="K16" s="13">
        <f>Ekamutner!O19</f>
        <v>83145.2</v>
      </c>
      <c r="L16" s="13">
        <f>Ekamutner!P19</f>
        <v>88771.9</v>
      </c>
      <c r="M16" s="23">
        <f t="shared" si="5"/>
        <v>106.76731789688401</v>
      </c>
      <c r="N16" s="23">
        <f t="shared" si="6"/>
        <v>15.639907354577161</v>
      </c>
      <c r="O16" s="13">
        <f t="shared" si="7"/>
        <v>12006.099999999991</v>
      </c>
      <c r="P16" s="9">
        <v>10</v>
      </c>
      <c r="Q16" s="13">
        <v>1274497</v>
      </c>
      <c r="R16" s="13" t="e">
        <f>Ekamutner!#REF!</f>
        <v>#REF!</v>
      </c>
      <c r="S16" s="13">
        <f>Ekamutner!G19</f>
        <v>1134767.1</v>
      </c>
      <c r="T16" s="23" t="e">
        <f t="shared" si="0"/>
        <v>#REF!</v>
      </c>
      <c r="U16" s="23">
        <f t="shared" si="1"/>
        <v>-10.96353306441678</v>
      </c>
      <c r="V16" s="13"/>
      <c r="W16" s="13">
        <f t="shared" si="8"/>
        <v>-139729.8999999999</v>
      </c>
      <c r="X16" s="40">
        <v>317828.7</v>
      </c>
      <c r="Y16" s="13" t="e">
        <f>Ekamutner!#REF!</f>
        <v>#REF!</v>
      </c>
      <c r="Z16" s="13">
        <f>Ekamutner!J19</f>
        <v>509887</v>
      </c>
      <c r="AA16" s="23" t="e">
        <f t="shared" si="9"/>
        <v>#REF!</v>
      </c>
      <c r="AB16" s="23">
        <f t="shared" si="10"/>
        <v>60.4282432643748</v>
      </c>
      <c r="AC16" s="13">
        <f t="shared" si="11"/>
        <v>192058.3</v>
      </c>
    </row>
    <row r="17" spans="1:29" ht="27" customHeight="1" thickBot="1">
      <c r="A17" s="31">
        <v>11</v>
      </c>
      <c r="B17" s="32" t="s">
        <v>10</v>
      </c>
      <c r="C17" s="13">
        <v>125435.8</v>
      </c>
      <c r="D17" s="13">
        <f>Ekamutner!L20</f>
        <v>192281.2</v>
      </c>
      <c r="E17" s="13">
        <f>Ekamutner!M20</f>
        <v>133884.5</v>
      </c>
      <c r="F17" s="23">
        <f t="shared" si="2"/>
        <v>69.62953216435096</v>
      </c>
      <c r="G17" s="23"/>
      <c r="H17" s="23">
        <f t="shared" si="3"/>
        <v>6.735477431482877</v>
      </c>
      <c r="I17" s="13">
        <f t="shared" si="4"/>
        <v>8448.699999999997</v>
      </c>
      <c r="J17" s="13">
        <v>118856.6</v>
      </c>
      <c r="K17" s="13">
        <f>Ekamutner!O20</f>
        <v>133290.8</v>
      </c>
      <c r="L17" s="13">
        <f>Ekamutner!P20</f>
        <v>108846.4</v>
      </c>
      <c r="M17" s="23">
        <f t="shared" si="5"/>
        <v>81.66084981108975</v>
      </c>
      <c r="N17" s="23">
        <f t="shared" si="6"/>
        <v>-8.422081735469476</v>
      </c>
      <c r="O17" s="13">
        <f t="shared" si="7"/>
        <v>-10010.200000000012</v>
      </c>
      <c r="P17" s="31">
        <v>11</v>
      </c>
      <c r="Q17" s="34">
        <v>2020320</v>
      </c>
      <c r="R17" s="13" t="e">
        <f>Ekamutner!#REF!</f>
        <v>#REF!</v>
      </c>
      <c r="S17" s="13">
        <f>Ekamutner!G20</f>
        <v>2022204.7</v>
      </c>
      <c r="T17" s="33" t="e">
        <f t="shared" si="0"/>
        <v>#REF!</v>
      </c>
      <c r="U17" s="33">
        <f t="shared" si="1"/>
        <v>0.0932872020273976</v>
      </c>
      <c r="V17" s="34"/>
      <c r="W17" s="13">
        <f t="shared" si="8"/>
        <v>1884.6999999999534</v>
      </c>
      <c r="X17" s="40">
        <v>1119909</v>
      </c>
      <c r="Y17" s="13" t="e">
        <f>Ekamutner!#REF!</f>
        <v>#REF!</v>
      </c>
      <c r="Z17" s="13">
        <f>Ekamutner!J20</f>
        <v>984505.3</v>
      </c>
      <c r="AA17" s="23" t="e">
        <f t="shared" si="9"/>
        <v>#REF!</v>
      </c>
      <c r="AB17" s="23">
        <f t="shared" si="10"/>
        <v>-12.090598432551218</v>
      </c>
      <c r="AC17" s="13">
        <f t="shared" si="11"/>
        <v>-135403.69999999995</v>
      </c>
    </row>
    <row r="18" spans="1:29" ht="27" customHeight="1" thickBot="1">
      <c r="A18" s="167" t="s">
        <v>11</v>
      </c>
      <c r="B18" s="168"/>
      <c r="C18" s="25">
        <f>SUM(C7:C17)</f>
        <v>3285952.0999999996</v>
      </c>
      <c r="D18" s="25">
        <f>Ekamutner!L21</f>
        <v>5517871.2</v>
      </c>
      <c r="E18" s="25">
        <f>Ekamutner!M21</f>
        <v>3718726.8439999996</v>
      </c>
      <c r="F18" s="26">
        <f t="shared" si="2"/>
        <v>67.3942306590991</v>
      </c>
      <c r="G18" s="26"/>
      <c r="H18" s="26">
        <f t="shared" si="3"/>
        <v>13.17045199776345</v>
      </c>
      <c r="I18" s="25">
        <f t="shared" si="4"/>
        <v>432774.74399999995</v>
      </c>
      <c r="J18" s="25">
        <f>SUM(J7:J17)</f>
        <v>7457804.2</v>
      </c>
      <c r="K18" s="25">
        <f>Ekamutner!O21</f>
        <v>8721153.8</v>
      </c>
      <c r="L18" s="25">
        <f>Ekamutner!P21</f>
        <v>7926393.065</v>
      </c>
      <c r="M18" s="26">
        <f t="shared" si="5"/>
        <v>90.8869771910226</v>
      </c>
      <c r="N18" s="26">
        <f t="shared" si="6"/>
        <v>6.283201495153222</v>
      </c>
      <c r="O18" s="25">
        <f t="shared" si="7"/>
        <v>468588.8650000002</v>
      </c>
      <c r="P18" s="37"/>
      <c r="Q18" s="35">
        <f>SUM(Q7:Q17)</f>
        <v>34257040.3</v>
      </c>
      <c r="R18" s="35" t="e">
        <f>SUM(R7:R17)</f>
        <v>#REF!</v>
      </c>
      <c r="S18" s="35">
        <f>SUM(S7:S17)</f>
        <v>48492275.79000001</v>
      </c>
      <c r="T18" s="36" t="e">
        <f t="shared" si="0"/>
        <v>#REF!</v>
      </c>
      <c r="U18" s="36">
        <f t="shared" si="1"/>
        <v>41.5541896361666</v>
      </c>
      <c r="V18" s="35">
        <f>SUM(V7:V17)</f>
        <v>0</v>
      </c>
      <c r="W18" s="35">
        <f t="shared" si="8"/>
        <v>14235235.49000001</v>
      </c>
      <c r="X18" s="41">
        <f>SUM(X7:X17)</f>
        <v>18125835.400000002</v>
      </c>
      <c r="Y18" s="25" t="e">
        <f>SUM(Y7:Y17)</f>
        <v>#REF!</v>
      </c>
      <c r="Z18" s="25">
        <f>SUM(Z7:Z17)</f>
        <v>25633314.136000004</v>
      </c>
      <c r="AA18" s="26" t="e">
        <f t="shared" si="9"/>
        <v>#REF!</v>
      </c>
      <c r="AB18" s="26">
        <f t="shared" si="10"/>
        <v>41.418663307512986</v>
      </c>
      <c r="AC18" s="25">
        <f t="shared" si="11"/>
        <v>7507478.736000001</v>
      </c>
    </row>
    <row r="19" spans="4:6" ht="16.5" customHeight="1">
      <c r="D19" s="4"/>
      <c r="E19" s="4"/>
      <c r="F19" s="4"/>
    </row>
    <row r="20" spans="4:6" ht="16.5" customHeight="1">
      <c r="D20" s="4"/>
      <c r="E20" s="4"/>
      <c r="F20" s="4"/>
    </row>
    <row r="21" spans="4:6" ht="16.5" customHeight="1">
      <c r="D21" s="4"/>
      <c r="E21" s="4"/>
      <c r="F21" s="4"/>
    </row>
    <row r="22" spans="4:6" ht="16.5" customHeight="1">
      <c r="D22" s="4"/>
      <c r="E22" s="4"/>
      <c r="F22" s="4"/>
    </row>
    <row r="23" spans="4:6" ht="16.5" customHeight="1">
      <c r="D23" s="4"/>
      <c r="E23" s="4"/>
      <c r="F23" s="4"/>
    </row>
    <row r="24" spans="4:6" ht="16.5" customHeight="1">
      <c r="D24" s="4"/>
      <c r="E24" s="4"/>
      <c r="F24" s="4"/>
    </row>
    <row r="25" spans="4:6" ht="16.5" customHeight="1">
      <c r="D25" s="4"/>
      <c r="E25" s="4"/>
      <c r="F25" s="4"/>
    </row>
    <row r="26" spans="4:6" ht="16.5" customHeight="1">
      <c r="D26" s="4"/>
      <c r="E26" s="4"/>
      <c r="F26" s="4"/>
    </row>
    <row r="27" spans="4:6" ht="16.5" customHeight="1">
      <c r="D27" s="4"/>
      <c r="E27" s="4"/>
      <c r="F27" s="4"/>
    </row>
    <row r="28" spans="4:6" ht="16.5" customHeight="1">
      <c r="D28" s="4"/>
      <c r="E28" s="4"/>
      <c r="F28" s="4"/>
    </row>
    <row r="29" spans="4:6" ht="16.5" customHeight="1">
      <c r="D29" s="4"/>
      <c r="E29" s="4"/>
      <c r="F29" s="4"/>
    </row>
    <row r="30" spans="4:6" ht="16.5" customHeight="1">
      <c r="D30" s="4"/>
      <c r="E30" s="4"/>
      <c r="F30" s="4"/>
    </row>
    <row r="31" spans="4:6" ht="16.5" customHeight="1">
      <c r="D31" s="4"/>
      <c r="E31" s="4"/>
      <c r="F31" s="4"/>
    </row>
    <row r="32" spans="4:6" ht="16.5" customHeight="1">
      <c r="D32" s="4"/>
      <c r="E32" s="4"/>
      <c r="F32" s="4"/>
    </row>
    <row r="33" spans="4:6" ht="16.5" customHeight="1">
      <c r="D33" s="4"/>
      <c r="E33" s="4"/>
      <c r="F33" s="4"/>
    </row>
    <row r="34" spans="4:6" ht="16.5" customHeight="1">
      <c r="D34" s="4"/>
      <c r="E34" s="4"/>
      <c r="F34" s="4"/>
    </row>
    <row r="35" spans="4:6" ht="16.5" customHeight="1">
      <c r="D35" s="4"/>
      <c r="E35" s="4"/>
      <c r="F35" s="4"/>
    </row>
    <row r="36" spans="4:6" ht="16.5" customHeight="1">
      <c r="D36" s="4"/>
      <c r="E36" s="4"/>
      <c r="F36" s="4"/>
    </row>
    <row r="37" spans="4:6" ht="16.5" customHeight="1">
      <c r="D37" s="4"/>
      <c r="E37" s="4"/>
      <c r="F37" s="4"/>
    </row>
    <row r="38" spans="4:6" ht="16.5" customHeight="1">
      <c r="D38" s="4"/>
      <c r="E38" s="4"/>
      <c r="F38" s="4"/>
    </row>
    <row r="39" spans="4:6" ht="16.5" customHeight="1">
      <c r="D39" s="4"/>
      <c r="E39" s="4"/>
      <c r="F39" s="4"/>
    </row>
    <row r="40" spans="4:6" ht="16.5" customHeight="1">
      <c r="D40" s="4"/>
      <c r="E40" s="4"/>
      <c r="F40" s="4"/>
    </row>
    <row r="41" spans="4:6" ht="16.5" customHeight="1">
      <c r="D41" s="4"/>
      <c r="E41" s="4"/>
      <c r="F41" s="4"/>
    </row>
    <row r="42" spans="4:6" ht="16.5" customHeight="1">
      <c r="D42" s="4"/>
      <c r="E42" s="4"/>
      <c r="F42" s="4"/>
    </row>
    <row r="43" spans="4:6" ht="16.5" customHeight="1">
      <c r="D43" s="4"/>
      <c r="E43" s="4"/>
      <c r="F43" s="4"/>
    </row>
    <row r="44" spans="4:6" ht="16.5" customHeight="1">
      <c r="D44" s="4"/>
      <c r="E44" s="4"/>
      <c r="F44" s="4"/>
    </row>
    <row r="45" spans="4:6" ht="16.5" customHeight="1">
      <c r="D45" s="4"/>
      <c r="E45" s="4"/>
      <c r="F45" s="4"/>
    </row>
    <row r="46" spans="4:6" ht="16.5" customHeight="1">
      <c r="D46" s="4"/>
      <c r="E46" s="4"/>
      <c r="F46" s="4"/>
    </row>
    <row r="47" spans="4:6" ht="16.5" customHeight="1">
      <c r="D47" s="4"/>
      <c r="E47" s="4"/>
      <c r="F47" s="4"/>
    </row>
    <row r="48" spans="4:6" ht="16.5" customHeight="1">
      <c r="D48" s="4"/>
      <c r="E48" s="4"/>
      <c r="F48" s="4"/>
    </row>
    <row r="49" spans="4:6" ht="16.5" customHeight="1">
      <c r="D49" s="4"/>
      <c r="E49" s="4"/>
      <c r="F49" s="4"/>
    </row>
    <row r="50" spans="4:6" ht="16.5" customHeight="1">
      <c r="D50" s="4"/>
      <c r="E50" s="4"/>
      <c r="F50" s="4"/>
    </row>
    <row r="51" spans="4:6" ht="16.5" customHeight="1">
      <c r="D51" s="4"/>
      <c r="E51" s="4"/>
      <c r="F51" s="4"/>
    </row>
    <row r="52" spans="4:6" ht="16.5" customHeight="1">
      <c r="D52" s="4"/>
      <c r="E52" s="4"/>
      <c r="F52" s="4"/>
    </row>
    <row r="53" spans="4:6" ht="16.5" customHeight="1">
      <c r="D53" s="4"/>
      <c r="E53" s="4"/>
      <c r="F53" s="4"/>
    </row>
    <row r="54" spans="4:6" ht="16.5" customHeight="1">
      <c r="D54" s="4"/>
      <c r="E54" s="4"/>
      <c r="F54" s="4"/>
    </row>
    <row r="55" spans="4:6" ht="16.5" customHeight="1">
      <c r="D55" s="4"/>
      <c r="E55" s="4"/>
      <c r="F55" s="4"/>
    </row>
    <row r="56" spans="4:6" ht="16.5" customHeight="1">
      <c r="D56" s="4"/>
      <c r="E56" s="4"/>
      <c r="F56" s="4"/>
    </row>
    <row r="57" spans="4:6" ht="16.5" customHeight="1">
      <c r="D57" s="4"/>
      <c r="E57" s="4"/>
      <c r="F57" s="4"/>
    </row>
    <row r="58" spans="4:6" ht="16.5" customHeight="1">
      <c r="D58" s="4"/>
      <c r="E58" s="4"/>
      <c r="F58" s="4"/>
    </row>
    <row r="59" spans="4:6" ht="16.5" customHeight="1">
      <c r="D59" s="4"/>
      <c r="E59" s="4"/>
      <c r="F59" s="4"/>
    </row>
    <row r="60" spans="4:6" ht="16.5" customHeight="1">
      <c r="D60" s="4"/>
      <c r="E60" s="4"/>
      <c r="F60" s="4"/>
    </row>
    <row r="61" spans="4:6" ht="16.5" customHeight="1">
      <c r="D61" s="4"/>
      <c r="E61" s="4"/>
      <c r="F61" s="4"/>
    </row>
    <row r="62" spans="4:6" ht="16.5" customHeight="1">
      <c r="D62" s="4"/>
      <c r="E62" s="4"/>
      <c r="F62" s="4"/>
    </row>
    <row r="63" spans="4:6" ht="16.5" customHeight="1">
      <c r="D63" s="4"/>
      <c r="E63" s="4"/>
      <c r="F63" s="4"/>
    </row>
    <row r="64" spans="4:6" ht="16.5" customHeight="1">
      <c r="D64" s="4"/>
      <c r="E64" s="4"/>
      <c r="F64" s="4"/>
    </row>
    <row r="65" spans="4:6" ht="16.5" customHeight="1">
      <c r="D65" s="4"/>
      <c r="E65" s="4"/>
      <c r="F65" s="4"/>
    </row>
    <row r="66" spans="4:6" ht="16.5" customHeight="1">
      <c r="D66" s="4"/>
      <c r="E66" s="4"/>
      <c r="F66" s="4"/>
    </row>
    <row r="67" spans="4:6" ht="16.5" customHeight="1">
      <c r="D67" s="4"/>
      <c r="E67" s="4"/>
      <c r="F67" s="4"/>
    </row>
    <row r="68" spans="4:6" ht="16.5" customHeight="1">
      <c r="D68" s="4"/>
      <c r="E68" s="4"/>
      <c r="F68" s="4"/>
    </row>
    <row r="69" spans="4:6" ht="16.5" customHeight="1">
      <c r="D69" s="4"/>
      <c r="E69" s="4"/>
      <c r="F69" s="4"/>
    </row>
    <row r="70" spans="4:6" ht="16.5" customHeight="1">
      <c r="D70" s="4"/>
      <c r="E70" s="4"/>
      <c r="F70" s="4"/>
    </row>
    <row r="71" spans="4:6" ht="16.5" customHeight="1">
      <c r="D71" s="4"/>
      <c r="E71" s="4"/>
      <c r="F71" s="4"/>
    </row>
    <row r="72" spans="4:6" ht="16.5" customHeight="1">
      <c r="D72" s="4"/>
      <c r="E72" s="4"/>
      <c r="F72" s="4"/>
    </row>
    <row r="73" spans="4:6" ht="16.5" customHeight="1">
      <c r="D73" s="4"/>
      <c r="E73" s="4"/>
      <c r="F73" s="4"/>
    </row>
    <row r="74" spans="4:6" ht="16.5" customHeight="1">
      <c r="D74" s="4"/>
      <c r="E74" s="4"/>
      <c r="F74" s="4"/>
    </row>
    <row r="75" spans="4:6" ht="16.5" customHeight="1">
      <c r="D75" s="4"/>
      <c r="E75" s="4"/>
      <c r="F75" s="4"/>
    </row>
    <row r="76" spans="4:6" ht="16.5" customHeight="1">
      <c r="D76" s="4"/>
      <c r="E76" s="4"/>
      <c r="F76" s="4"/>
    </row>
    <row r="77" spans="4:6" ht="16.5" customHeight="1">
      <c r="D77" s="4"/>
      <c r="E77" s="4"/>
      <c r="F77" s="4"/>
    </row>
    <row r="78" spans="4:6" ht="16.5" customHeight="1">
      <c r="D78" s="4"/>
      <c r="E78" s="4"/>
      <c r="F78" s="4"/>
    </row>
    <row r="79" spans="4:6" ht="16.5" customHeight="1">
      <c r="D79" s="4"/>
      <c r="E79" s="4"/>
      <c r="F79" s="4"/>
    </row>
    <row r="80" spans="4:6" ht="16.5" customHeight="1">
      <c r="D80" s="4"/>
      <c r="E80" s="4"/>
      <c r="F80" s="4"/>
    </row>
    <row r="81" spans="4:6" ht="16.5" customHeight="1">
      <c r="D81" s="4"/>
      <c r="E81" s="4"/>
      <c r="F81" s="4"/>
    </row>
    <row r="82" spans="4:6" ht="16.5" customHeight="1">
      <c r="D82" s="4"/>
      <c r="E82" s="4"/>
      <c r="F82" s="4"/>
    </row>
    <row r="83" spans="4:6" ht="16.5" customHeight="1">
      <c r="D83" s="4"/>
      <c r="E83" s="4"/>
      <c r="F83" s="4"/>
    </row>
    <row r="84" spans="4:6" ht="16.5" customHeight="1">
      <c r="D84" s="4"/>
      <c r="E84" s="4"/>
      <c r="F84" s="4"/>
    </row>
    <row r="85" spans="4:6" ht="16.5" customHeight="1">
      <c r="D85" s="4"/>
      <c r="E85" s="4"/>
      <c r="F85" s="4"/>
    </row>
    <row r="86" spans="4:6" ht="16.5" customHeight="1">
      <c r="D86" s="4"/>
      <c r="E86" s="4"/>
      <c r="F86" s="4"/>
    </row>
    <row r="87" spans="4:6" ht="16.5" customHeight="1">
      <c r="D87" s="4"/>
      <c r="E87" s="4"/>
      <c r="F87" s="4"/>
    </row>
    <row r="88" spans="4:6" ht="16.5" customHeight="1">
      <c r="D88" s="4"/>
      <c r="E88" s="4"/>
      <c r="F88" s="4"/>
    </row>
    <row r="89" spans="4:6" ht="16.5" customHeight="1">
      <c r="D89" s="4"/>
      <c r="E89" s="4"/>
      <c r="F89" s="4"/>
    </row>
    <row r="90" spans="4:6" ht="16.5" customHeight="1">
      <c r="D90" s="4"/>
      <c r="E90" s="4"/>
      <c r="F90" s="4"/>
    </row>
    <row r="91" spans="4:6" ht="16.5" customHeight="1">
      <c r="D91" s="4"/>
      <c r="E91" s="4"/>
      <c r="F91" s="4"/>
    </row>
    <row r="92" spans="4:6" ht="16.5" customHeight="1">
      <c r="D92" s="4"/>
      <c r="E92" s="4"/>
      <c r="F92" s="4"/>
    </row>
    <row r="93" spans="4:6" ht="16.5" customHeight="1">
      <c r="D93" s="4"/>
      <c r="E93" s="4"/>
      <c r="F93" s="4"/>
    </row>
    <row r="94" spans="4:6" ht="16.5" customHeight="1">
      <c r="D94" s="4"/>
      <c r="E94" s="4"/>
      <c r="F94" s="4"/>
    </row>
    <row r="95" spans="4:6" ht="16.5" customHeight="1">
      <c r="D95" s="4"/>
      <c r="E95" s="4"/>
      <c r="F95" s="4"/>
    </row>
    <row r="96" spans="4:6" ht="16.5" customHeight="1">
      <c r="D96" s="4"/>
      <c r="E96" s="4"/>
      <c r="F96" s="4"/>
    </row>
    <row r="97" spans="4:6" ht="16.5" customHeight="1">
      <c r="D97" s="4"/>
      <c r="E97" s="4"/>
      <c r="F97" s="4"/>
    </row>
    <row r="98" spans="4:6" ht="16.5" customHeight="1">
      <c r="D98" s="4"/>
      <c r="E98" s="4"/>
      <c r="F98" s="4"/>
    </row>
    <row r="99" spans="4:6" ht="16.5" customHeight="1">
      <c r="D99" s="4"/>
      <c r="E99" s="4"/>
      <c r="F99" s="4"/>
    </row>
    <row r="100" spans="4:6" ht="16.5" customHeight="1">
      <c r="D100" s="4"/>
      <c r="E100" s="4"/>
      <c r="F100" s="4"/>
    </row>
    <row r="101" spans="4:6" ht="16.5" customHeight="1">
      <c r="D101" s="4"/>
      <c r="E101" s="4"/>
      <c r="F101" s="4"/>
    </row>
    <row r="102" spans="4:6" ht="16.5" customHeight="1">
      <c r="D102" s="4"/>
      <c r="E102" s="4"/>
      <c r="F102" s="4"/>
    </row>
    <row r="103" spans="4:6" ht="16.5" customHeight="1">
      <c r="D103" s="4"/>
      <c r="E103" s="4"/>
      <c r="F103" s="4"/>
    </row>
    <row r="104" spans="4:6" ht="16.5" customHeight="1">
      <c r="D104" s="4"/>
      <c r="E104" s="4"/>
      <c r="F104" s="4"/>
    </row>
    <row r="105" spans="4:6" ht="16.5" customHeight="1">
      <c r="D105" s="4"/>
      <c r="E105" s="4"/>
      <c r="F105" s="4"/>
    </row>
    <row r="106" spans="4:6" ht="16.5" customHeight="1">
      <c r="D106" s="4"/>
      <c r="E106" s="4"/>
      <c r="F106" s="4"/>
    </row>
    <row r="107" spans="4:6" ht="16.5" customHeight="1">
      <c r="D107" s="4"/>
      <c r="E107" s="4"/>
      <c r="F107" s="4"/>
    </row>
    <row r="108" spans="4:6" ht="16.5" customHeight="1">
      <c r="D108" s="4"/>
      <c r="E108" s="4"/>
      <c r="F108" s="4"/>
    </row>
    <row r="109" spans="4:6" ht="16.5" customHeight="1">
      <c r="D109" s="4"/>
      <c r="E109" s="4"/>
      <c r="F109" s="4"/>
    </row>
    <row r="110" spans="4:6" ht="16.5" customHeight="1">
      <c r="D110" s="4"/>
      <c r="E110" s="4"/>
      <c r="F110" s="4"/>
    </row>
    <row r="111" spans="4:6" ht="16.5" customHeight="1">
      <c r="D111" s="4"/>
      <c r="E111" s="4"/>
      <c r="F111" s="4"/>
    </row>
    <row r="112" spans="4:6" ht="16.5" customHeight="1">
      <c r="D112" s="4"/>
      <c r="E112" s="4"/>
      <c r="F112" s="4"/>
    </row>
    <row r="113" spans="4:6" ht="16.5" customHeight="1">
      <c r="D113" s="4"/>
      <c r="E113" s="4"/>
      <c r="F113" s="4"/>
    </row>
    <row r="114" spans="4:6" ht="16.5" customHeight="1">
      <c r="D114" s="4"/>
      <c r="E114" s="4"/>
      <c r="F114" s="4"/>
    </row>
    <row r="115" spans="4:6" ht="16.5" customHeight="1">
      <c r="D115" s="4"/>
      <c r="E115" s="4"/>
      <c r="F115" s="4"/>
    </row>
    <row r="116" spans="4:6" ht="16.5" customHeight="1">
      <c r="D116" s="4"/>
      <c r="E116" s="4"/>
      <c r="F116" s="4"/>
    </row>
    <row r="117" spans="4:6" ht="16.5" customHeight="1">
      <c r="D117" s="4"/>
      <c r="E117" s="4"/>
      <c r="F117" s="4"/>
    </row>
    <row r="118" spans="4:6" ht="16.5" customHeight="1">
      <c r="D118" s="4"/>
      <c r="E118" s="4"/>
      <c r="F118" s="4"/>
    </row>
    <row r="119" spans="4:6" ht="16.5" customHeight="1">
      <c r="D119" s="4"/>
      <c r="E119" s="4"/>
      <c r="F119" s="4"/>
    </row>
    <row r="120" spans="4:6" ht="16.5" customHeight="1">
      <c r="D120" s="4"/>
      <c r="E120" s="4"/>
      <c r="F120" s="4"/>
    </row>
    <row r="121" spans="4:6" ht="16.5" customHeight="1">
      <c r="D121" s="4"/>
      <c r="E121" s="4"/>
      <c r="F121" s="4"/>
    </row>
    <row r="122" spans="4:6" ht="16.5" customHeight="1">
      <c r="D122" s="4"/>
      <c r="E122" s="4"/>
      <c r="F122" s="4"/>
    </row>
    <row r="123" spans="4:6" ht="16.5" customHeight="1">
      <c r="D123" s="4"/>
      <c r="E123" s="4"/>
      <c r="F123" s="4"/>
    </row>
    <row r="124" spans="4:6" ht="16.5" customHeight="1">
      <c r="D124" s="4"/>
      <c r="E124" s="4"/>
      <c r="F124" s="4"/>
    </row>
    <row r="125" spans="4:6" ht="16.5" customHeight="1">
      <c r="D125" s="4"/>
      <c r="E125" s="4"/>
      <c r="F125" s="4"/>
    </row>
    <row r="126" spans="4:6" ht="16.5" customHeight="1">
      <c r="D126" s="4"/>
      <c r="E126" s="4"/>
      <c r="F126" s="4"/>
    </row>
    <row r="127" spans="4:6" ht="16.5" customHeight="1">
      <c r="D127" s="4"/>
      <c r="E127" s="4"/>
      <c r="F127" s="4"/>
    </row>
    <row r="128" spans="4:6" ht="16.5" customHeight="1">
      <c r="D128" s="4"/>
      <c r="E128" s="4"/>
      <c r="F128" s="4"/>
    </row>
    <row r="129" spans="4:6" ht="16.5" customHeight="1">
      <c r="D129" s="4"/>
      <c r="E129" s="4"/>
      <c r="F129" s="4"/>
    </row>
    <row r="130" spans="4:6" ht="16.5" customHeight="1">
      <c r="D130" s="4"/>
      <c r="E130" s="4"/>
      <c r="F130" s="4"/>
    </row>
    <row r="131" spans="4:6" ht="16.5" customHeight="1">
      <c r="D131" s="4"/>
      <c r="E131" s="4"/>
      <c r="F131" s="4"/>
    </row>
    <row r="132" spans="4:6" ht="16.5" customHeight="1">
      <c r="D132" s="4"/>
      <c r="E132" s="4"/>
      <c r="F132" s="4"/>
    </row>
    <row r="133" spans="4:6" ht="16.5" customHeight="1">
      <c r="D133" s="4"/>
      <c r="E133" s="4"/>
      <c r="F133" s="4"/>
    </row>
    <row r="134" spans="4:6" ht="16.5" customHeight="1">
      <c r="D134" s="4"/>
      <c r="E134" s="4"/>
      <c r="F134" s="4"/>
    </row>
    <row r="135" spans="4:6" ht="16.5" customHeight="1">
      <c r="D135" s="4"/>
      <c r="E135" s="4"/>
      <c r="F135" s="4"/>
    </row>
    <row r="136" spans="4:6" ht="16.5" customHeight="1">
      <c r="D136" s="4"/>
      <c r="E136" s="4"/>
      <c r="F136" s="4"/>
    </row>
    <row r="137" spans="4:6" ht="16.5" customHeight="1">
      <c r="D137" s="4"/>
      <c r="E137" s="4"/>
      <c r="F137" s="4"/>
    </row>
    <row r="138" spans="4:6" ht="16.5" customHeight="1">
      <c r="D138" s="4"/>
      <c r="E138" s="4"/>
      <c r="F138" s="4"/>
    </row>
    <row r="139" spans="4:6" ht="16.5" customHeight="1">
      <c r="D139" s="4"/>
      <c r="E139" s="4"/>
      <c r="F139" s="4"/>
    </row>
    <row r="140" spans="4:6" ht="16.5" customHeight="1">
      <c r="D140" s="4"/>
      <c r="E140" s="4"/>
      <c r="F140" s="4"/>
    </row>
    <row r="141" spans="4:6" ht="16.5" customHeight="1">
      <c r="D141" s="4"/>
      <c r="E141" s="4"/>
      <c r="F141" s="4"/>
    </row>
    <row r="142" spans="4:6" ht="16.5" customHeight="1">
      <c r="D142" s="4"/>
      <c r="E142" s="4"/>
      <c r="F142" s="4"/>
    </row>
    <row r="143" spans="4:6" ht="16.5" customHeight="1">
      <c r="D143" s="4"/>
      <c r="E143" s="4"/>
      <c r="F143" s="4"/>
    </row>
    <row r="144" spans="4:6" ht="16.5" customHeight="1">
      <c r="D144" s="4"/>
      <c r="E144" s="4"/>
      <c r="F144" s="4"/>
    </row>
    <row r="145" spans="4:6" ht="16.5" customHeight="1">
      <c r="D145" s="4"/>
      <c r="E145" s="4"/>
      <c r="F145" s="4"/>
    </row>
    <row r="146" spans="4:6" ht="16.5" customHeight="1">
      <c r="D146" s="4"/>
      <c r="E146" s="4"/>
      <c r="F146" s="4"/>
    </row>
    <row r="147" spans="4:6" ht="16.5" customHeight="1">
      <c r="D147" s="4"/>
      <c r="E147" s="4"/>
      <c r="F147" s="4"/>
    </row>
    <row r="148" spans="4:6" ht="16.5" customHeight="1">
      <c r="D148" s="4"/>
      <c r="E148" s="4"/>
      <c r="F148" s="4"/>
    </row>
    <row r="149" spans="4:6" ht="16.5" customHeight="1">
      <c r="D149" s="4"/>
      <c r="E149" s="4"/>
      <c r="F149" s="4"/>
    </row>
    <row r="150" spans="4:6" ht="16.5" customHeight="1">
      <c r="D150" s="4"/>
      <c r="E150" s="4"/>
      <c r="F150" s="4"/>
    </row>
    <row r="151" spans="4:6" ht="16.5" customHeight="1">
      <c r="D151" s="4"/>
      <c r="E151" s="4"/>
      <c r="F151" s="4"/>
    </row>
    <row r="152" spans="4:6" ht="16.5" customHeight="1">
      <c r="D152" s="4"/>
      <c r="E152" s="4"/>
      <c r="F152" s="4"/>
    </row>
    <row r="153" spans="4:6" ht="16.5" customHeight="1">
      <c r="D153" s="4"/>
      <c r="E153" s="4"/>
      <c r="F153" s="4"/>
    </row>
    <row r="154" spans="4:6" ht="16.5" customHeight="1">
      <c r="D154" s="4"/>
      <c r="E154" s="4"/>
      <c r="F154" s="4"/>
    </row>
    <row r="155" spans="4:6" ht="16.5" customHeight="1">
      <c r="D155" s="4"/>
      <c r="E155" s="4"/>
      <c r="F155" s="4"/>
    </row>
    <row r="156" spans="4:6" ht="16.5" customHeight="1">
      <c r="D156" s="4"/>
      <c r="E156" s="4"/>
      <c r="F156" s="4"/>
    </row>
    <row r="157" spans="4:6" ht="16.5" customHeight="1">
      <c r="D157" s="4"/>
      <c r="E157" s="4"/>
      <c r="F157" s="4"/>
    </row>
    <row r="158" spans="4:6" ht="16.5" customHeight="1">
      <c r="D158" s="4"/>
      <c r="E158" s="4"/>
      <c r="F158" s="4"/>
    </row>
    <row r="159" spans="4:6" ht="16.5" customHeight="1">
      <c r="D159" s="4"/>
      <c r="E159" s="4"/>
      <c r="F159" s="4"/>
    </row>
    <row r="160" spans="4:6" ht="16.5" customHeight="1">
      <c r="D160" s="4"/>
      <c r="E160" s="4"/>
      <c r="F160" s="4"/>
    </row>
    <row r="161" spans="4:6" ht="16.5" customHeight="1">
      <c r="D161" s="4"/>
      <c r="E161" s="4"/>
      <c r="F161" s="4"/>
    </row>
    <row r="162" spans="4:6" ht="16.5" customHeight="1">
      <c r="D162" s="4"/>
      <c r="E162" s="4"/>
      <c r="F162" s="4"/>
    </row>
    <row r="163" spans="4:6" ht="16.5" customHeight="1">
      <c r="D163" s="4"/>
      <c r="E163" s="4"/>
      <c r="F163" s="4"/>
    </row>
    <row r="164" spans="4:6" ht="16.5" customHeight="1">
      <c r="D164" s="4"/>
      <c r="E164" s="4"/>
      <c r="F164" s="4"/>
    </row>
    <row r="165" spans="4:6" ht="16.5" customHeight="1">
      <c r="D165" s="4"/>
      <c r="E165" s="4"/>
      <c r="F165" s="4"/>
    </row>
    <row r="166" spans="4:6" ht="16.5" customHeight="1">
      <c r="D166" s="4"/>
      <c r="E166" s="4"/>
      <c r="F166" s="4"/>
    </row>
    <row r="167" spans="4:6" ht="16.5" customHeight="1">
      <c r="D167" s="4"/>
      <c r="E167" s="4"/>
      <c r="F167" s="4"/>
    </row>
    <row r="168" spans="4:6" ht="16.5" customHeight="1">
      <c r="D168" s="4"/>
      <c r="E168" s="4"/>
      <c r="F168" s="4"/>
    </row>
    <row r="169" spans="4:6" ht="16.5" customHeight="1">
      <c r="D169" s="4"/>
      <c r="E169" s="4"/>
      <c r="F169" s="4"/>
    </row>
    <row r="170" spans="4:6" ht="16.5" customHeight="1">
      <c r="D170" s="4"/>
      <c r="E170" s="4"/>
      <c r="F170" s="4"/>
    </row>
    <row r="171" spans="4:6" ht="16.5" customHeight="1">
      <c r="D171" s="4"/>
      <c r="E171" s="4"/>
      <c r="F171" s="4"/>
    </row>
    <row r="172" spans="4:6" ht="16.5" customHeight="1">
      <c r="D172" s="4"/>
      <c r="E172" s="4"/>
      <c r="F172" s="4"/>
    </row>
    <row r="173" spans="4:6" ht="16.5" customHeight="1">
      <c r="D173" s="4"/>
      <c r="E173" s="4"/>
      <c r="F173" s="4"/>
    </row>
    <row r="174" spans="4:6" ht="16.5" customHeight="1">
      <c r="D174" s="4"/>
      <c r="E174" s="4"/>
      <c r="F174" s="4"/>
    </row>
    <row r="175" spans="4:6" ht="16.5" customHeight="1">
      <c r="D175" s="4"/>
      <c r="E175" s="4"/>
      <c r="F175" s="4"/>
    </row>
    <row r="176" spans="4:6" ht="16.5" customHeight="1">
      <c r="D176" s="4"/>
      <c r="E176" s="4"/>
      <c r="F176" s="4"/>
    </row>
    <row r="177" spans="4:6" ht="16.5" customHeight="1">
      <c r="D177" s="4"/>
      <c r="E177" s="4"/>
      <c r="F177" s="4"/>
    </row>
    <row r="178" spans="4:6" ht="16.5" customHeight="1">
      <c r="D178" s="4"/>
      <c r="E178" s="4"/>
      <c r="F178" s="4"/>
    </row>
    <row r="179" spans="4:6" ht="16.5" customHeight="1">
      <c r="D179" s="4"/>
      <c r="E179" s="4"/>
      <c r="F179" s="4"/>
    </row>
    <row r="180" spans="4:6" ht="16.5" customHeight="1">
      <c r="D180" s="4"/>
      <c r="E180" s="4"/>
      <c r="F180" s="4"/>
    </row>
    <row r="181" spans="4:6" ht="16.5" customHeight="1">
      <c r="D181" s="4"/>
      <c r="E181" s="4"/>
      <c r="F181" s="4"/>
    </row>
    <row r="182" spans="4:6" ht="16.5" customHeight="1">
      <c r="D182" s="4"/>
      <c r="E182" s="4"/>
      <c r="F182" s="4"/>
    </row>
    <row r="183" spans="4:6" ht="16.5" customHeight="1">
      <c r="D183" s="4"/>
      <c r="E183" s="4"/>
      <c r="F183" s="4"/>
    </row>
    <row r="184" spans="4:6" ht="16.5" customHeight="1">
      <c r="D184" s="4"/>
      <c r="E184" s="4"/>
      <c r="F184" s="4"/>
    </row>
    <row r="185" spans="4:6" ht="16.5" customHeight="1">
      <c r="D185" s="4"/>
      <c r="E185" s="4"/>
      <c r="F185" s="4"/>
    </row>
    <row r="186" spans="4:6" ht="16.5" customHeight="1">
      <c r="D186" s="4"/>
      <c r="E186" s="4"/>
      <c r="F186" s="4"/>
    </row>
    <row r="187" spans="4:6" ht="16.5" customHeight="1">
      <c r="D187" s="4"/>
      <c r="E187" s="4"/>
      <c r="F187" s="4"/>
    </row>
    <row r="188" spans="4:6" ht="16.5" customHeight="1">
      <c r="D188" s="4"/>
      <c r="E188" s="4"/>
      <c r="F188" s="4"/>
    </row>
    <row r="189" spans="4:6" ht="16.5" customHeight="1">
      <c r="D189" s="4"/>
      <c r="E189" s="4"/>
      <c r="F189" s="4"/>
    </row>
    <row r="190" spans="4:6" ht="16.5" customHeight="1">
      <c r="D190" s="4"/>
      <c r="E190" s="4"/>
      <c r="F190" s="4"/>
    </row>
    <row r="191" spans="4:6" ht="16.5" customHeight="1">
      <c r="D191" s="4"/>
      <c r="E191" s="4"/>
      <c r="F191" s="4"/>
    </row>
    <row r="192" spans="4:6" ht="16.5" customHeight="1">
      <c r="D192" s="4"/>
      <c r="E192" s="4"/>
      <c r="F192" s="4"/>
    </row>
    <row r="193" spans="4:6" ht="16.5" customHeight="1">
      <c r="D193" s="4"/>
      <c r="E193" s="4"/>
      <c r="F193" s="4"/>
    </row>
    <row r="194" spans="4:6" ht="16.5" customHeight="1">
      <c r="D194" s="4"/>
      <c r="E194" s="4"/>
      <c r="F194" s="4"/>
    </row>
    <row r="195" spans="4:6" ht="16.5" customHeight="1">
      <c r="D195" s="4"/>
      <c r="E195" s="4"/>
      <c r="F195" s="4"/>
    </row>
    <row r="196" spans="4:6" ht="16.5" customHeight="1">
      <c r="D196" s="4"/>
      <c r="E196" s="4"/>
      <c r="F196" s="4"/>
    </row>
    <row r="197" spans="4:6" ht="16.5" customHeight="1">
      <c r="D197" s="4"/>
      <c r="E197" s="4"/>
      <c r="F197" s="4"/>
    </row>
    <row r="198" spans="4:6" ht="16.5" customHeight="1">
      <c r="D198" s="4"/>
      <c r="E198" s="4"/>
      <c r="F198" s="4"/>
    </row>
    <row r="199" spans="4:6" ht="16.5" customHeight="1">
      <c r="D199" s="4"/>
      <c r="E199" s="4"/>
      <c r="F199" s="4"/>
    </row>
    <row r="200" spans="4:6" ht="16.5" customHeight="1">
      <c r="D200" s="4"/>
      <c r="E200" s="4"/>
      <c r="F200" s="4"/>
    </row>
    <row r="201" spans="4:6" ht="16.5" customHeight="1">
      <c r="D201" s="4"/>
      <c r="E201" s="4"/>
      <c r="F201" s="4"/>
    </row>
    <row r="202" spans="4:6" ht="16.5" customHeight="1">
      <c r="D202" s="4"/>
      <c r="E202" s="4"/>
      <c r="F202" s="4"/>
    </row>
    <row r="203" spans="4:6" ht="16.5" customHeight="1">
      <c r="D203" s="4"/>
      <c r="E203" s="4"/>
      <c r="F203" s="4"/>
    </row>
    <row r="204" spans="4:6" ht="16.5" customHeight="1">
      <c r="D204" s="4"/>
      <c r="E204" s="4"/>
      <c r="F204" s="4"/>
    </row>
    <row r="205" spans="4:6" ht="16.5" customHeight="1">
      <c r="D205" s="4"/>
      <c r="E205" s="4"/>
      <c r="F205" s="4"/>
    </row>
    <row r="206" spans="4:6" ht="16.5" customHeight="1">
      <c r="D206" s="4"/>
      <c r="E206" s="4"/>
      <c r="F206" s="4"/>
    </row>
    <row r="207" spans="4:6" ht="16.5" customHeight="1">
      <c r="D207" s="4"/>
      <c r="E207" s="4"/>
      <c r="F207" s="4"/>
    </row>
    <row r="208" spans="4:6" ht="16.5" customHeight="1">
      <c r="D208" s="4"/>
      <c r="E208" s="4"/>
      <c r="F208" s="4"/>
    </row>
    <row r="209" spans="4:6" ht="16.5" customHeight="1">
      <c r="D209" s="4"/>
      <c r="E209" s="4"/>
      <c r="F209" s="4"/>
    </row>
    <row r="210" spans="4:6" ht="16.5" customHeight="1">
      <c r="D210" s="4"/>
      <c r="E210" s="4"/>
      <c r="F210" s="4"/>
    </row>
    <row r="211" spans="4:6" ht="16.5" customHeight="1">
      <c r="D211" s="4"/>
      <c r="E211" s="4"/>
      <c r="F211" s="4"/>
    </row>
    <row r="212" spans="4:6" ht="16.5" customHeight="1">
      <c r="D212" s="4"/>
      <c r="E212" s="4"/>
      <c r="F212" s="4"/>
    </row>
    <row r="213" spans="4:6" ht="16.5" customHeight="1">
      <c r="D213" s="4"/>
      <c r="E213" s="4"/>
      <c r="F213" s="4"/>
    </row>
    <row r="214" spans="4:6" ht="16.5" customHeight="1">
      <c r="D214" s="4"/>
      <c r="E214" s="4"/>
      <c r="F214" s="4"/>
    </row>
    <row r="215" spans="4:6" ht="16.5" customHeight="1">
      <c r="D215" s="4"/>
      <c r="E215" s="4"/>
      <c r="F215" s="4"/>
    </row>
    <row r="216" spans="4:6" ht="16.5" customHeight="1">
      <c r="D216" s="4"/>
      <c r="E216" s="4"/>
      <c r="F216" s="4"/>
    </row>
    <row r="217" spans="4:6" ht="16.5" customHeight="1">
      <c r="D217" s="4"/>
      <c r="E217" s="4"/>
      <c r="F217" s="4"/>
    </row>
    <row r="218" spans="4:6" ht="16.5" customHeight="1">
      <c r="D218" s="4"/>
      <c r="E218" s="4"/>
      <c r="F218" s="4"/>
    </row>
    <row r="219" spans="4:6" ht="16.5" customHeight="1">
      <c r="D219" s="4"/>
      <c r="E219" s="4"/>
      <c r="F219" s="4"/>
    </row>
    <row r="220" spans="4:6" ht="16.5" customHeight="1">
      <c r="D220" s="4"/>
      <c r="E220" s="4"/>
      <c r="F220" s="4"/>
    </row>
    <row r="221" spans="1:6" s="12" customFormat="1" ht="22.5" customHeight="1">
      <c r="A221" s="1"/>
      <c r="B221" s="1"/>
      <c r="C221" s="1"/>
      <c r="D221" s="4"/>
      <c r="E221" s="4"/>
      <c r="F221" s="4"/>
    </row>
    <row r="222" spans="1:3" s="12" customFormat="1" ht="24" customHeight="1">
      <c r="A222" s="1"/>
      <c r="B222" s="1"/>
      <c r="C222" s="1"/>
    </row>
    <row r="223" spans="1:3" s="12" customFormat="1" ht="15.75">
      <c r="A223" s="1"/>
      <c r="B223" s="1"/>
      <c r="C223" s="1"/>
    </row>
    <row r="224" spans="1:3" s="12" customFormat="1" ht="15.75">
      <c r="A224" s="1"/>
      <c r="B224" s="1"/>
      <c r="C224" s="1"/>
    </row>
    <row r="226" ht="45" customHeight="1"/>
  </sheetData>
  <sheetProtection/>
  <mergeCells count="11">
    <mergeCell ref="N3:O3"/>
    <mergeCell ref="P4:P5"/>
    <mergeCell ref="A18:B18"/>
    <mergeCell ref="Q4:W4"/>
    <mergeCell ref="X4:AC4"/>
    <mergeCell ref="A1:N1"/>
    <mergeCell ref="A2:N2"/>
    <mergeCell ref="A4:A5"/>
    <mergeCell ref="B4:B5"/>
    <mergeCell ref="C4:I4"/>
    <mergeCell ref="J4:O4"/>
  </mergeCells>
  <printOptions/>
  <pageMargins left="0.3" right="0.17" top="0.17" bottom="0.41" header="0.17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E12" sqref="E12"/>
    </sheetView>
  </sheetViews>
  <sheetFormatPr defaultColWidth="8.796875" defaultRowHeight="15"/>
  <cols>
    <col min="1" max="1" width="5" style="0" customWidth="1"/>
    <col min="2" max="2" width="16.09765625" style="0" customWidth="1"/>
    <col min="3" max="3" width="11.09765625" style="0" customWidth="1"/>
    <col min="4" max="4" width="7.5" style="0" customWidth="1"/>
    <col min="5" max="5" width="11.09765625" style="0" customWidth="1"/>
    <col min="7" max="7" width="13.5" style="0" customWidth="1"/>
    <col min="8" max="8" width="13" style="0" customWidth="1"/>
    <col min="9" max="9" width="10.09765625" style="0" customWidth="1"/>
    <col min="12" max="12" width="10.19921875" style="0" customWidth="1"/>
  </cols>
  <sheetData>
    <row r="1" spans="1:14" ht="18">
      <c r="A1" s="142" t="s">
        <v>69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39" customHeight="1">
      <c r="A2" s="139" t="s">
        <v>63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5" ht="22.5" customHeight="1" thickBot="1">
      <c r="A3" s="1"/>
      <c r="B3" s="4"/>
      <c r="C3" s="1"/>
      <c r="D3" s="1"/>
      <c r="E3" s="1"/>
      <c r="F3" s="1"/>
      <c r="G3" s="1"/>
      <c r="H3" s="1"/>
      <c r="I3" s="1"/>
      <c r="J3" s="1"/>
      <c r="K3" s="1"/>
      <c r="N3" s="50"/>
      <c r="O3" s="51"/>
    </row>
    <row r="4" spans="1:14" ht="15" customHeight="1">
      <c r="A4" s="181" t="s">
        <v>0</v>
      </c>
      <c r="B4" s="183" t="s">
        <v>19</v>
      </c>
      <c r="C4" s="184" t="s">
        <v>73</v>
      </c>
      <c r="D4" s="184"/>
      <c r="E4" s="186" t="s">
        <v>71</v>
      </c>
      <c r="F4" s="187"/>
      <c r="G4" s="176" t="s">
        <v>74</v>
      </c>
      <c r="H4" s="176" t="s">
        <v>75</v>
      </c>
      <c r="I4" s="190" t="s">
        <v>50</v>
      </c>
      <c r="J4" s="190"/>
      <c r="K4" s="190"/>
      <c r="L4" s="190" t="s">
        <v>51</v>
      </c>
      <c r="M4" s="190"/>
      <c r="N4" s="190"/>
    </row>
    <row r="5" spans="1:14" ht="34.5" customHeight="1">
      <c r="A5" s="182"/>
      <c r="B5" s="144"/>
      <c r="C5" s="185"/>
      <c r="D5" s="185"/>
      <c r="E5" s="188"/>
      <c r="F5" s="189"/>
      <c r="G5" s="177"/>
      <c r="H5" s="177"/>
      <c r="I5" s="149"/>
      <c r="J5" s="149"/>
      <c r="K5" s="149"/>
      <c r="L5" s="149"/>
      <c r="M5" s="149"/>
      <c r="N5" s="149"/>
    </row>
    <row r="6" spans="1:14" ht="46.5" customHeight="1">
      <c r="A6" s="182"/>
      <c r="B6" s="144"/>
      <c r="C6" s="46" t="s">
        <v>64</v>
      </c>
      <c r="D6" s="46" t="s">
        <v>70</v>
      </c>
      <c r="E6" s="46" t="s">
        <v>64</v>
      </c>
      <c r="F6" s="46" t="s">
        <v>70</v>
      </c>
      <c r="G6" s="178"/>
      <c r="H6" s="178"/>
      <c r="I6" s="46" t="s">
        <v>64</v>
      </c>
      <c r="J6" s="46" t="s">
        <v>70</v>
      </c>
      <c r="K6" s="46" t="s">
        <v>72</v>
      </c>
      <c r="L6" s="46" t="s">
        <v>64</v>
      </c>
      <c r="M6" s="46" t="s">
        <v>70</v>
      </c>
      <c r="N6" s="46" t="s">
        <v>72</v>
      </c>
    </row>
    <row r="7" spans="1:14" ht="15">
      <c r="A7" s="53"/>
      <c r="B7" s="52">
        <v>1</v>
      </c>
      <c r="C7" s="52">
        <v>2</v>
      </c>
      <c r="D7" s="52">
        <v>3</v>
      </c>
      <c r="E7" s="52">
        <v>4</v>
      </c>
      <c r="F7" s="52">
        <v>5</v>
      </c>
      <c r="G7" s="52">
        <v>6</v>
      </c>
      <c r="H7" s="52">
        <v>7</v>
      </c>
      <c r="I7" s="52">
        <v>8</v>
      </c>
      <c r="J7" s="52">
        <v>9</v>
      </c>
      <c r="K7" s="52">
        <v>10</v>
      </c>
      <c r="L7" s="52">
        <v>11</v>
      </c>
      <c r="M7" s="52">
        <v>12</v>
      </c>
      <c r="N7" s="52">
        <v>13</v>
      </c>
    </row>
    <row r="8" spans="1:14" ht="19.5" customHeight="1">
      <c r="A8" s="54">
        <v>1</v>
      </c>
      <c r="B8" s="24" t="s">
        <v>12</v>
      </c>
      <c r="C8" s="13">
        <v>15185086.3</v>
      </c>
      <c r="D8" s="23">
        <v>96.7122930402128</v>
      </c>
      <c r="E8" s="13">
        <v>8107747.000000001</v>
      </c>
      <c r="F8" s="23">
        <v>93.75331255948876</v>
      </c>
      <c r="G8" s="23">
        <v>7077339.3</v>
      </c>
      <c r="H8" s="23">
        <v>6767538.9</v>
      </c>
      <c r="I8" s="13">
        <v>476265.8</v>
      </c>
      <c r="J8" s="23">
        <v>85.2453552890639</v>
      </c>
      <c r="K8" s="23">
        <v>21.675010123280487</v>
      </c>
      <c r="L8" s="13">
        <v>5113129.8</v>
      </c>
      <c r="M8" s="23">
        <v>97.4887661015398</v>
      </c>
      <c r="N8" s="23">
        <v>6.936940115516137</v>
      </c>
    </row>
    <row r="9" spans="1:14" ht="19.5" customHeight="1">
      <c r="A9" s="54">
        <v>2</v>
      </c>
      <c r="B9" s="24" t="s">
        <v>1</v>
      </c>
      <c r="C9" s="13">
        <v>2096237.17</v>
      </c>
      <c r="D9" s="23">
        <v>92.43581244355704</v>
      </c>
      <c r="E9" s="13">
        <v>1167734.67</v>
      </c>
      <c r="F9" s="23">
        <v>86.65140300684871</v>
      </c>
      <c r="G9" s="57">
        <v>928503</v>
      </c>
      <c r="H9" s="23">
        <v>918859.5</v>
      </c>
      <c r="I9" s="13">
        <v>319536.335</v>
      </c>
      <c r="J9" s="23">
        <v>83.08782567634121</v>
      </c>
      <c r="K9" s="23">
        <v>40.4536179946559</v>
      </c>
      <c r="L9" s="13">
        <v>174598.209</v>
      </c>
      <c r="M9" s="23">
        <v>74.03738077993624</v>
      </c>
      <c r="N9" s="23">
        <v>6.687928497579023</v>
      </c>
    </row>
    <row r="10" spans="1:14" ht="19.5" customHeight="1">
      <c r="A10" s="54">
        <v>3</v>
      </c>
      <c r="B10" s="24" t="s">
        <v>2</v>
      </c>
      <c r="C10" s="13">
        <v>3866089.5</v>
      </c>
      <c r="D10" s="23">
        <v>103.44767658177835</v>
      </c>
      <c r="E10" s="13">
        <v>2080649</v>
      </c>
      <c r="F10" s="23">
        <v>106.61768360679244</v>
      </c>
      <c r="G10" s="23">
        <v>1785440.5</v>
      </c>
      <c r="H10" s="23">
        <v>1755737.1</v>
      </c>
      <c r="I10" s="13">
        <v>571758</v>
      </c>
      <c r="J10" s="23">
        <v>91.64622854798982</v>
      </c>
      <c r="K10" s="23">
        <v>27.224194932998785</v>
      </c>
      <c r="L10" s="13">
        <v>356228.5</v>
      </c>
      <c r="M10" s="23">
        <v>106.57546746447264</v>
      </c>
      <c r="N10" s="23">
        <v>18.806949483738066</v>
      </c>
    </row>
    <row r="11" spans="1:14" ht="19.5" customHeight="1">
      <c r="A11" s="54">
        <v>4</v>
      </c>
      <c r="B11" s="24" t="s">
        <v>3</v>
      </c>
      <c r="C11" s="13">
        <v>3952580.1</v>
      </c>
      <c r="D11" s="23">
        <v>84.52372907756659</v>
      </c>
      <c r="E11" s="13">
        <v>2164509.6</v>
      </c>
      <c r="F11" s="23">
        <v>74.8906927699161</v>
      </c>
      <c r="G11" s="23">
        <v>1738341</v>
      </c>
      <c r="H11" s="23">
        <v>1727721.1</v>
      </c>
      <c r="I11" s="13">
        <v>639500.6</v>
      </c>
      <c r="J11" s="23">
        <v>77.82006193229883</v>
      </c>
      <c r="K11" s="23">
        <v>9.96939087848179</v>
      </c>
      <c r="L11" s="13">
        <v>427120.5</v>
      </c>
      <c r="M11" s="23">
        <v>82.46629779041092</v>
      </c>
      <c r="N11" s="23">
        <v>-9.209066328829778</v>
      </c>
    </row>
    <row r="12" spans="1:14" ht="19.5" customHeight="1">
      <c r="A12" s="54">
        <v>5</v>
      </c>
      <c r="B12" s="24" t="s">
        <v>4</v>
      </c>
      <c r="C12" s="13">
        <v>3026817.8</v>
      </c>
      <c r="D12" s="23">
        <v>82.82051162078382</v>
      </c>
      <c r="E12" s="13">
        <v>1223967.3</v>
      </c>
      <c r="F12" s="23">
        <v>66.08100808623156</v>
      </c>
      <c r="G12" s="23">
        <v>1802850.5</v>
      </c>
      <c r="H12" s="23">
        <v>1793044.7</v>
      </c>
      <c r="I12" s="13">
        <v>259948.3</v>
      </c>
      <c r="J12" s="23">
        <v>41.31665164931526</v>
      </c>
      <c r="K12" s="23">
        <v>7.752377241487935</v>
      </c>
      <c r="L12" s="13">
        <v>215414.7</v>
      </c>
      <c r="M12" s="23">
        <v>77.84364685246203</v>
      </c>
      <c r="N12" s="23">
        <v>8.220368657621464</v>
      </c>
    </row>
    <row r="13" spans="1:14" ht="19.5" customHeight="1">
      <c r="A13" s="54">
        <v>6</v>
      </c>
      <c r="B13" s="24" t="s">
        <v>5</v>
      </c>
      <c r="C13" s="13">
        <v>4343813.42</v>
      </c>
      <c r="D13" s="23">
        <v>82.99297719939418</v>
      </c>
      <c r="E13" s="13">
        <v>2086132.6660000004</v>
      </c>
      <c r="F13" s="23">
        <v>70.11885148894034</v>
      </c>
      <c r="G13" s="23">
        <v>2257680.7539999997</v>
      </c>
      <c r="H13" s="23">
        <v>1939909.1</v>
      </c>
      <c r="I13" s="13">
        <v>303022.409</v>
      </c>
      <c r="J13" s="23">
        <v>51.081173445013576</v>
      </c>
      <c r="K13" s="23">
        <v>-3.851003238997947</v>
      </c>
      <c r="L13" s="13">
        <v>343441.45599999983</v>
      </c>
      <c r="M13" s="23">
        <v>72.5749251991607</v>
      </c>
      <c r="N13" s="23">
        <v>-5.979116961931652</v>
      </c>
    </row>
    <row r="14" spans="1:14" ht="19.5" customHeight="1">
      <c r="A14" s="54">
        <v>7</v>
      </c>
      <c r="B14" s="24" t="s">
        <v>6</v>
      </c>
      <c r="C14" s="13">
        <v>5512229.599999998</v>
      </c>
      <c r="D14" s="23">
        <v>89.48972364055396</v>
      </c>
      <c r="E14" s="13">
        <v>3684133.3</v>
      </c>
      <c r="F14" s="23">
        <v>85.0562263880257</v>
      </c>
      <c r="G14" s="23">
        <v>1828096.3</v>
      </c>
      <c r="H14" s="23">
        <v>1731830.8</v>
      </c>
      <c r="I14" s="13">
        <v>330617.7</v>
      </c>
      <c r="J14" s="23">
        <v>75.50340329470446</v>
      </c>
      <c r="K14" s="23">
        <v>43.05339032662977</v>
      </c>
      <c r="L14" s="13">
        <v>637644.8</v>
      </c>
      <c r="M14" s="23">
        <v>84.93480220079707</v>
      </c>
      <c r="N14" s="23">
        <v>15.107793149076329</v>
      </c>
    </row>
    <row r="15" spans="1:14" ht="19.5" customHeight="1">
      <c r="A15" s="54">
        <v>8</v>
      </c>
      <c r="B15" s="24" t="s">
        <v>7</v>
      </c>
      <c r="C15" s="13">
        <v>4782992.5</v>
      </c>
      <c r="D15" s="23">
        <v>80.03520383160227</v>
      </c>
      <c r="E15" s="13">
        <v>2317589.1</v>
      </c>
      <c r="F15" s="23">
        <v>66.02133283044151</v>
      </c>
      <c r="G15" s="23">
        <v>2465403.4</v>
      </c>
      <c r="H15" s="23">
        <v>2119566.5</v>
      </c>
      <c r="I15" s="13">
        <v>438556.8</v>
      </c>
      <c r="J15" s="23">
        <v>52.02261083147223</v>
      </c>
      <c r="K15" s="23">
        <v>-18.671496169061257</v>
      </c>
      <c r="L15" s="13">
        <v>307918.8</v>
      </c>
      <c r="M15" s="23">
        <v>72.07678482730014</v>
      </c>
      <c r="N15" s="23">
        <v>6.070119815058604</v>
      </c>
    </row>
    <row r="16" spans="1:14" ht="19.5" customHeight="1">
      <c r="A16" s="54">
        <v>9</v>
      </c>
      <c r="B16" s="24" t="s">
        <v>8</v>
      </c>
      <c r="C16" s="13">
        <v>2569457.6</v>
      </c>
      <c r="D16" s="23">
        <v>86.83642501904973</v>
      </c>
      <c r="E16" s="13">
        <v>1306459.2</v>
      </c>
      <c r="F16" s="23">
        <v>80.92541175689388</v>
      </c>
      <c r="G16" s="23">
        <v>1262998.4</v>
      </c>
      <c r="H16" s="23">
        <v>1215802.9</v>
      </c>
      <c r="I16" s="13">
        <v>167570</v>
      </c>
      <c r="J16" s="23">
        <v>48.52048287102737</v>
      </c>
      <c r="K16" s="23">
        <v>29.329972415986077</v>
      </c>
      <c r="L16" s="13">
        <v>153278</v>
      </c>
      <c r="M16" s="23">
        <v>62.82819944114644</v>
      </c>
      <c r="N16" s="23">
        <v>10.896874256149943</v>
      </c>
    </row>
    <row r="17" spans="1:14" ht="19.5" customHeight="1">
      <c r="A17" s="54">
        <v>10</v>
      </c>
      <c r="B17" s="24" t="s">
        <v>9</v>
      </c>
      <c r="C17" s="13">
        <v>1134767.1</v>
      </c>
      <c r="D17" s="23">
        <v>99.29072621529669</v>
      </c>
      <c r="E17" s="13">
        <v>509887</v>
      </c>
      <c r="F17" s="23">
        <v>100.76742506676828</v>
      </c>
      <c r="G17" s="23">
        <v>624880.1</v>
      </c>
      <c r="H17" s="23">
        <v>422653.6</v>
      </c>
      <c r="I17" s="13">
        <v>78066.4</v>
      </c>
      <c r="J17" s="23">
        <v>88.67574327716677</v>
      </c>
      <c r="K17" s="23">
        <v>43.705705418251284</v>
      </c>
      <c r="L17" s="13">
        <v>88771.9</v>
      </c>
      <c r="M17" s="23">
        <v>106.76731789688402</v>
      </c>
      <c r="N17" s="23">
        <v>15.639907354577161</v>
      </c>
    </row>
    <row r="18" spans="1:14" ht="19.5" customHeight="1">
      <c r="A18" s="54">
        <v>11</v>
      </c>
      <c r="B18" s="24" t="s">
        <v>10</v>
      </c>
      <c r="C18" s="13">
        <v>2022204.7</v>
      </c>
      <c r="D18" s="23">
        <v>93.11650006547886</v>
      </c>
      <c r="E18" s="13">
        <v>984505.3</v>
      </c>
      <c r="F18" s="23">
        <v>88.13050907828871</v>
      </c>
      <c r="G18" s="23">
        <v>1037699.4</v>
      </c>
      <c r="H18" s="23">
        <v>943335.8</v>
      </c>
      <c r="I18" s="13">
        <v>133884.5</v>
      </c>
      <c r="J18" s="23">
        <v>69.62953216435093</v>
      </c>
      <c r="K18" s="23">
        <v>6.735477431482877</v>
      </c>
      <c r="L18" s="13">
        <v>108846.4</v>
      </c>
      <c r="M18" s="23">
        <v>81.66084981108975</v>
      </c>
      <c r="N18" s="23">
        <v>-8.422081735469476</v>
      </c>
    </row>
    <row r="19" spans="1:14" ht="31.5" customHeight="1" thickBot="1">
      <c r="A19" s="179" t="s">
        <v>11</v>
      </c>
      <c r="B19" s="180"/>
      <c r="C19" s="55">
        <f>SUM(C8:C18)</f>
        <v>48492275.79000001</v>
      </c>
      <c r="D19" s="56">
        <v>90.3</v>
      </c>
      <c r="E19" s="55">
        <f>SUM(E8:E18)</f>
        <v>25633314.136000004</v>
      </c>
      <c r="F19" s="56">
        <v>83.4</v>
      </c>
      <c r="G19" s="56">
        <f>SUM(G8:G18)</f>
        <v>22809232.654</v>
      </c>
      <c r="H19" s="56">
        <f>SUM(H8:H18)</f>
        <v>21336000</v>
      </c>
      <c r="I19" s="55">
        <f>SUM(I8:I18)</f>
        <v>3718726.8439999996</v>
      </c>
      <c r="J19" s="56">
        <v>67.4</v>
      </c>
      <c r="K19" s="56">
        <v>13.17045199776345</v>
      </c>
      <c r="L19" s="55">
        <f>SUM(L8:L18)</f>
        <v>7926393.065</v>
      </c>
      <c r="M19" s="56">
        <v>90.9</v>
      </c>
      <c r="N19" s="56">
        <v>6.283201495153222</v>
      </c>
    </row>
  </sheetData>
  <sheetProtection/>
  <mergeCells count="11">
    <mergeCell ref="L4:N5"/>
    <mergeCell ref="G4:G6"/>
    <mergeCell ref="A1:N1"/>
    <mergeCell ref="H4:H6"/>
    <mergeCell ref="A19:B19"/>
    <mergeCell ref="A4:A6"/>
    <mergeCell ref="B4:B6"/>
    <mergeCell ref="A2:N2"/>
    <mergeCell ref="C4:D5"/>
    <mergeCell ref="E4:F5"/>
    <mergeCell ref="I4:K5"/>
  </mergeCells>
  <printOptions/>
  <pageMargins left="0.32" right="0.17" top="0.8" bottom="1" header="0.17" footer="0.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">
      <selection activeCell="E14" sqref="E14"/>
    </sheetView>
  </sheetViews>
  <sheetFormatPr defaultColWidth="8.796875" defaultRowHeight="15"/>
  <cols>
    <col min="1" max="1" width="3.5" style="65" customWidth="1"/>
    <col min="2" max="2" width="14.09765625" style="65" customWidth="1"/>
    <col min="3" max="3" width="8.5" style="65" customWidth="1"/>
    <col min="4" max="4" width="8.8984375" style="65" customWidth="1"/>
    <col min="5" max="5" width="5.3984375" style="65" customWidth="1"/>
    <col min="6" max="6" width="9.5" style="74" customWidth="1"/>
    <col min="7" max="7" width="8.69921875" style="75" customWidth="1"/>
    <col min="8" max="8" width="5.5" style="75" customWidth="1"/>
    <col min="9" max="9" width="7" style="75" customWidth="1"/>
    <col min="10" max="10" width="9" style="75" customWidth="1"/>
    <col min="11" max="12" width="9.3984375" style="75" customWidth="1"/>
    <col min="13" max="13" width="5.5" style="75" customWidth="1"/>
    <col min="14" max="14" width="11.5" style="76" customWidth="1"/>
    <col min="15" max="15" width="10.69921875" style="65" customWidth="1"/>
    <col min="16" max="16" width="5.5" style="65" customWidth="1"/>
    <col min="17" max="17" width="6" style="65" customWidth="1"/>
    <col min="18" max="18" width="9.3984375" style="65" customWidth="1"/>
    <col min="19" max="19" width="11.59765625" style="65" customWidth="1"/>
    <col min="20" max="16384" width="9" style="65" customWidth="1"/>
  </cols>
  <sheetData>
    <row r="1" spans="1:19" ht="27.75" customHeight="1">
      <c r="A1" s="191" t="s">
        <v>69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</row>
    <row r="2" spans="1:19" ht="29.25" customHeight="1">
      <c r="A2" s="192" t="s">
        <v>93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</row>
    <row r="3" spans="1:19" ht="15.75" customHeight="1">
      <c r="A3" s="193" t="s">
        <v>94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</row>
    <row r="4" spans="1:19" ht="16.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194"/>
      <c r="P4" s="194"/>
      <c r="R4" s="195" t="s">
        <v>49</v>
      </c>
      <c r="S4" s="195"/>
    </row>
    <row r="5" spans="1:19" ht="73.5" customHeight="1">
      <c r="A5" s="202" t="s">
        <v>0</v>
      </c>
      <c r="B5" s="203" t="s">
        <v>95</v>
      </c>
      <c r="C5" s="204" t="s">
        <v>96</v>
      </c>
      <c r="D5" s="204"/>
      <c r="E5" s="204"/>
      <c r="F5" s="204"/>
      <c r="G5" s="204"/>
      <c r="H5" s="204"/>
      <c r="I5" s="199" t="s">
        <v>72</v>
      </c>
      <c r="J5" s="199" t="s">
        <v>97</v>
      </c>
      <c r="K5" s="196" t="s">
        <v>98</v>
      </c>
      <c r="L5" s="197"/>
      <c r="M5" s="197"/>
      <c r="N5" s="197"/>
      <c r="O5" s="197"/>
      <c r="P5" s="198"/>
      <c r="Q5" s="199" t="s">
        <v>72</v>
      </c>
      <c r="R5" s="199" t="s">
        <v>97</v>
      </c>
      <c r="S5" s="199" t="s">
        <v>99</v>
      </c>
    </row>
    <row r="6" spans="1:19" ht="39.75" customHeight="1">
      <c r="A6" s="202"/>
      <c r="B6" s="203"/>
      <c r="C6" s="196" t="s">
        <v>100</v>
      </c>
      <c r="D6" s="197"/>
      <c r="E6" s="198"/>
      <c r="F6" s="196" t="s">
        <v>101</v>
      </c>
      <c r="G6" s="197"/>
      <c r="H6" s="198"/>
      <c r="I6" s="200"/>
      <c r="J6" s="200"/>
      <c r="K6" s="196" t="s">
        <v>100</v>
      </c>
      <c r="L6" s="197"/>
      <c r="M6" s="198"/>
      <c r="N6" s="196" t="s">
        <v>101</v>
      </c>
      <c r="O6" s="197"/>
      <c r="P6" s="198"/>
      <c r="Q6" s="200"/>
      <c r="R6" s="200"/>
      <c r="S6" s="200"/>
    </row>
    <row r="7" spans="1:19" ht="42" customHeight="1">
      <c r="A7" s="202"/>
      <c r="B7" s="203"/>
      <c r="C7" s="67" t="s">
        <v>45</v>
      </c>
      <c r="D7" s="68" t="s">
        <v>46</v>
      </c>
      <c r="E7" s="68" t="s">
        <v>102</v>
      </c>
      <c r="F7" s="67" t="s">
        <v>45</v>
      </c>
      <c r="G7" s="68" t="s">
        <v>46</v>
      </c>
      <c r="H7" s="68" t="s">
        <v>102</v>
      </c>
      <c r="I7" s="201"/>
      <c r="J7" s="201"/>
      <c r="K7" s="67" t="s">
        <v>45</v>
      </c>
      <c r="L7" s="68" t="s">
        <v>46</v>
      </c>
      <c r="M7" s="68" t="s">
        <v>102</v>
      </c>
      <c r="N7" s="67" t="s">
        <v>45</v>
      </c>
      <c r="O7" s="68" t="s">
        <v>46</v>
      </c>
      <c r="P7" s="68" t="s">
        <v>102</v>
      </c>
      <c r="Q7" s="201"/>
      <c r="R7" s="201"/>
      <c r="S7" s="201"/>
    </row>
    <row r="8" spans="1:19" ht="12.75">
      <c r="A8" s="69"/>
      <c r="B8" s="69">
        <v>1</v>
      </c>
      <c r="C8" s="69">
        <v>2</v>
      </c>
      <c r="D8" s="69">
        <v>3</v>
      </c>
      <c r="E8" s="69">
        <v>4</v>
      </c>
      <c r="F8" s="69">
        <v>5</v>
      </c>
      <c r="G8" s="69">
        <v>6</v>
      </c>
      <c r="H8" s="69">
        <v>7</v>
      </c>
      <c r="I8" s="69">
        <v>8</v>
      </c>
      <c r="J8" s="69">
        <v>9</v>
      </c>
      <c r="K8" s="69">
        <v>10</v>
      </c>
      <c r="L8" s="69">
        <v>11</v>
      </c>
      <c r="M8" s="69">
        <v>12</v>
      </c>
      <c r="N8" s="69">
        <v>13</v>
      </c>
      <c r="O8" s="69">
        <v>14</v>
      </c>
      <c r="P8" s="69">
        <v>15</v>
      </c>
      <c r="Q8" s="69">
        <v>16</v>
      </c>
      <c r="R8" s="69">
        <v>17</v>
      </c>
      <c r="S8" s="69">
        <v>18</v>
      </c>
    </row>
    <row r="9" spans="1:19" ht="21.75" customHeight="1">
      <c r="A9" s="69"/>
      <c r="B9" s="205" t="s">
        <v>103</v>
      </c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7"/>
    </row>
    <row r="10" spans="1:19" ht="19.5" customHeight="1">
      <c r="A10" s="70">
        <v>1</v>
      </c>
      <c r="B10" s="71" t="s">
        <v>104</v>
      </c>
      <c r="C10" s="72">
        <v>45500</v>
      </c>
      <c r="D10" s="72">
        <v>23147.9</v>
      </c>
      <c r="E10" s="72">
        <f>D10/C10*100</f>
        <v>50.8745054945055</v>
      </c>
      <c r="F10" s="72">
        <v>27000</v>
      </c>
      <c r="G10" s="72">
        <v>23985.4</v>
      </c>
      <c r="H10" s="72">
        <v>88.8</v>
      </c>
      <c r="I10" s="72">
        <f>G10/D10*100-100</f>
        <v>3.618038785375788</v>
      </c>
      <c r="J10" s="72">
        <f>G10-D10</f>
        <v>837.5</v>
      </c>
      <c r="K10" s="72">
        <v>62000</v>
      </c>
      <c r="L10" s="72">
        <v>47830.2</v>
      </c>
      <c r="M10" s="72">
        <f>L10/K10*100</f>
        <v>77.14548387096774</v>
      </c>
      <c r="N10" s="72">
        <v>65000</v>
      </c>
      <c r="O10" s="72">
        <v>45462.5</v>
      </c>
      <c r="P10" s="72">
        <v>69.9</v>
      </c>
      <c r="Q10" s="72">
        <f>O10/L10*100-100</f>
        <v>-4.95021973564819</v>
      </c>
      <c r="R10" s="72">
        <f>O10-L10</f>
        <v>-2367.699999999997</v>
      </c>
      <c r="S10" s="72">
        <v>150226.5</v>
      </c>
    </row>
    <row r="11" spans="1:19" ht="21" customHeight="1">
      <c r="A11" s="70">
        <v>2</v>
      </c>
      <c r="B11" s="71" t="s">
        <v>105</v>
      </c>
      <c r="C11" s="72">
        <v>6000</v>
      </c>
      <c r="D11" s="72">
        <v>4494.6</v>
      </c>
      <c r="E11" s="72">
        <f>D11/C11*100</f>
        <v>74.91000000000001</v>
      </c>
      <c r="F11" s="72">
        <v>5500</v>
      </c>
      <c r="G11" s="72">
        <v>6569.6</v>
      </c>
      <c r="H11" s="72">
        <v>119.4</v>
      </c>
      <c r="I11" s="72">
        <f>G11/D11*100-100</f>
        <v>46.16651092422018</v>
      </c>
      <c r="J11" s="72">
        <f>G11-D11</f>
        <v>2075</v>
      </c>
      <c r="K11" s="72">
        <v>8000</v>
      </c>
      <c r="L11" s="72">
        <v>4835.1</v>
      </c>
      <c r="M11" s="72">
        <f>L11/K11*100</f>
        <v>60.438750000000006</v>
      </c>
      <c r="N11" s="72">
        <v>7500</v>
      </c>
      <c r="O11" s="72">
        <v>8122.5</v>
      </c>
      <c r="P11" s="72">
        <v>108.3</v>
      </c>
      <c r="Q11" s="72">
        <f>O11/L11*100-100</f>
        <v>67.99032077930133</v>
      </c>
      <c r="R11" s="72">
        <f>O11-L11</f>
        <v>3287.3999999999996</v>
      </c>
      <c r="S11" s="72">
        <v>67722.4</v>
      </c>
    </row>
    <row r="12" spans="1:19" ht="21" customHeight="1">
      <c r="A12" s="70">
        <v>3</v>
      </c>
      <c r="B12" s="71" t="s">
        <v>106</v>
      </c>
      <c r="C12" s="72">
        <v>3850</v>
      </c>
      <c r="D12" s="72">
        <v>3038.9</v>
      </c>
      <c r="E12" s="72">
        <f>D12/C12*100</f>
        <v>78.93246753246753</v>
      </c>
      <c r="F12" s="72">
        <v>4500</v>
      </c>
      <c r="G12" s="72">
        <v>7684.2</v>
      </c>
      <c r="H12" s="72">
        <v>170.8</v>
      </c>
      <c r="I12" s="72">
        <f>G12/D12*100-100</f>
        <v>152.86123268287866</v>
      </c>
      <c r="J12" s="72">
        <f>G12-D12</f>
        <v>4645.299999999999</v>
      </c>
      <c r="K12" s="72">
        <v>11000</v>
      </c>
      <c r="L12" s="72">
        <v>12546.5</v>
      </c>
      <c r="M12" s="72">
        <f>L12/K12*100</f>
        <v>114.0590909090909</v>
      </c>
      <c r="N12" s="72">
        <v>12500</v>
      </c>
      <c r="O12" s="72">
        <v>11058.4</v>
      </c>
      <c r="P12" s="72">
        <v>88.5</v>
      </c>
      <c r="Q12" s="72">
        <f>O12/L12*100-100</f>
        <v>-11.860678276810262</v>
      </c>
      <c r="R12" s="72">
        <f>O12-L12</f>
        <v>-1488.1000000000004</v>
      </c>
      <c r="S12" s="72">
        <v>48830.2</v>
      </c>
    </row>
    <row r="13" spans="1:19" ht="19.5" customHeight="1">
      <c r="A13" s="73"/>
      <c r="B13" s="208" t="s">
        <v>107</v>
      </c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10"/>
    </row>
    <row r="14" spans="1:19" ht="19.5" customHeight="1">
      <c r="A14" s="70">
        <v>4</v>
      </c>
      <c r="B14" s="71" t="s">
        <v>108</v>
      </c>
      <c r="C14" s="72">
        <v>28000</v>
      </c>
      <c r="D14" s="72">
        <v>17691</v>
      </c>
      <c r="E14" s="72">
        <f>D14/C14*100</f>
        <v>63.18214285714285</v>
      </c>
      <c r="F14" s="72">
        <v>26000</v>
      </c>
      <c r="G14" s="72">
        <v>24047.9</v>
      </c>
      <c r="H14" s="72">
        <v>92.5</v>
      </c>
      <c r="I14" s="72">
        <f>G14/D14*100-100</f>
        <v>35.93296026228026</v>
      </c>
      <c r="J14" s="72">
        <f>G14-D14</f>
        <v>6356.9000000000015</v>
      </c>
      <c r="K14" s="72">
        <v>36376.2</v>
      </c>
      <c r="L14" s="72">
        <v>34362</v>
      </c>
      <c r="M14" s="72">
        <f>L14/K14*100</f>
        <v>94.46286308080559</v>
      </c>
      <c r="N14" s="72">
        <v>36492.6</v>
      </c>
      <c r="O14" s="72">
        <v>55002.5</v>
      </c>
      <c r="P14" s="72">
        <v>150.7</v>
      </c>
      <c r="Q14" s="72">
        <f>O14/L14*100-100</f>
        <v>60.06780746173098</v>
      </c>
      <c r="R14" s="72">
        <f>O14-L14</f>
        <v>20640.5</v>
      </c>
      <c r="S14" s="72">
        <v>222955.5</v>
      </c>
    </row>
    <row r="15" spans="1:19" ht="19.5" customHeight="1">
      <c r="A15" s="70">
        <v>5</v>
      </c>
      <c r="B15" s="71" t="s">
        <v>109</v>
      </c>
      <c r="C15" s="72">
        <v>20022.5</v>
      </c>
      <c r="D15" s="72">
        <v>10799</v>
      </c>
      <c r="E15" s="72">
        <f>D15/C15*100</f>
        <v>53.934323885628665</v>
      </c>
      <c r="F15" s="72">
        <v>13000</v>
      </c>
      <c r="G15" s="72">
        <v>13214.9</v>
      </c>
      <c r="H15" s="72">
        <v>101.7</v>
      </c>
      <c r="I15" s="72">
        <f>G15/D15*100-100</f>
        <v>22.371515881100095</v>
      </c>
      <c r="J15" s="72">
        <f>G15-D15</f>
        <v>2415.8999999999996</v>
      </c>
      <c r="K15" s="72">
        <v>32739.1</v>
      </c>
      <c r="L15" s="72">
        <v>31351.7</v>
      </c>
      <c r="M15" s="72">
        <f>L15/K15*100</f>
        <v>95.76225369665019</v>
      </c>
      <c r="N15" s="72">
        <v>33427.1</v>
      </c>
      <c r="O15" s="72">
        <v>34978.8</v>
      </c>
      <c r="P15" s="72">
        <v>104.6</v>
      </c>
      <c r="Q15" s="72">
        <f>O15/L15*100-100</f>
        <v>11.569069619829236</v>
      </c>
      <c r="R15" s="72">
        <f>O15-L15</f>
        <v>3627.100000000002</v>
      </c>
      <c r="S15" s="72">
        <v>201464.5</v>
      </c>
    </row>
    <row r="16" spans="1:19" ht="19.5" customHeight="1">
      <c r="A16" s="70">
        <v>6</v>
      </c>
      <c r="B16" s="71" t="s">
        <v>110</v>
      </c>
      <c r="C16" s="72">
        <v>20000</v>
      </c>
      <c r="D16" s="72">
        <v>16254</v>
      </c>
      <c r="E16" s="72">
        <f>D16/C16*100</f>
        <v>81.27</v>
      </c>
      <c r="F16" s="72">
        <v>30000</v>
      </c>
      <c r="G16" s="72">
        <v>19525.4</v>
      </c>
      <c r="H16" s="72">
        <v>65.1</v>
      </c>
      <c r="I16" s="72">
        <f>G16/D16*100-100</f>
        <v>20.126738033714787</v>
      </c>
      <c r="J16" s="72">
        <f>G16-D16</f>
        <v>3271.4000000000015</v>
      </c>
      <c r="K16" s="72">
        <v>48000</v>
      </c>
      <c r="L16" s="72">
        <v>43293</v>
      </c>
      <c r="M16" s="72">
        <f>L16/K16*100</f>
        <v>90.19375</v>
      </c>
      <c r="N16" s="72">
        <v>50000</v>
      </c>
      <c r="O16" s="72">
        <v>45184.5</v>
      </c>
      <c r="P16" s="72">
        <v>90.4</v>
      </c>
      <c r="Q16" s="72">
        <f>O16/L16*100-100</f>
        <v>4.369066592751707</v>
      </c>
      <c r="R16" s="72">
        <f>O16-L16</f>
        <v>1891.5</v>
      </c>
      <c r="S16" s="72">
        <v>175361.9</v>
      </c>
    </row>
    <row r="17" spans="1:19" ht="21" customHeight="1">
      <c r="A17" s="70">
        <v>7</v>
      </c>
      <c r="B17" s="71" t="s">
        <v>111</v>
      </c>
      <c r="C17" s="72">
        <v>21638.4</v>
      </c>
      <c r="D17" s="72">
        <v>12806</v>
      </c>
      <c r="E17" s="72">
        <f>D17/C17*100</f>
        <v>59.18182490387459</v>
      </c>
      <c r="F17" s="72">
        <v>22700</v>
      </c>
      <c r="G17" s="72">
        <v>23433.9</v>
      </c>
      <c r="H17" s="72">
        <v>103.2</v>
      </c>
      <c r="I17" s="72">
        <f>G17/D17*100-100</f>
        <v>82.99156645322506</v>
      </c>
      <c r="J17" s="72">
        <f>G17-D17</f>
        <v>10627.900000000001</v>
      </c>
      <c r="K17" s="72">
        <v>16114.9</v>
      </c>
      <c r="L17" s="72">
        <v>21042.7</v>
      </c>
      <c r="M17" s="72">
        <f>L17/K17*100</f>
        <v>130.57915345425664</v>
      </c>
      <c r="N17" s="72">
        <v>18400</v>
      </c>
      <c r="O17" s="72">
        <v>19989.6</v>
      </c>
      <c r="P17" s="72">
        <v>108.6</v>
      </c>
      <c r="Q17" s="72">
        <f>O17/L17*100-100</f>
        <v>-5.004585913404654</v>
      </c>
      <c r="R17" s="72">
        <f>O17-L17</f>
        <v>-1053.1000000000022</v>
      </c>
      <c r="S17" s="72">
        <v>126818.8</v>
      </c>
    </row>
    <row r="18" spans="1:19" ht="21" customHeight="1">
      <c r="A18" s="73"/>
      <c r="B18" s="205" t="s">
        <v>112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7"/>
    </row>
    <row r="19" spans="1:19" ht="25.5" customHeight="1">
      <c r="A19" s="70">
        <v>8</v>
      </c>
      <c r="B19" s="72" t="s">
        <v>113</v>
      </c>
      <c r="C19" s="72">
        <v>14309.5</v>
      </c>
      <c r="D19" s="72">
        <v>12731.9</v>
      </c>
      <c r="E19" s="72">
        <f>D19/C19*100</f>
        <v>88.97515636465285</v>
      </c>
      <c r="F19" s="72">
        <v>14454</v>
      </c>
      <c r="G19" s="72">
        <v>16945.1</v>
      </c>
      <c r="H19" s="72">
        <v>117.2</v>
      </c>
      <c r="I19" s="72">
        <f>G19/D19*100-100</f>
        <v>33.09168309521752</v>
      </c>
      <c r="J19" s="72">
        <f>G19-D19</f>
        <v>4213.199999999999</v>
      </c>
      <c r="K19" s="72">
        <v>65715.2</v>
      </c>
      <c r="L19" s="72">
        <v>68629.2</v>
      </c>
      <c r="M19" s="72">
        <f>L19/K19*100</f>
        <v>104.4342861316712</v>
      </c>
      <c r="N19" s="72">
        <v>75328.4</v>
      </c>
      <c r="O19" s="72">
        <v>71829.7</v>
      </c>
      <c r="P19" s="72">
        <v>95.4</v>
      </c>
      <c r="Q19" s="72">
        <f>O19/L19*100-100</f>
        <v>4.663466862501679</v>
      </c>
      <c r="R19" s="72">
        <f>O19-L19</f>
        <v>3200.5</v>
      </c>
      <c r="S19" s="72">
        <v>315124.9</v>
      </c>
    </row>
    <row r="20" spans="1:19" ht="21.75" customHeight="1">
      <c r="A20" s="70">
        <v>9</v>
      </c>
      <c r="B20" s="72" t="s">
        <v>114</v>
      </c>
      <c r="C20" s="72">
        <v>73000</v>
      </c>
      <c r="D20" s="72">
        <v>63352</v>
      </c>
      <c r="E20" s="72">
        <f>D20/C20*100</f>
        <v>86.78356164383561</v>
      </c>
      <c r="F20" s="72">
        <v>80000</v>
      </c>
      <c r="G20" s="72">
        <v>50006.9</v>
      </c>
      <c r="H20" s="72">
        <v>62.5</v>
      </c>
      <c r="I20" s="72">
        <f>G20/D20*100-100</f>
        <v>-21.065001894178565</v>
      </c>
      <c r="J20" s="72">
        <f>G20-D20</f>
        <v>-13345.099999999999</v>
      </c>
      <c r="K20" s="72">
        <v>264575.4</v>
      </c>
      <c r="L20" s="72">
        <v>196416.2</v>
      </c>
      <c r="M20" s="72">
        <f>L20/K20*100</f>
        <v>74.23827007348378</v>
      </c>
      <c r="N20" s="72">
        <v>199921</v>
      </c>
      <c r="O20" s="72">
        <v>157251.3</v>
      </c>
      <c r="P20" s="72">
        <v>78.7</v>
      </c>
      <c r="Q20" s="72">
        <f>O20/L20*100-100</f>
        <v>-19.93975038718804</v>
      </c>
      <c r="R20" s="72">
        <f>O20-L20</f>
        <v>-39164.90000000002</v>
      </c>
      <c r="S20" s="72">
        <v>433272.8</v>
      </c>
    </row>
    <row r="21" spans="1:19" ht="21.75" customHeight="1">
      <c r="A21" s="70">
        <v>10</v>
      </c>
      <c r="B21" s="72" t="s">
        <v>115</v>
      </c>
      <c r="C21" s="72">
        <v>11900</v>
      </c>
      <c r="D21" s="72">
        <v>14056.8</v>
      </c>
      <c r="E21" s="72">
        <f>D21/C21*100</f>
        <v>118.12436974789915</v>
      </c>
      <c r="F21" s="72">
        <v>5460</v>
      </c>
      <c r="G21" s="72">
        <v>5020.5</v>
      </c>
      <c r="H21" s="72">
        <v>92</v>
      </c>
      <c r="I21" s="72">
        <f>G21/D21*100-100</f>
        <v>-64.28418985828922</v>
      </c>
      <c r="J21" s="72">
        <f>G21-D21</f>
        <v>-9036.3</v>
      </c>
      <c r="K21" s="72">
        <v>39318</v>
      </c>
      <c r="L21" s="72">
        <v>38329</v>
      </c>
      <c r="M21" s="72">
        <f>L21/K21*100</f>
        <v>97.4846126456076</v>
      </c>
      <c r="N21" s="72">
        <v>20978.8</v>
      </c>
      <c r="O21" s="72">
        <v>17458.1</v>
      </c>
      <c r="P21" s="72">
        <v>83.2</v>
      </c>
      <c r="Q21" s="72">
        <f>O21/L21*100-100</f>
        <v>-54.451981528346685</v>
      </c>
      <c r="R21" s="72">
        <f>O21-L21</f>
        <v>-20870.9</v>
      </c>
      <c r="S21" s="72">
        <v>96683.9</v>
      </c>
    </row>
    <row r="22" spans="1:19" ht="19.5" customHeight="1">
      <c r="A22" s="73"/>
      <c r="B22" s="205" t="s">
        <v>116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7"/>
    </row>
    <row r="23" spans="1:19" ht="19.5" customHeight="1">
      <c r="A23" s="70">
        <v>11</v>
      </c>
      <c r="B23" s="72" t="s">
        <v>117</v>
      </c>
      <c r="C23" s="72">
        <v>15530</v>
      </c>
      <c r="D23" s="72">
        <v>2998.3</v>
      </c>
      <c r="E23" s="72">
        <f>D23/C23*100</f>
        <v>19.306503541532518</v>
      </c>
      <c r="F23" s="72">
        <v>14000</v>
      </c>
      <c r="G23" s="72">
        <v>6505</v>
      </c>
      <c r="H23" s="72">
        <v>46.5</v>
      </c>
      <c r="I23" s="72">
        <f>G23/D23*100-100</f>
        <v>116.95627522262612</v>
      </c>
      <c r="J23" s="72">
        <f>G23-D23</f>
        <v>3506.7</v>
      </c>
      <c r="K23" s="72">
        <v>42000</v>
      </c>
      <c r="L23" s="72">
        <v>38939.9</v>
      </c>
      <c r="M23" s="72">
        <f>L23/K23*100</f>
        <v>92.71404761904762</v>
      </c>
      <c r="N23" s="72">
        <v>42000</v>
      </c>
      <c r="O23" s="72">
        <v>38090.2</v>
      </c>
      <c r="P23" s="72">
        <v>90.7</v>
      </c>
      <c r="Q23" s="72">
        <f>O23/L23*100-100</f>
        <v>-2.1820805908592575</v>
      </c>
      <c r="R23" s="72">
        <f>O23-L23</f>
        <v>-849.7000000000044</v>
      </c>
      <c r="S23" s="72">
        <v>223402.2</v>
      </c>
    </row>
    <row r="24" spans="1:19" ht="19.5" customHeight="1">
      <c r="A24" s="70">
        <v>12</v>
      </c>
      <c r="B24" s="72" t="s">
        <v>118</v>
      </c>
      <c r="C24" s="72">
        <v>18203.1</v>
      </c>
      <c r="D24" s="72">
        <v>5397.5</v>
      </c>
      <c r="E24" s="72">
        <f>D24/C24*100</f>
        <v>29.651542869071758</v>
      </c>
      <c r="F24" s="72">
        <v>15074</v>
      </c>
      <c r="G24" s="72">
        <v>3880</v>
      </c>
      <c r="H24" s="72">
        <v>25.7</v>
      </c>
      <c r="I24" s="72">
        <f>G24/D24*100-100</f>
        <v>-28.114867994441866</v>
      </c>
      <c r="J24" s="72">
        <f>G24-D24</f>
        <v>-1517.5</v>
      </c>
      <c r="K24" s="72">
        <v>5722.5</v>
      </c>
      <c r="L24" s="72">
        <v>3380.2</v>
      </c>
      <c r="M24" s="72">
        <f>L24/K24*100</f>
        <v>59.06858890345128</v>
      </c>
      <c r="N24" s="72">
        <v>5302.5</v>
      </c>
      <c r="O24" s="72">
        <v>3420.7</v>
      </c>
      <c r="P24" s="72">
        <v>64.5</v>
      </c>
      <c r="Q24" s="72">
        <f>O24/L24*100-100</f>
        <v>1.198153955387255</v>
      </c>
      <c r="R24" s="72">
        <f>O24-L24</f>
        <v>40.5</v>
      </c>
      <c r="S24" s="72">
        <v>70651.1</v>
      </c>
    </row>
    <row r="25" spans="1:19" ht="19.5" customHeight="1">
      <c r="A25" s="70">
        <v>13</v>
      </c>
      <c r="B25" s="72" t="s">
        <v>119</v>
      </c>
      <c r="C25" s="72">
        <v>7905.3</v>
      </c>
      <c r="D25" s="72">
        <v>6026.9</v>
      </c>
      <c r="E25" s="72">
        <f>D25/C25*100</f>
        <v>76.23872591805497</v>
      </c>
      <c r="F25" s="72">
        <v>8620</v>
      </c>
      <c r="G25" s="72">
        <v>5776.9</v>
      </c>
      <c r="H25" s="72">
        <v>67</v>
      </c>
      <c r="I25" s="72">
        <f>G25/D25*100-100</f>
        <v>-4.148069488460067</v>
      </c>
      <c r="J25" s="72">
        <f>G25-D25</f>
        <v>-250</v>
      </c>
      <c r="K25" s="72">
        <v>17498</v>
      </c>
      <c r="L25" s="72">
        <v>12329</v>
      </c>
      <c r="M25" s="72">
        <f>L25/K25*100</f>
        <v>70.4594810835524</v>
      </c>
      <c r="N25" s="72">
        <v>17500</v>
      </c>
      <c r="O25" s="72">
        <v>14123.5</v>
      </c>
      <c r="P25" s="72">
        <v>80.7</v>
      </c>
      <c r="Q25" s="72">
        <f>O25/L25*100-100</f>
        <v>14.555113958958543</v>
      </c>
      <c r="R25" s="72">
        <f>O25-L25</f>
        <v>1794.5</v>
      </c>
      <c r="S25" s="72">
        <v>116853.4</v>
      </c>
    </row>
    <row r="26" spans="1:19" ht="19.5" customHeight="1">
      <c r="A26" s="70">
        <v>14</v>
      </c>
      <c r="B26" s="72" t="s">
        <v>120</v>
      </c>
      <c r="C26" s="72">
        <v>5600</v>
      </c>
      <c r="D26" s="72">
        <v>5735.4</v>
      </c>
      <c r="E26" s="72">
        <f>D26/C26*100</f>
        <v>102.41785714285714</v>
      </c>
      <c r="F26" s="72">
        <v>7800</v>
      </c>
      <c r="G26" s="72">
        <v>6504.3</v>
      </c>
      <c r="H26" s="72">
        <v>83.4</v>
      </c>
      <c r="I26" s="72">
        <f>G26/D26*100-100</f>
        <v>13.406214039125459</v>
      </c>
      <c r="J26" s="72">
        <f>G26-D26</f>
        <v>768.9000000000005</v>
      </c>
      <c r="K26" s="72">
        <v>38800</v>
      </c>
      <c r="L26" s="72">
        <v>35235.5</v>
      </c>
      <c r="M26" s="72">
        <f>L26/K26*100</f>
        <v>90.81314432989691</v>
      </c>
      <c r="N26" s="72">
        <v>53000</v>
      </c>
      <c r="O26" s="72">
        <v>45922.4</v>
      </c>
      <c r="P26" s="72">
        <v>86.6</v>
      </c>
      <c r="Q26" s="72">
        <f>O26/L26*100-100</f>
        <v>30.329922947027853</v>
      </c>
      <c r="R26" s="72">
        <f>O26-L26</f>
        <v>10686.900000000001</v>
      </c>
      <c r="S26" s="72">
        <v>215990.5</v>
      </c>
    </row>
    <row r="27" spans="1:19" ht="19.5" customHeight="1">
      <c r="A27" s="70">
        <v>15</v>
      </c>
      <c r="B27" s="72" t="s">
        <v>121</v>
      </c>
      <c r="C27" s="72">
        <v>13085.3</v>
      </c>
      <c r="D27" s="72">
        <v>5320.9</v>
      </c>
      <c r="E27" s="72">
        <f>D27/C27*100</f>
        <v>40.663186934957544</v>
      </c>
      <c r="F27" s="72">
        <v>19844.7</v>
      </c>
      <c r="G27" s="72">
        <v>4615.5</v>
      </c>
      <c r="H27" s="72">
        <v>23.3</v>
      </c>
      <c r="I27" s="72">
        <f>G27/D27*100-100</f>
        <v>-13.25715574432897</v>
      </c>
      <c r="J27" s="72">
        <f>G27-D27</f>
        <v>-705.3999999999996</v>
      </c>
      <c r="K27" s="72">
        <v>18371.2</v>
      </c>
      <c r="L27" s="72">
        <v>10313.4</v>
      </c>
      <c r="M27" s="72">
        <f>L27/K27*100</f>
        <v>56.13895662776519</v>
      </c>
      <c r="N27" s="72">
        <v>16924.3</v>
      </c>
      <c r="O27" s="72">
        <v>9960.7</v>
      </c>
      <c r="P27" s="72">
        <v>58.9</v>
      </c>
      <c r="Q27" s="72">
        <f>O27/L27*100-100</f>
        <v>-3.4198227548625937</v>
      </c>
      <c r="R27" s="72">
        <f>O27-L27</f>
        <v>-352.6999999999989</v>
      </c>
      <c r="S27" s="72">
        <v>128050.5</v>
      </c>
    </row>
    <row r="28" spans="1:19" ht="22.5" customHeight="1">
      <c r="A28" s="73"/>
      <c r="B28" s="205" t="s">
        <v>122</v>
      </c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7"/>
    </row>
    <row r="29" spans="1:19" ht="19.5" customHeight="1">
      <c r="A29" s="70">
        <v>16</v>
      </c>
      <c r="B29" s="72" t="s">
        <v>123</v>
      </c>
      <c r="C29" s="72">
        <v>48000</v>
      </c>
      <c r="D29" s="72">
        <v>48491</v>
      </c>
      <c r="E29" s="72">
        <f>D29/C29*100</f>
        <v>101.02291666666667</v>
      </c>
      <c r="F29" s="72">
        <v>58069</v>
      </c>
      <c r="G29" s="72">
        <v>41754.3</v>
      </c>
      <c r="H29" s="72">
        <v>71.9</v>
      </c>
      <c r="I29" s="72">
        <f>G29/D29*100-100</f>
        <v>-13.892681116083395</v>
      </c>
      <c r="J29" s="72">
        <f>G29-D29</f>
        <v>-6736.699999999997</v>
      </c>
      <c r="K29" s="72">
        <v>228000</v>
      </c>
      <c r="L29" s="72">
        <v>236571</v>
      </c>
      <c r="M29" s="72">
        <f>L29/K29*100</f>
        <v>103.75921052631578</v>
      </c>
      <c r="N29" s="72">
        <v>257000</v>
      </c>
      <c r="O29" s="72">
        <v>221588</v>
      </c>
      <c r="P29" s="72">
        <v>86.2</v>
      </c>
      <c r="Q29" s="72">
        <f>O29/L29*100-100</f>
        <v>-6.333405193366886</v>
      </c>
      <c r="R29" s="72">
        <f>O29-L29</f>
        <v>-14983</v>
      </c>
      <c r="S29" s="72">
        <v>937302.4</v>
      </c>
    </row>
    <row r="30" spans="1:19" ht="19.5" customHeight="1">
      <c r="A30" s="70">
        <v>17</v>
      </c>
      <c r="B30" s="72" t="s">
        <v>124</v>
      </c>
      <c r="C30" s="72">
        <v>18960.5</v>
      </c>
      <c r="D30" s="72">
        <v>5113.4</v>
      </c>
      <c r="E30" s="72">
        <f aca="true" t="shared" si="0" ref="E30:E36">D30/C30*100</f>
        <v>26.968698082856463</v>
      </c>
      <c r="F30" s="72">
        <v>16653.8</v>
      </c>
      <c r="G30" s="72">
        <v>5728.2</v>
      </c>
      <c r="H30" s="72">
        <v>34.4</v>
      </c>
      <c r="I30" s="72">
        <f aca="true" t="shared" si="1" ref="I30:I36">G30/D30*100-100</f>
        <v>12.023311299722295</v>
      </c>
      <c r="J30" s="72">
        <f aca="true" t="shared" si="2" ref="J30:J36">G30-D30</f>
        <v>614.8000000000002</v>
      </c>
      <c r="K30" s="72">
        <v>47999</v>
      </c>
      <c r="L30" s="72">
        <v>19440.4</v>
      </c>
      <c r="M30" s="72">
        <f aca="true" t="shared" si="3" ref="M30:M36">L30/K30*100</f>
        <v>40.5016771182733</v>
      </c>
      <c r="N30" s="72">
        <v>46901.3</v>
      </c>
      <c r="O30" s="72">
        <v>19774.6</v>
      </c>
      <c r="P30" s="72">
        <v>42.2</v>
      </c>
      <c r="Q30" s="72">
        <f aca="true" t="shared" si="4" ref="Q30:Q36">O30/L30*100-100</f>
        <v>1.7191004300322987</v>
      </c>
      <c r="R30" s="72">
        <f aca="true" t="shared" si="5" ref="R30:R36">O30-L30</f>
        <v>334.1999999999971</v>
      </c>
      <c r="S30" s="72">
        <v>163591.7</v>
      </c>
    </row>
    <row r="31" spans="1:19" ht="23.25" customHeight="1">
      <c r="A31" s="70">
        <v>18</v>
      </c>
      <c r="B31" s="72" t="s">
        <v>125</v>
      </c>
      <c r="C31" s="72">
        <v>6719</v>
      </c>
      <c r="D31" s="72">
        <v>7163.5</v>
      </c>
      <c r="E31" s="72">
        <f t="shared" si="0"/>
        <v>106.61556779282631</v>
      </c>
      <c r="F31" s="72">
        <v>250</v>
      </c>
      <c r="G31" s="72">
        <v>366.4</v>
      </c>
      <c r="H31" s="72">
        <v>146.6</v>
      </c>
      <c r="I31" s="72">
        <f t="shared" si="1"/>
        <v>-94.88518182452712</v>
      </c>
      <c r="J31" s="72">
        <f t="shared" si="2"/>
        <v>-6797.1</v>
      </c>
      <c r="K31" s="72">
        <v>8249.4</v>
      </c>
      <c r="L31" s="72">
        <v>8903.2</v>
      </c>
      <c r="M31" s="72">
        <f t="shared" si="3"/>
        <v>107.92542487938519</v>
      </c>
      <c r="N31" s="72">
        <v>6342.2</v>
      </c>
      <c r="O31" s="72">
        <v>2637.2</v>
      </c>
      <c r="P31" s="72">
        <v>41.6</v>
      </c>
      <c r="Q31" s="72">
        <f t="shared" si="4"/>
        <v>-70.37918950489711</v>
      </c>
      <c r="R31" s="72">
        <f t="shared" si="5"/>
        <v>-6266.000000000001</v>
      </c>
      <c r="S31" s="72">
        <v>24128.5</v>
      </c>
    </row>
    <row r="32" spans="1:19" ht="23.25" customHeight="1">
      <c r="A32" s="70">
        <v>19</v>
      </c>
      <c r="B32" s="72" t="s">
        <v>126</v>
      </c>
      <c r="C32" s="72">
        <v>172.2</v>
      </c>
      <c r="D32" s="72">
        <v>159.1</v>
      </c>
      <c r="E32" s="72">
        <f t="shared" si="0"/>
        <v>92.39256678281069</v>
      </c>
      <c r="F32" s="72">
        <v>355.1</v>
      </c>
      <c r="G32" s="72">
        <v>254.6</v>
      </c>
      <c r="H32" s="72">
        <v>71.7</v>
      </c>
      <c r="I32" s="72">
        <f t="shared" si="1"/>
        <v>60.02514142049026</v>
      </c>
      <c r="J32" s="72">
        <f t="shared" si="2"/>
        <v>95.5</v>
      </c>
      <c r="K32" s="72">
        <v>2689</v>
      </c>
      <c r="L32" s="72">
        <v>1329</v>
      </c>
      <c r="M32" s="72">
        <f t="shared" si="3"/>
        <v>49.42357753811826</v>
      </c>
      <c r="N32" s="72">
        <v>2021.3</v>
      </c>
      <c r="O32" s="72">
        <v>1104.3</v>
      </c>
      <c r="P32" s="72">
        <v>54.6</v>
      </c>
      <c r="Q32" s="72">
        <f t="shared" si="4"/>
        <v>-16.90744920993228</v>
      </c>
      <c r="R32" s="72">
        <f t="shared" si="5"/>
        <v>-224.70000000000005</v>
      </c>
      <c r="S32" s="72">
        <v>19661.6</v>
      </c>
    </row>
    <row r="33" spans="1:19" ht="23.25" customHeight="1">
      <c r="A33" s="70">
        <v>20</v>
      </c>
      <c r="B33" s="72" t="s">
        <v>127</v>
      </c>
      <c r="C33" s="72">
        <v>2984.3</v>
      </c>
      <c r="D33" s="72">
        <v>177</v>
      </c>
      <c r="E33" s="72">
        <f t="shared" si="0"/>
        <v>5.931039104647655</v>
      </c>
      <c r="F33" s="72">
        <v>3907.5</v>
      </c>
      <c r="G33" s="72">
        <v>3225.7</v>
      </c>
      <c r="H33" s="72">
        <v>82.6</v>
      </c>
      <c r="I33" s="72">
        <f t="shared" si="1"/>
        <v>1722.4293785310736</v>
      </c>
      <c r="J33" s="72">
        <f t="shared" si="2"/>
        <v>3048.7</v>
      </c>
      <c r="K33" s="72">
        <v>5647.5</v>
      </c>
      <c r="L33" s="72">
        <v>3855.8</v>
      </c>
      <c r="M33" s="72">
        <f t="shared" si="3"/>
        <v>68.27445772465694</v>
      </c>
      <c r="N33" s="72">
        <v>3151</v>
      </c>
      <c r="O33" s="72">
        <v>799.4</v>
      </c>
      <c r="P33" s="72">
        <v>25.4</v>
      </c>
      <c r="Q33" s="72">
        <f t="shared" si="4"/>
        <v>-79.26759686705742</v>
      </c>
      <c r="R33" s="72">
        <f t="shared" si="5"/>
        <v>-3056.4</v>
      </c>
      <c r="S33" s="72">
        <v>8316.9</v>
      </c>
    </row>
    <row r="34" spans="1:19" ht="22.5" customHeight="1">
      <c r="A34" s="70">
        <v>21</v>
      </c>
      <c r="B34" s="72" t="s">
        <v>128</v>
      </c>
      <c r="C34" s="72">
        <v>1969.8</v>
      </c>
      <c r="D34" s="72">
        <v>1678.9</v>
      </c>
      <c r="E34" s="72">
        <f t="shared" si="0"/>
        <v>85.23200324906082</v>
      </c>
      <c r="F34" s="72">
        <v>2000</v>
      </c>
      <c r="G34" s="72">
        <v>1735.4</v>
      </c>
      <c r="H34" s="72">
        <v>86.8</v>
      </c>
      <c r="I34" s="72">
        <f t="shared" si="1"/>
        <v>3.3652987074870566</v>
      </c>
      <c r="J34" s="72">
        <f t="shared" si="2"/>
        <v>56.5</v>
      </c>
      <c r="K34" s="72">
        <v>16386</v>
      </c>
      <c r="L34" s="72">
        <v>16585.1</v>
      </c>
      <c r="M34" s="72">
        <f t="shared" si="3"/>
        <v>101.21506163798364</v>
      </c>
      <c r="N34" s="72">
        <v>19999.9</v>
      </c>
      <c r="O34" s="72">
        <v>18934</v>
      </c>
      <c r="P34" s="72">
        <v>94.7</v>
      </c>
      <c r="Q34" s="72">
        <f t="shared" si="4"/>
        <v>14.162712314065047</v>
      </c>
      <c r="R34" s="72">
        <f t="shared" si="5"/>
        <v>2348.9000000000015</v>
      </c>
      <c r="S34" s="72">
        <v>148119.3</v>
      </c>
    </row>
    <row r="35" spans="1:19" ht="23.25" customHeight="1">
      <c r="A35" s="70">
        <v>22</v>
      </c>
      <c r="B35" s="72" t="s">
        <v>129</v>
      </c>
      <c r="C35" s="72">
        <v>9000</v>
      </c>
      <c r="D35" s="72">
        <v>7806.4</v>
      </c>
      <c r="E35" s="72">
        <f t="shared" si="0"/>
        <v>86.73777777777777</v>
      </c>
      <c r="F35" s="72">
        <v>10000</v>
      </c>
      <c r="G35" s="72">
        <v>8090</v>
      </c>
      <c r="H35" s="72">
        <v>80.9</v>
      </c>
      <c r="I35" s="72">
        <f t="shared" si="1"/>
        <v>3.632916581266656</v>
      </c>
      <c r="J35" s="72">
        <f t="shared" si="2"/>
        <v>283.60000000000036</v>
      </c>
      <c r="K35" s="72">
        <v>29185.3</v>
      </c>
      <c r="L35" s="72">
        <v>15408.9</v>
      </c>
      <c r="M35" s="72">
        <f t="shared" si="3"/>
        <v>52.79678468269985</v>
      </c>
      <c r="N35" s="72">
        <v>28918.5</v>
      </c>
      <c r="O35" s="72">
        <v>16287.9</v>
      </c>
      <c r="P35" s="72">
        <v>56.3</v>
      </c>
      <c r="Q35" s="72">
        <f t="shared" si="4"/>
        <v>5.704495453925972</v>
      </c>
      <c r="R35" s="72">
        <f t="shared" si="5"/>
        <v>879</v>
      </c>
      <c r="S35" s="72">
        <v>155694.5</v>
      </c>
    </row>
    <row r="36" spans="1:19" ht="21.75" customHeight="1">
      <c r="A36" s="70">
        <v>23</v>
      </c>
      <c r="B36" s="72" t="s">
        <v>130</v>
      </c>
      <c r="C36" s="72">
        <v>13278.1</v>
      </c>
      <c r="D36" s="72">
        <v>703</v>
      </c>
      <c r="E36" s="72">
        <f t="shared" si="0"/>
        <v>5.29443218532772</v>
      </c>
      <c r="F36" s="72">
        <v>6377</v>
      </c>
      <c r="G36" s="72">
        <v>1360.8</v>
      </c>
      <c r="H36" s="72">
        <v>21.3</v>
      </c>
      <c r="I36" s="72">
        <f t="shared" si="1"/>
        <v>93.57041251778094</v>
      </c>
      <c r="J36" s="72">
        <f t="shared" si="2"/>
        <v>657.8</v>
      </c>
      <c r="K36" s="72">
        <v>12700</v>
      </c>
      <c r="L36" s="72">
        <v>9631.6</v>
      </c>
      <c r="M36" s="72">
        <f t="shared" si="3"/>
        <v>75.83937007874016</v>
      </c>
      <c r="N36" s="72">
        <v>9980</v>
      </c>
      <c r="O36" s="72">
        <v>9039.9</v>
      </c>
      <c r="P36" s="72">
        <v>90.6</v>
      </c>
      <c r="Q36" s="72">
        <f t="shared" si="4"/>
        <v>-6.143319905311699</v>
      </c>
      <c r="R36" s="72">
        <f t="shared" si="5"/>
        <v>-591.7000000000007</v>
      </c>
      <c r="S36" s="72">
        <v>83084.9</v>
      </c>
    </row>
    <row r="37" spans="1:19" ht="27" customHeight="1">
      <c r="A37" s="73"/>
      <c r="B37" s="205" t="s">
        <v>131</v>
      </c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7"/>
    </row>
    <row r="38" spans="1:19" ht="19.5" customHeight="1">
      <c r="A38" s="70">
        <v>24</v>
      </c>
      <c r="B38" s="72" t="s">
        <v>132</v>
      </c>
      <c r="C38" s="72">
        <v>39000</v>
      </c>
      <c r="D38" s="72">
        <v>9632.5</v>
      </c>
      <c r="E38" s="72">
        <f>D38/C38*100</f>
        <v>24.69871794871795</v>
      </c>
      <c r="F38" s="72">
        <v>95000</v>
      </c>
      <c r="G38" s="72">
        <v>35463.4</v>
      </c>
      <c r="H38" s="72">
        <v>37.3</v>
      </c>
      <c r="I38" s="72">
        <f>G38/D38*100-100</f>
        <v>268.16402803010646</v>
      </c>
      <c r="J38" s="72">
        <f>G38-D38</f>
        <v>25830.9</v>
      </c>
      <c r="K38" s="72">
        <v>116175.7</v>
      </c>
      <c r="L38" s="72">
        <v>46321.7</v>
      </c>
      <c r="M38" s="72">
        <f>L38/K38*100</f>
        <v>39.8721075061308</v>
      </c>
      <c r="N38" s="72">
        <v>156918.3</v>
      </c>
      <c r="O38" s="72">
        <v>91630.8</v>
      </c>
      <c r="P38" s="72">
        <v>58.4</v>
      </c>
      <c r="Q38" s="72">
        <f>O38/L38*100-100</f>
        <v>97.81398351096789</v>
      </c>
      <c r="R38" s="72">
        <f>O38-L38</f>
        <v>45309.100000000006</v>
      </c>
      <c r="S38" s="72">
        <v>440504.4</v>
      </c>
    </row>
    <row r="39" spans="1:19" ht="19.5" customHeight="1">
      <c r="A39" s="70">
        <v>25</v>
      </c>
      <c r="B39" s="72" t="s">
        <v>133</v>
      </c>
      <c r="C39" s="72">
        <v>6000</v>
      </c>
      <c r="D39" s="72">
        <v>4798.3</v>
      </c>
      <c r="E39" s="72">
        <f aca="true" t="shared" si="6" ref="E39:E44">D39/C39*100</f>
        <v>79.97166666666668</v>
      </c>
      <c r="F39" s="72">
        <v>8700</v>
      </c>
      <c r="G39" s="72">
        <v>8582.3</v>
      </c>
      <c r="H39" s="72">
        <v>98.6</v>
      </c>
      <c r="I39" s="72">
        <f aca="true" t="shared" si="7" ref="I39:I44">G39/D39*100-100</f>
        <v>78.86126336410811</v>
      </c>
      <c r="J39" s="72">
        <f aca="true" t="shared" si="8" ref="J39:J44">G39-D39</f>
        <v>3783.999999999999</v>
      </c>
      <c r="K39" s="72">
        <v>76442.9</v>
      </c>
      <c r="L39" s="72">
        <v>72917</v>
      </c>
      <c r="M39" s="72">
        <f aca="true" t="shared" si="9" ref="M39:M44">L39/K39*100</f>
        <v>95.38753762612356</v>
      </c>
      <c r="N39" s="72">
        <v>70000</v>
      </c>
      <c r="O39" s="72">
        <v>60438.7</v>
      </c>
      <c r="P39" s="72">
        <v>86.3</v>
      </c>
      <c r="Q39" s="72">
        <f aca="true" t="shared" si="10" ref="Q39:Q44">O39/L39*100-100</f>
        <v>-17.113018911913542</v>
      </c>
      <c r="R39" s="72">
        <f aca="true" t="shared" si="11" ref="R39:R44">O39-L39</f>
        <v>-12478.300000000003</v>
      </c>
      <c r="S39" s="72">
        <v>219522.2</v>
      </c>
    </row>
    <row r="40" spans="1:19" ht="19.5" customHeight="1">
      <c r="A40" s="70">
        <v>26</v>
      </c>
      <c r="B40" s="72" t="s">
        <v>134</v>
      </c>
      <c r="C40" s="72">
        <v>1823.4</v>
      </c>
      <c r="D40" s="72">
        <v>1886.6</v>
      </c>
      <c r="E40" s="72">
        <f t="shared" si="6"/>
        <v>103.46605242952724</v>
      </c>
      <c r="F40" s="72">
        <v>7050.9</v>
      </c>
      <c r="G40" s="72">
        <v>6998.3</v>
      </c>
      <c r="H40" s="72">
        <v>99.3</v>
      </c>
      <c r="I40" s="72">
        <f t="shared" si="7"/>
        <v>270.9477366691403</v>
      </c>
      <c r="J40" s="72">
        <f t="shared" si="8"/>
        <v>5111.700000000001</v>
      </c>
      <c r="K40" s="72">
        <v>28962.9</v>
      </c>
      <c r="L40" s="72">
        <v>24905.6</v>
      </c>
      <c r="M40" s="72">
        <f t="shared" si="9"/>
        <v>85.99138898383794</v>
      </c>
      <c r="N40" s="72">
        <v>33061</v>
      </c>
      <c r="O40" s="72">
        <v>33119.1</v>
      </c>
      <c r="P40" s="72">
        <v>100.2</v>
      </c>
      <c r="Q40" s="72">
        <f t="shared" si="10"/>
        <v>32.978526917641005</v>
      </c>
      <c r="R40" s="72">
        <f t="shared" si="11"/>
        <v>8213.5</v>
      </c>
      <c r="S40" s="72">
        <v>6473.2</v>
      </c>
    </row>
    <row r="41" spans="1:19" ht="19.5" customHeight="1">
      <c r="A41" s="70">
        <v>27</v>
      </c>
      <c r="B41" s="72" t="s">
        <v>135</v>
      </c>
      <c r="C41" s="72">
        <v>10966</v>
      </c>
      <c r="D41" s="72">
        <v>8263.7</v>
      </c>
      <c r="E41" s="72">
        <f t="shared" si="6"/>
        <v>75.35746853912093</v>
      </c>
      <c r="F41" s="72">
        <v>20000</v>
      </c>
      <c r="G41" s="72">
        <v>16408.9</v>
      </c>
      <c r="H41" s="72">
        <v>82</v>
      </c>
      <c r="I41" s="72">
        <f t="shared" si="7"/>
        <v>98.5660176434285</v>
      </c>
      <c r="J41" s="72">
        <f t="shared" si="8"/>
        <v>8145.200000000001</v>
      </c>
      <c r="K41" s="72">
        <v>90000</v>
      </c>
      <c r="L41" s="72">
        <v>95449.3</v>
      </c>
      <c r="M41" s="72">
        <f t="shared" si="9"/>
        <v>106.05477777777779</v>
      </c>
      <c r="N41" s="72">
        <v>115000</v>
      </c>
      <c r="O41" s="72">
        <v>104770</v>
      </c>
      <c r="P41" s="72">
        <v>91.1</v>
      </c>
      <c r="Q41" s="72">
        <f t="shared" si="10"/>
        <v>9.765079471509992</v>
      </c>
      <c r="R41" s="72">
        <f t="shared" si="11"/>
        <v>9320.699999999997</v>
      </c>
      <c r="S41" s="72">
        <v>417305.6</v>
      </c>
    </row>
    <row r="42" spans="1:19" ht="19.5" customHeight="1">
      <c r="A42" s="70">
        <v>28</v>
      </c>
      <c r="B42" s="72" t="s">
        <v>136</v>
      </c>
      <c r="C42" s="72">
        <v>4947.5</v>
      </c>
      <c r="D42" s="72">
        <v>2891.5</v>
      </c>
      <c r="E42" s="72">
        <f t="shared" si="6"/>
        <v>58.443658413340074</v>
      </c>
      <c r="F42" s="72">
        <v>4947.5</v>
      </c>
      <c r="G42" s="72">
        <v>6327.3</v>
      </c>
      <c r="H42" s="72">
        <v>127.9</v>
      </c>
      <c r="I42" s="72">
        <f t="shared" si="7"/>
        <v>118.82413971986861</v>
      </c>
      <c r="J42" s="72">
        <f t="shared" si="8"/>
        <v>3435.8</v>
      </c>
      <c r="K42" s="72">
        <v>16000</v>
      </c>
      <c r="L42" s="72">
        <v>13082.8</v>
      </c>
      <c r="M42" s="72">
        <f t="shared" si="9"/>
        <v>81.7675</v>
      </c>
      <c r="N42" s="72">
        <v>17698.3</v>
      </c>
      <c r="O42" s="72">
        <v>19954.4</v>
      </c>
      <c r="P42" s="72">
        <v>112.7</v>
      </c>
      <c r="Q42" s="72">
        <f t="shared" si="10"/>
        <v>52.52392454214697</v>
      </c>
      <c r="R42" s="72">
        <f t="shared" si="11"/>
        <v>6871.600000000002</v>
      </c>
      <c r="S42" s="72">
        <v>75387</v>
      </c>
    </row>
    <row r="43" spans="1:19" ht="22.5" customHeight="1">
      <c r="A43" s="70">
        <v>29</v>
      </c>
      <c r="B43" s="72" t="s">
        <v>137</v>
      </c>
      <c r="C43" s="72">
        <v>19000</v>
      </c>
      <c r="D43" s="72">
        <v>18499</v>
      </c>
      <c r="E43" s="72">
        <f t="shared" si="6"/>
        <v>97.36315789473684</v>
      </c>
      <c r="F43" s="72">
        <v>24000</v>
      </c>
      <c r="G43" s="72">
        <v>25677.3</v>
      </c>
      <c r="H43" s="72">
        <v>107</v>
      </c>
      <c r="I43" s="72">
        <f t="shared" si="7"/>
        <v>38.803719119952405</v>
      </c>
      <c r="J43" s="72">
        <f t="shared" si="8"/>
        <v>7178.299999999999</v>
      </c>
      <c r="K43" s="72">
        <v>18000</v>
      </c>
      <c r="L43" s="72">
        <v>24836.9</v>
      </c>
      <c r="M43" s="72">
        <f t="shared" si="9"/>
        <v>137.98277777777778</v>
      </c>
      <c r="N43" s="72">
        <v>24000</v>
      </c>
      <c r="O43" s="72">
        <v>28411.1</v>
      </c>
      <c r="P43" s="72">
        <v>118.4</v>
      </c>
      <c r="Q43" s="72">
        <f t="shared" si="10"/>
        <v>14.39068482781667</v>
      </c>
      <c r="R43" s="72">
        <f t="shared" si="11"/>
        <v>3574.199999999997</v>
      </c>
      <c r="S43" s="72">
        <v>95984.9</v>
      </c>
    </row>
    <row r="44" spans="1:19" ht="24" customHeight="1">
      <c r="A44" s="70">
        <v>30</v>
      </c>
      <c r="B44" s="72" t="s">
        <v>138</v>
      </c>
      <c r="C44" s="72">
        <v>3634.8</v>
      </c>
      <c r="D44" s="72">
        <v>3539.4</v>
      </c>
      <c r="E44" s="72">
        <f t="shared" si="6"/>
        <v>97.37537140970616</v>
      </c>
      <c r="F44" s="72">
        <v>4400</v>
      </c>
      <c r="G44" s="72">
        <v>4262.7</v>
      </c>
      <c r="H44" s="72">
        <v>96.9</v>
      </c>
      <c r="I44" s="72">
        <f t="shared" si="7"/>
        <v>20.435667062213938</v>
      </c>
      <c r="J44" s="72">
        <f t="shared" si="8"/>
        <v>723.2999999999997</v>
      </c>
      <c r="K44" s="72">
        <v>20400</v>
      </c>
      <c r="L44" s="72">
        <v>14637.1</v>
      </c>
      <c r="M44" s="72">
        <f t="shared" si="9"/>
        <v>71.75049019607843</v>
      </c>
      <c r="N44" s="72">
        <v>19768</v>
      </c>
      <c r="O44" s="72">
        <v>19910.5</v>
      </c>
      <c r="P44" s="72">
        <v>100.7</v>
      </c>
      <c r="Q44" s="72">
        <f t="shared" si="10"/>
        <v>36.027628423663174</v>
      </c>
      <c r="R44" s="72">
        <f t="shared" si="11"/>
        <v>5273.4</v>
      </c>
      <c r="S44" s="72">
        <v>95173.7</v>
      </c>
    </row>
    <row r="45" spans="1:19" ht="23.25" customHeight="1">
      <c r="A45" s="73"/>
      <c r="B45" s="205" t="s">
        <v>139</v>
      </c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7"/>
    </row>
    <row r="46" spans="1:19" ht="25.5" customHeight="1">
      <c r="A46" s="70">
        <v>31</v>
      </c>
      <c r="B46" s="72" t="s">
        <v>140</v>
      </c>
      <c r="C46" s="72">
        <v>65000</v>
      </c>
      <c r="D46" s="72">
        <v>54390.3</v>
      </c>
      <c r="E46" s="72">
        <f>D46/C46*100</f>
        <v>83.67738461538463</v>
      </c>
      <c r="F46" s="72">
        <v>65000</v>
      </c>
      <c r="G46" s="72">
        <v>43249.6</v>
      </c>
      <c r="H46" s="72">
        <v>66.5</v>
      </c>
      <c r="I46" s="72">
        <f>G46/D46*100-100</f>
        <v>-20.482880219450905</v>
      </c>
      <c r="J46" s="72">
        <f>G46-D46</f>
        <v>-11140.700000000004</v>
      </c>
      <c r="K46" s="72">
        <v>226300</v>
      </c>
      <c r="L46" s="72">
        <v>192433.5</v>
      </c>
      <c r="M46" s="72">
        <f>L46/K46*100</f>
        <v>85.0346884666372</v>
      </c>
      <c r="N46" s="72">
        <v>235000</v>
      </c>
      <c r="O46" s="72">
        <v>208745.8</v>
      </c>
      <c r="P46" s="72">
        <v>88.8</v>
      </c>
      <c r="Q46" s="72">
        <f>O46/L46*100-100</f>
        <v>8.476850444439236</v>
      </c>
      <c r="R46" s="72">
        <f>O46-L46</f>
        <v>16312.299999999988</v>
      </c>
      <c r="S46" s="72">
        <v>1550719.6</v>
      </c>
    </row>
    <row r="47" spans="1:19" ht="27.75" customHeight="1">
      <c r="A47" s="70">
        <v>32</v>
      </c>
      <c r="B47" s="72" t="s">
        <v>141</v>
      </c>
      <c r="C47" s="72">
        <v>12112.5</v>
      </c>
      <c r="D47" s="72">
        <v>4237.9</v>
      </c>
      <c r="E47" s="72">
        <f>D47/C47*100</f>
        <v>34.98782249742002</v>
      </c>
      <c r="F47" s="72">
        <v>7616.9</v>
      </c>
      <c r="G47" s="72">
        <v>2807.3</v>
      </c>
      <c r="H47" s="72">
        <v>36.9</v>
      </c>
      <c r="I47" s="72">
        <f>G47/D47*100-100</f>
        <v>-33.7572854479813</v>
      </c>
      <c r="J47" s="72">
        <f>G47-D47</f>
        <v>-1430.5999999999995</v>
      </c>
      <c r="K47" s="72">
        <v>33605.6</v>
      </c>
      <c r="L47" s="72">
        <v>23110.9</v>
      </c>
      <c r="M47" s="72">
        <f>L47/K47*100</f>
        <v>68.77097864641608</v>
      </c>
      <c r="N47" s="72">
        <v>34200</v>
      </c>
      <c r="O47" s="72">
        <v>28122.8</v>
      </c>
      <c r="P47" s="72">
        <v>82.2</v>
      </c>
      <c r="Q47" s="72">
        <f>O47/L47*100-100</f>
        <v>21.686303865275676</v>
      </c>
      <c r="R47" s="72">
        <f>O47-L47</f>
        <v>5011.899999999998</v>
      </c>
      <c r="S47" s="72">
        <v>174897.1</v>
      </c>
    </row>
    <row r="48" spans="1:19" ht="30" customHeight="1">
      <c r="A48" s="70">
        <v>33</v>
      </c>
      <c r="B48" s="72" t="s">
        <v>142</v>
      </c>
      <c r="C48" s="72">
        <v>11442.1</v>
      </c>
      <c r="D48" s="72">
        <v>10092.1</v>
      </c>
      <c r="E48" s="72">
        <f>D48/C48*100</f>
        <v>88.20146651401404</v>
      </c>
      <c r="F48" s="72">
        <v>13803.7</v>
      </c>
      <c r="G48" s="72">
        <v>14086.6</v>
      </c>
      <c r="H48" s="72">
        <v>102</v>
      </c>
      <c r="I48" s="72">
        <f>G48/D48*100-100</f>
        <v>39.5804639272302</v>
      </c>
      <c r="J48" s="72">
        <f>G48-D48</f>
        <v>3994.5</v>
      </c>
      <c r="K48" s="72">
        <v>19397</v>
      </c>
      <c r="L48" s="72">
        <v>3983.6</v>
      </c>
      <c r="M48" s="72">
        <f>L48/K48*100</f>
        <v>20.537196473681497</v>
      </c>
      <c r="N48" s="72">
        <v>22553.1</v>
      </c>
      <c r="O48" s="72">
        <v>5620.3</v>
      </c>
      <c r="P48" s="72">
        <v>24.9</v>
      </c>
      <c r="Q48" s="72">
        <f>O48/L48*100-100</f>
        <v>41.08595240485994</v>
      </c>
      <c r="R48" s="72">
        <f>O48-L48</f>
        <v>1636.7000000000003</v>
      </c>
      <c r="S48" s="72">
        <v>54630.3</v>
      </c>
    </row>
    <row r="49" spans="1:19" ht="19.5" customHeight="1">
      <c r="A49" s="73"/>
      <c r="B49" s="205" t="s">
        <v>143</v>
      </c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7"/>
    </row>
    <row r="50" spans="1:19" ht="19.5" customHeight="1">
      <c r="A50" s="70">
        <v>34</v>
      </c>
      <c r="B50" s="72" t="s">
        <v>144</v>
      </c>
      <c r="C50" s="72">
        <v>2900</v>
      </c>
      <c r="D50" s="72">
        <v>2512.9</v>
      </c>
      <c r="E50" s="72">
        <f>D50/C50*100</f>
        <v>86.65172413793104</v>
      </c>
      <c r="F50" s="72">
        <v>2130.1</v>
      </c>
      <c r="G50" s="72">
        <v>2490.1</v>
      </c>
      <c r="H50" s="72">
        <v>116.9</v>
      </c>
      <c r="I50" s="72">
        <f>G50/D50*100-100</f>
        <v>-0.9073182378924827</v>
      </c>
      <c r="J50" s="72">
        <f>G50-D50</f>
        <v>-22.800000000000182</v>
      </c>
      <c r="K50" s="72">
        <v>50200</v>
      </c>
      <c r="L50" s="72">
        <v>41996.9</v>
      </c>
      <c r="M50" s="72">
        <f>L50/K50*100</f>
        <v>83.65916334661355</v>
      </c>
      <c r="N50" s="72">
        <v>52580</v>
      </c>
      <c r="O50" s="72">
        <v>45462.2</v>
      </c>
      <c r="P50" s="72">
        <v>86.5</v>
      </c>
      <c r="Q50" s="72">
        <f>O50/L50*100-100</f>
        <v>8.251323311958728</v>
      </c>
      <c r="R50" s="72">
        <f>O50-L50</f>
        <v>3465.2999999999956</v>
      </c>
      <c r="S50" s="72">
        <v>473093.4</v>
      </c>
    </row>
    <row r="51" spans="1:19" ht="19.5" customHeight="1">
      <c r="A51" s="70">
        <v>35</v>
      </c>
      <c r="B51" s="72" t="s">
        <v>145</v>
      </c>
      <c r="C51" s="72">
        <v>345</v>
      </c>
      <c r="D51" s="72">
        <v>356.3</v>
      </c>
      <c r="E51" s="72">
        <f aca="true" t="shared" si="12" ref="E51:E56">D51/C51*100</f>
        <v>103.27536231884058</v>
      </c>
      <c r="F51" s="72">
        <v>345</v>
      </c>
      <c r="G51" s="72">
        <v>526.1</v>
      </c>
      <c r="H51" s="72">
        <v>152.5</v>
      </c>
      <c r="I51" s="72">
        <f aca="true" t="shared" si="13" ref="I51:I56">G51/D51*100-100</f>
        <v>47.65646926747124</v>
      </c>
      <c r="J51" s="72">
        <f aca="true" t="shared" si="14" ref="J51:J56">G51-D51</f>
        <v>169.8</v>
      </c>
      <c r="K51" s="72">
        <v>11000</v>
      </c>
      <c r="L51" s="72">
        <v>11769.3</v>
      </c>
      <c r="M51" s="72">
        <f aca="true" t="shared" si="15" ref="M51:M56">L51/K51*100</f>
        <v>106.99363636363634</v>
      </c>
      <c r="N51" s="72">
        <v>11494.9</v>
      </c>
      <c r="O51" s="72">
        <v>14116.6</v>
      </c>
      <c r="P51" s="72">
        <v>122.8</v>
      </c>
      <c r="Q51" s="72">
        <f aca="true" t="shared" si="16" ref="Q51:Q56">O51/L51*100-100</f>
        <v>19.94426176578048</v>
      </c>
      <c r="R51" s="72">
        <f aca="true" t="shared" si="17" ref="R51:R56">O51-L51</f>
        <v>2347.300000000001</v>
      </c>
      <c r="S51" s="72">
        <v>44294.1</v>
      </c>
    </row>
    <row r="52" spans="1:19" ht="19.5" customHeight="1">
      <c r="A52" s="70">
        <v>36</v>
      </c>
      <c r="B52" s="72" t="s">
        <v>146</v>
      </c>
      <c r="C52" s="72">
        <v>6464.6</v>
      </c>
      <c r="D52" s="72">
        <v>2663.4</v>
      </c>
      <c r="E52" s="72">
        <f t="shared" si="12"/>
        <v>41.19976487331002</v>
      </c>
      <c r="F52" s="72">
        <v>6489.3</v>
      </c>
      <c r="G52" s="72">
        <v>6686</v>
      </c>
      <c r="H52" s="72">
        <v>103</v>
      </c>
      <c r="I52" s="72">
        <f t="shared" si="13"/>
        <v>151.03251483066757</v>
      </c>
      <c r="J52" s="72">
        <f t="shared" si="14"/>
        <v>4022.6</v>
      </c>
      <c r="K52" s="72">
        <v>21700</v>
      </c>
      <c r="L52" s="72">
        <v>17091</v>
      </c>
      <c r="M52" s="72">
        <f t="shared" si="15"/>
        <v>78.76036866359448</v>
      </c>
      <c r="N52" s="72">
        <v>22700</v>
      </c>
      <c r="O52" s="72">
        <v>18139.6</v>
      </c>
      <c r="P52" s="72">
        <v>79.9</v>
      </c>
      <c r="Q52" s="72">
        <f t="shared" si="16"/>
        <v>6.135392896846284</v>
      </c>
      <c r="R52" s="72">
        <f t="shared" si="17"/>
        <v>1048.5999999999985</v>
      </c>
      <c r="S52" s="72">
        <v>231936.8</v>
      </c>
    </row>
    <row r="53" spans="1:19" ht="19.5" customHeight="1">
      <c r="A53" s="70">
        <v>37</v>
      </c>
      <c r="B53" s="72" t="s">
        <v>147</v>
      </c>
      <c r="C53" s="72">
        <v>4.8</v>
      </c>
      <c r="D53" s="72">
        <v>4.8</v>
      </c>
      <c r="E53" s="72">
        <f t="shared" si="12"/>
        <v>100</v>
      </c>
      <c r="F53" s="72">
        <v>4.8</v>
      </c>
      <c r="G53" s="72">
        <v>4.8</v>
      </c>
      <c r="H53" s="72">
        <v>100</v>
      </c>
      <c r="I53" s="72">
        <f t="shared" si="13"/>
        <v>0</v>
      </c>
      <c r="J53" s="72">
        <f t="shared" si="14"/>
        <v>0</v>
      </c>
      <c r="K53" s="72">
        <v>67.1</v>
      </c>
      <c r="L53" s="72">
        <v>10.6</v>
      </c>
      <c r="M53" s="72">
        <f t="shared" si="15"/>
        <v>15.7973174366617</v>
      </c>
      <c r="N53" s="72">
        <v>57.1</v>
      </c>
      <c r="O53" s="72">
        <v>13.3</v>
      </c>
      <c r="P53" s="72">
        <v>23.3</v>
      </c>
      <c r="Q53" s="72">
        <f t="shared" si="16"/>
        <v>25.47169811320755</v>
      </c>
      <c r="R53" s="72">
        <f t="shared" si="17"/>
        <v>2.700000000000001</v>
      </c>
      <c r="S53" s="72">
        <v>3415.3</v>
      </c>
    </row>
    <row r="54" spans="1:19" ht="19.5" customHeight="1">
      <c r="A54" s="70">
        <v>38</v>
      </c>
      <c r="B54" s="72" t="s">
        <v>148</v>
      </c>
      <c r="C54" s="72">
        <v>1600</v>
      </c>
      <c r="D54" s="72">
        <v>1332.5</v>
      </c>
      <c r="E54" s="72">
        <f t="shared" si="12"/>
        <v>83.28125</v>
      </c>
      <c r="F54" s="72">
        <v>1600</v>
      </c>
      <c r="G54" s="72">
        <v>1195</v>
      </c>
      <c r="H54" s="72">
        <v>74.7</v>
      </c>
      <c r="I54" s="72">
        <f t="shared" si="13"/>
        <v>-10.318949343339597</v>
      </c>
      <c r="J54" s="72">
        <f t="shared" si="14"/>
        <v>-137.5</v>
      </c>
      <c r="K54" s="72">
        <v>10000</v>
      </c>
      <c r="L54" s="72">
        <v>6911.3</v>
      </c>
      <c r="M54" s="72">
        <f t="shared" si="15"/>
        <v>69.113</v>
      </c>
      <c r="N54" s="72">
        <v>9000</v>
      </c>
      <c r="O54" s="72">
        <v>7420</v>
      </c>
      <c r="P54" s="72">
        <v>82.4</v>
      </c>
      <c r="Q54" s="72">
        <f t="shared" si="16"/>
        <v>7.36040976372027</v>
      </c>
      <c r="R54" s="72">
        <f t="shared" si="17"/>
        <v>508.6999999999998</v>
      </c>
      <c r="S54" s="72">
        <v>46696.6</v>
      </c>
    </row>
    <row r="55" spans="1:19" ht="19.5" customHeight="1">
      <c r="A55" s="70">
        <v>39</v>
      </c>
      <c r="B55" s="72" t="s">
        <v>149</v>
      </c>
      <c r="C55" s="72">
        <v>5351</v>
      </c>
      <c r="D55" s="72">
        <v>5759.7</v>
      </c>
      <c r="E55" s="72">
        <f t="shared" si="12"/>
        <v>107.6378247056625</v>
      </c>
      <c r="F55" s="72">
        <v>5384.3</v>
      </c>
      <c r="G55" s="72">
        <v>6705.7</v>
      </c>
      <c r="H55" s="72">
        <v>124.5</v>
      </c>
      <c r="I55" s="72">
        <f t="shared" si="13"/>
        <v>16.424466552077362</v>
      </c>
      <c r="J55" s="72">
        <f t="shared" si="14"/>
        <v>946</v>
      </c>
      <c r="K55" s="72">
        <v>14004</v>
      </c>
      <c r="L55" s="72">
        <v>13450.9</v>
      </c>
      <c r="M55" s="72">
        <f t="shared" si="15"/>
        <v>96.05041416738075</v>
      </c>
      <c r="N55" s="72">
        <v>15292</v>
      </c>
      <c r="O55" s="72">
        <v>13881.1</v>
      </c>
      <c r="P55" s="72">
        <v>90.8</v>
      </c>
      <c r="Q55" s="72">
        <f t="shared" si="16"/>
        <v>3.1982989985800145</v>
      </c>
      <c r="R55" s="72">
        <f t="shared" si="17"/>
        <v>430.2000000000007</v>
      </c>
      <c r="S55" s="72">
        <v>165148.1</v>
      </c>
    </row>
    <row r="56" spans="1:19" ht="19.5" customHeight="1">
      <c r="A56" s="70">
        <v>40</v>
      </c>
      <c r="B56" s="72" t="s">
        <v>150</v>
      </c>
      <c r="C56" s="72">
        <v>4524.9</v>
      </c>
      <c r="D56" s="72">
        <v>4616.8</v>
      </c>
      <c r="E56" s="72">
        <f t="shared" si="12"/>
        <v>102.03098411014608</v>
      </c>
      <c r="F56" s="72">
        <v>2224.9</v>
      </c>
      <c r="G56" s="72">
        <v>2197.5</v>
      </c>
      <c r="H56" s="72">
        <v>98.8</v>
      </c>
      <c r="I56" s="72">
        <f t="shared" si="13"/>
        <v>-52.402096690348294</v>
      </c>
      <c r="J56" s="72">
        <f t="shared" si="14"/>
        <v>-2419.3</v>
      </c>
      <c r="K56" s="72">
        <v>25469.5</v>
      </c>
      <c r="L56" s="72">
        <v>23943.2</v>
      </c>
      <c r="M56" s="72">
        <f t="shared" si="15"/>
        <v>94.00734211507881</v>
      </c>
      <c r="N56" s="72">
        <v>25901.1</v>
      </c>
      <c r="O56" s="72">
        <v>23259.3</v>
      </c>
      <c r="P56" s="72">
        <v>89.8</v>
      </c>
      <c r="Q56" s="72">
        <f t="shared" si="16"/>
        <v>-2.856343345918674</v>
      </c>
      <c r="R56" s="72">
        <f t="shared" si="17"/>
        <v>-683.9000000000015</v>
      </c>
      <c r="S56" s="72">
        <v>99415.7</v>
      </c>
    </row>
    <row r="57" spans="1:19" ht="19.5" customHeight="1">
      <c r="A57" s="73"/>
      <c r="B57" s="205" t="s">
        <v>151</v>
      </c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7"/>
    </row>
    <row r="58" spans="1:19" ht="19.5" customHeight="1">
      <c r="A58" s="70">
        <v>41</v>
      </c>
      <c r="B58" s="72" t="s">
        <v>152</v>
      </c>
      <c r="C58" s="72">
        <v>4600.5</v>
      </c>
      <c r="D58" s="72">
        <v>3164.4</v>
      </c>
      <c r="E58" s="72">
        <f>D58/C58*100</f>
        <v>68.78382784479949</v>
      </c>
      <c r="F58" s="72">
        <v>4600</v>
      </c>
      <c r="G58" s="72">
        <v>4692.9</v>
      </c>
      <c r="H58" s="72">
        <v>102</v>
      </c>
      <c r="I58" s="72">
        <f>G58/D58*100-100</f>
        <v>48.30299582859308</v>
      </c>
      <c r="J58" s="72">
        <f>G58-D58</f>
        <v>1528.4999999999995</v>
      </c>
      <c r="K58" s="72">
        <v>11593.5</v>
      </c>
      <c r="L58" s="72">
        <v>14394.2</v>
      </c>
      <c r="M58" s="72">
        <f>L58/K58*100</f>
        <v>124.15750204856171</v>
      </c>
      <c r="N58" s="72">
        <v>14354.1</v>
      </c>
      <c r="O58" s="72">
        <v>14711.3</v>
      </c>
      <c r="P58" s="72">
        <v>102.5</v>
      </c>
      <c r="Q58" s="72">
        <f>O58/L58*100-100</f>
        <v>2.2029706409526</v>
      </c>
      <c r="R58" s="72">
        <f>O58-L58</f>
        <v>317.09999999999854</v>
      </c>
      <c r="S58" s="72">
        <v>73421.5</v>
      </c>
    </row>
    <row r="59" spans="1:19" ht="19.5" customHeight="1">
      <c r="A59" s="70">
        <v>42</v>
      </c>
      <c r="B59" s="72" t="s">
        <v>153</v>
      </c>
      <c r="C59" s="72">
        <v>1000</v>
      </c>
      <c r="D59" s="72">
        <v>704.6</v>
      </c>
      <c r="E59" s="72">
        <f>D59/C59*100</f>
        <v>70.46</v>
      </c>
      <c r="F59" s="72">
        <v>1000</v>
      </c>
      <c r="G59" s="72">
        <v>1175</v>
      </c>
      <c r="H59" s="72">
        <v>117.5</v>
      </c>
      <c r="I59" s="72">
        <f>G59/D59*100-100</f>
        <v>66.76128299744533</v>
      </c>
      <c r="J59" s="72">
        <f>G59-D59</f>
        <v>470.4</v>
      </c>
      <c r="K59" s="72">
        <v>9354.1</v>
      </c>
      <c r="L59" s="72">
        <v>10496.2</v>
      </c>
      <c r="M59" s="72">
        <f>L59/K59*100</f>
        <v>112.20961931131804</v>
      </c>
      <c r="N59" s="72">
        <v>10250</v>
      </c>
      <c r="O59" s="72">
        <v>11759.5</v>
      </c>
      <c r="P59" s="72">
        <v>114.7</v>
      </c>
      <c r="Q59" s="72">
        <f>O59/L59*100-100</f>
        <v>12.03578437910862</v>
      </c>
      <c r="R59" s="72">
        <f>O59-L59</f>
        <v>1263.2999999999993</v>
      </c>
      <c r="S59" s="72">
        <v>56063.4</v>
      </c>
    </row>
    <row r="60" spans="1:19" ht="19.5" customHeight="1">
      <c r="A60" s="70">
        <v>43</v>
      </c>
      <c r="B60" s="72" t="s">
        <v>154</v>
      </c>
      <c r="C60" s="72">
        <v>6125</v>
      </c>
      <c r="D60" s="72">
        <v>6891.5</v>
      </c>
      <c r="E60" s="72">
        <f>D60/C60*100</f>
        <v>112.51428571428572</v>
      </c>
      <c r="F60" s="72">
        <v>10390.5</v>
      </c>
      <c r="G60" s="72">
        <v>11258.8</v>
      </c>
      <c r="H60" s="72">
        <v>108.4</v>
      </c>
      <c r="I60" s="72">
        <f>G60/D60*100-100</f>
        <v>63.37227018791262</v>
      </c>
      <c r="J60" s="72">
        <f>G60-D60</f>
        <v>4367.299999999999</v>
      </c>
      <c r="K60" s="72">
        <v>25196.3</v>
      </c>
      <c r="L60" s="72">
        <v>24943</v>
      </c>
      <c r="M60" s="72">
        <f>L60/K60*100</f>
        <v>98.99469366533975</v>
      </c>
      <c r="N60" s="72">
        <v>24295.6</v>
      </c>
      <c r="O60" s="72">
        <v>30275.3</v>
      </c>
      <c r="P60" s="72">
        <v>124.6</v>
      </c>
      <c r="Q60" s="72">
        <f>O60/L60*100-100</f>
        <v>21.377941707092177</v>
      </c>
      <c r="R60" s="72">
        <f>O60-L60</f>
        <v>5332.299999999999</v>
      </c>
      <c r="S60" s="72">
        <v>46012.4</v>
      </c>
    </row>
    <row r="61" spans="1:19" ht="19.5" customHeight="1">
      <c r="A61" s="73"/>
      <c r="B61" s="205" t="s">
        <v>155</v>
      </c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7"/>
    </row>
    <row r="62" spans="1:19" ht="19.5" customHeight="1">
      <c r="A62" s="70">
        <v>44</v>
      </c>
      <c r="B62" s="72" t="s">
        <v>156</v>
      </c>
      <c r="C62" s="72">
        <v>1120</v>
      </c>
      <c r="D62" s="72">
        <v>1517.1</v>
      </c>
      <c r="E62" s="72">
        <f>D62/C62*100</f>
        <v>135.4553571428571</v>
      </c>
      <c r="F62" s="72">
        <v>1150</v>
      </c>
      <c r="G62" s="72">
        <v>1586</v>
      </c>
      <c r="H62" s="72">
        <v>137.9</v>
      </c>
      <c r="I62" s="72">
        <f>G62/D62*100-100</f>
        <v>4.541559554413027</v>
      </c>
      <c r="J62" s="72">
        <f>G62-D62</f>
        <v>68.90000000000009</v>
      </c>
      <c r="K62" s="72">
        <v>17020</v>
      </c>
      <c r="L62" s="72">
        <v>17838.8</v>
      </c>
      <c r="M62" s="72">
        <f>L62/K62*100</f>
        <v>104.8108108108108</v>
      </c>
      <c r="N62" s="72">
        <v>18000</v>
      </c>
      <c r="O62" s="72">
        <v>21228.9</v>
      </c>
      <c r="P62" s="72">
        <v>117.9</v>
      </c>
      <c r="Q62" s="72">
        <f>O62/L62*100-100</f>
        <v>19.004080991994996</v>
      </c>
      <c r="R62" s="72">
        <f>O62-L62</f>
        <v>3390.100000000002</v>
      </c>
      <c r="S62" s="72">
        <v>207263.7</v>
      </c>
    </row>
    <row r="63" spans="1:19" ht="19.5" customHeight="1">
      <c r="A63" s="70">
        <v>45</v>
      </c>
      <c r="B63" s="72" t="s">
        <v>157</v>
      </c>
      <c r="C63" s="72">
        <v>600</v>
      </c>
      <c r="D63" s="72">
        <v>434.5</v>
      </c>
      <c r="E63" s="72">
        <f>D63/C63*100</f>
        <v>72.41666666666666</v>
      </c>
      <c r="F63" s="72">
        <v>364</v>
      </c>
      <c r="G63" s="72">
        <v>288.5</v>
      </c>
      <c r="H63" s="72">
        <v>79.3</v>
      </c>
      <c r="I63" s="72">
        <f>G63/D63*100-100</f>
        <v>-33.6018411967779</v>
      </c>
      <c r="J63" s="72">
        <f>G63-D63</f>
        <v>-146</v>
      </c>
      <c r="K63" s="72">
        <v>2032</v>
      </c>
      <c r="L63" s="72">
        <v>1669.7</v>
      </c>
      <c r="M63" s="72">
        <f>L63/K63*100</f>
        <v>82.17027559055119</v>
      </c>
      <c r="N63" s="72">
        <v>1940</v>
      </c>
      <c r="O63" s="72">
        <v>1085.9</v>
      </c>
      <c r="P63" s="72">
        <v>56</v>
      </c>
      <c r="Q63" s="72">
        <f>O63/L63*100-100</f>
        <v>-34.964364855962145</v>
      </c>
      <c r="R63" s="72">
        <f>O63-L63</f>
        <v>-583.8</v>
      </c>
      <c r="S63" s="72">
        <v>24387.1</v>
      </c>
    </row>
    <row r="64" spans="1:19" ht="19.5" customHeight="1">
      <c r="A64" s="70">
        <v>46</v>
      </c>
      <c r="B64" s="72" t="s">
        <v>158</v>
      </c>
      <c r="C64" s="72">
        <v>11500</v>
      </c>
      <c r="D64" s="72">
        <v>11476</v>
      </c>
      <c r="E64" s="72">
        <f>D64/C64*100</f>
        <v>99.79130434782608</v>
      </c>
      <c r="F64" s="72">
        <v>20636.5</v>
      </c>
      <c r="G64" s="72">
        <v>17530.7</v>
      </c>
      <c r="H64" s="72">
        <v>84.9</v>
      </c>
      <c r="I64" s="72">
        <f>G64/D64*100-100</f>
        <v>52.759672359707224</v>
      </c>
      <c r="J64" s="72">
        <f>G64-D64</f>
        <v>6054.700000000001</v>
      </c>
      <c r="K64" s="72">
        <v>27334.5</v>
      </c>
      <c r="L64" s="72">
        <v>27880</v>
      </c>
      <c r="M64" s="72">
        <f>L64/K64*100</f>
        <v>101.99564652728237</v>
      </c>
      <c r="N64" s="72">
        <v>30000</v>
      </c>
      <c r="O64" s="72">
        <v>29697.2</v>
      </c>
      <c r="P64" s="72">
        <v>99</v>
      </c>
      <c r="Q64" s="72">
        <f>O64/L64*100-100</f>
        <v>6.517934002869438</v>
      </c>
      <c r="R64" s="72">
        <f>O64-L64</f>
        <v>1817.2000000000007</v>
      </c>
      <c r="S64" s="72">
        <v>130806.8</v>
      </c>
    </row>
    <row r="65" spans="1:19" ht="19.5" customHeight="1">
      <c r="A65" s="70">
        <v>47</v>
      </c>
      <c r="B65" s="72" t="s">
        <v>159</v>
      </c>
      <c r="C65" s="72">
        <v>6000</v>
      </c>
      <c r="D65" s="72">
        <v>3136.5</v>
      </c>
      <c r="E65" s="72">
        <f>D65/C65*100</f>
        <v>52.275000000000006</v>
      </c>
      <c r="F65" s="72">
        <v>5000</v>
      </c>
      <c r="G65" s="72">
        <v>2459.8</v>
      </c>
      <c r="H65" s="72">
        <v>49.2</v>
      </c>
      <c r="I65" s="72">
        <f>G65/D65*100-100</f>
        <v>-21.575003985333964</v>
      </c>
      <c r="J65" s="72">
        <f>G65-D65</f>
        <v>-676.6999999999998</v>
      </c>
      <c r="K65" s="72">
        <v>12400</v>
      </c>
      <c r="L65" s="72">
        <v>9437.2</v>
      </c>
      <c r="M65" s="72">
        <f>L65/K65*100</f>
        <v>76.10645161290324</v>
      </c>
      <c r="N65" s="72">
        <v>18000</v>
      </c>
      <c r="O65" s="72">
        <v>7284.5</v>
      </c>
      <c r="P65" s="72">
        <v>40.5</v>
      </c>
      <c r="Q65" s="72">
        <f>O65/L65*100-100</f>
        <v>-22.810791336413345</v>
      </c>
      <c r="R65" s="72">
        <f>O65-L65</f>
        <v>-2152.7000000000007</v>
      </c>
      <c r="S65" s="72">
        <v>51218.3</v>
      </c>
    </row>
    <row r="66" spans="1:19" ht="19.5" customHeight="1">
      <c r="A66" s="70">
        <v>48</v>
      </c>
      <c r="B66" s="72" t="s">
        <v>160</v>
      </c>
      <c r="C66" s="72">
        <v>4877.2</v>
      </c>
      <c r="D66" s="72">
        <v>4216.4</v>
      </c>
      <c r="E66" s="72">
        <f>D66/C66*100</f>
        <v>86.45124251619781</v>
      </c>
      <c r="F66" s="72">
        <v>4950</v>
      </c>
      <c r="G66" s="72">
        <v>3550.3</v>
      </c>
      <c r="H66" s="72">
        <v>71.7</v>
      </c>
      <c r="I66" s="72">
        <f>G66/D66*100-100</f>
        <v>-15.797837017360777</v>
      </c>
      <c r="J66" s="72">
        <f>G66-D66</f>
        <v>-666.0999999999995</v>
      </c>
      <c r="K66" s="72">
        <v>9600</v>
      </c>
      <c r="L66" s="72">
        <v>8086.7</v>
      </c>
      <c r="M66" s="72">
        <f>L66/K66*100</f>
        <v>84.23645833333333</v>
      </c>
      <c r="N66" s="72">
        <v>9950</v>
      </c>
      <c r="O66" s="72">
        <v>9743.3</v>
      </c>
      <c r="P66" s="72">
        <v>97.9</v>
      </c>
      <c r="Q66" s="72">
        <f>O66/L66*100-100</f>
        <v>20.48548851818417</v>
      </c>
      <c r="R66" s="72">
        <f>O66-L66</f>
        <v>1656.5999999999995</v>
      </c>
      <c r="S66" s="72">
        <v>83931.8</v>
      </c>
    </row>
  </sheetData>
  <sheetProtection/>
  <mergeCells count="28">
    <mergeCell ref="N6:P6"/>
    <mergeCell ref="J5:J7"/>
    <mergeCell ref="B57:S57"/>
    <mergeCell ref="B61:S61"/>
    <mergeCell ref="B28:S28"/>
    <mergeCell ref="B37:S37"/>
    <mergeCell ref="B45:S45"/>
    <mergeCell ref="B49:S49"/>
    <mergeCell ref="C5:H5"/>
    <mergeCell ref="I5:I7"/>
    <mergeCell ref="B9:S9"/>
    <mergeCell ref="B13:S13"/>
    <mergeCell ref="B18:S18"/>
    <mergeCell ref="B22:S22"/>
    <mergeCell ref="S5:S7"/>
    <mergeCell ref="C6:E6"/>
    <mergeCell ref="F6:H6"/>
    <mergeCell ref="K6:M6"/>
    <mergeCell ref="A1:S1"/>
    <mergeCell ref="A2:S2"/>
    <mergeCell ref="A3:S3"/>
    <mergeCell ref="O4:P4"/>
    <mergeCell ref="R4:S4"/>
    <mergeCell ref="K5:P5"/>
    <mergeCell ref="Q5:Q7"/>
    <mergeCell ref="R5:R7"/>
    <mergeCell ref="A5:A7"/>
    <mergeCell ref="B5:B7"/>
  </mergeCells>
  <printOptions/>
  <pageMargins left="0.27" right="0.21" top="0.22" bottom="0.31" header="0.17" footer="0.27"/>
  <pageSetup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N17" sqref="N17"/>
    </sheetView>
  </sheetViews>
  <sheetFormatPr defaultColWidth="8.796875" defaultRowHeight="15"/>
  <cols>
    <col min="1" max="1" width="4.19921875" style="65" customWidth="1"/>
    <col min="2" max="2" width="16.09765625" style="65" customWidth="1"/>
    <col min="3" max="3" width="9.5" style="74" customWidth="1"/>
    <col min="4" max="4" width="8.69921875" style="75" customWidth="1"/>
    <col min="5" max="5" width="9.3984375" style="75" customWidth="1"/>
    <col min="6" max="10" width="9.3984375" style="75" hidden="1" customWidth="1"/>
    <col min="11" max="11" width="11.5" style="76" customWidth="1"/>
    <col min="12" max="12" width="10.69921875" style="65" customWidth="1"/>
    <col min="13" max="13" width="9.59765625" style="65" customWidth="1"/>
    <col min="14" max="16384" width="9" style="65" customWidth="1"/>
  </cols>
  <sheetData>
    <row r="1" spans="1:13" ht="27.75" customHeight="1">
      <c r="A1" s="191" t="s">
        <v>161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</row>
    <row r="2" spans="1:13" ht="33" customHeight="1">
      <c r="A2" s="192" t="s">
        <v>93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</row>
    <row r="3" spans="1:13" ht="23.25" customHeight="1">
      <c r="A3" s="193" t="s">
        <v>94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</row>
    <row r="4" spans="1:13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212" t="s">
        <v>49</v>
      </c>
      <c r="M4" s="212"/>
    </row>
    <row r="5" spans="1:13" ht="70.5" customHeight="1">
      <c r="A5" s="202" t="s">
        <v>0</v>
      </c>
      <c r="B5" s="203" t="s">
        <v>95</v>
      </c>
      <c r="C5" s="196" t="s">
        <v>162</v>
      </c>
      <c r="D5" s="197"/>
      <c r="E5" s="198"/>
      <c r="F5" s="211" t="s">
        <v>72</v>
      </c>
      <c r="G5" s="211" t="s">
        <v>97</v>
      </c>
      <c r="H5" s="204" t="s">
        <v>98</v>
      </c>
      <c r="I5" s="204"/>
      <c r="J5" s="204"/>
      <c r="K5" s="204"/>
      <c r="L5" s="204"/>
      <c r="M5" s="204"/>
    </row>
    <row r="6" spans="1:13" ht="30" customHeight="1">
      <c r="A6" s="202"/>
      <c r="B6" s="203"/>
      <c r="C6" s="204" t="s">
        <v>101</v>
      </c>
      <c r="D6" s="204"/>
      <c r="E6" s="204"/>
      <c r="F6" s="211"/>
      <c r="G6" s="211"/>
      <c r="H6" s="204" t="s">
        <v>100</v>
      </c>
      <c r="I6" s="204"/>
      <c r="J6" s="204"/>
      <c r="K6" s="204" t="s">
        <v>101</v>
      </c>
      <c r="L6" s="204"/>
      <c r="M6" s="204"/>
    </row>
    <row r="7" spans="1:13" ht="27" customHeight="1">
      <c r="A7" s="202"/>
      <c r="B7" s="203"/>
      <c r="C7" s="67" t="s">
        <v>45</v>
      </c>
      <c r="D7" s="68" t="s">
        <v>46</v>
      </c>
      <c r="E7" s="68" t="s">
        <v>102</v>
      </c>
      <c r="F7" s="211"/>
      <c r="G7" s="211"/>
      <c r="H7" s="67" t="s">
        <v>45</v>
      </c>
      <c r="I7" s="68" t="s">
        <v>46</v>
      </c>
      <c r="J7" s="68" t="s">
        <v>102</v>
      </c>
      <c r="K7" s="67" t="s">
        <v>45</v>
      </c>
      <c r="L7" s="68" t="s">
        <v>46</v>
      </c>
      <c r="M7" s="68" t="s">
        <v>102</v>
      </c>
    </row>
    <row r="8" spans="1:13" ht="12.75">
      <c r="A8" s="77"/>
      <c r="B8" s="77">
        <v>1</v>
      </c>
      <c r="C8" s="77">
        <v>2</v>
      </c>
      <c r="D8" s="77">
        <v>3</v>
      </c>
      <c r="E8" s="77">
        <v>4</v>
      </c>
      <c r="F8" s="77">
        <v>8</v>
      </c>
      <c r="G8" s="77">
        <v>9</v>
      </c>
      <c r="H8" s="77">
        <v>10</v>
      </c>
      <c r="I8" s="77">
        <v>11</v>
      </c>
      <c r="J8" s="77">
        <v>12</v>
      </c>
      <c r="K8" s="77">
        <v>5</v>
      </c>
      <c r="L8" s="77">
        <v>6</v>
      </c>
      <c r="M8" s="77">
        <v>7</v>
      </c>
    </row>
    <row r="9" spans="1:13" ht="18" customHeight="1">
      <c r="A9" s="77"/>
      <c r="B9" s="213" t="s">
        <v>103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</row>
    <row r="10" spans="1:13" ht="18" customHeight="1">
      <c r="A10" s="70">
        <v>1</v>
      </c>
      <c r="B10" s="72" t="s">
        <v>104</v>
      </c>
      <c r="C10" s="72">
        <v>27000</v>
      </c>
      <c r="D10" s="72">
        <v>23985.4</v>
      </c>
      <c r="E10" s="72">
        <v>88.8</v>
      </c>
      <c r="F10" s="72" t="e">
        <f>D10/#REF!*100-100</f>
        <v>#REF!</v>
      </c>
      <c r="G10" s="72" t="e">
        <f>D10-#REF!</f>
        <v>#REF!</v>
      </c>
      <c r="H10" s="72">
        <v>62000</v>
      </c>
      <c r="I10" s="72">
        <v>47830.2</v>
      </c>
      <c r="J10" s="72">
        <f>I10/H10*100</f>
        <v>77.14548387096774</v>
      </c>
      <c r="K10" s="72">
        <v>65000</v>
      </c>
      <c r="L10" s="72">
        <v>45462.5</v>
      </c>
      <c r="M10" s="72">
        <v>69.9</v>
      </c>
    </row>
    <row r="11" spans="1:13" ht="18" customHeight="1">
      <c r="A11" s="70">
        <v>2</v>
      </c>
      <c r="B11" s="72" t="s">
        <v>105</v>
      </c>
      <c r="C11" s="72">
        <v>5500</v>
      </c>
      <c r="D11" s="72">
        <v>6569.6</v>
      </c>
      <c r="E11" s="72">
        <v>119.4</v>
      </c>
      <c r="F11" s="72" t="e">
        <f>D11/#REF!*100-100</f>
        <v>#REF!</v>
      </c>
      <c r="G11" s="72" t="e">
        <f>D11-#REF!</f>
        <v>#REF!</v>
      </c>
      <c r="H11" s="72">
        <v>8000</v>
      </c>
      <c r="I11" s="72">
        <v>4835.1</v>
      </c>
      <c r="J11" s="72">
        <f>I11/H11*100</f>
        <v>60.438750000000006</v>
      </c>
      <c r="K11" s="72">
        <v>7500</v>
      </c>
      <c r="L11" s="72">
        <v>8122.5</v>
      </c>
      <c r="M11" s="72">
        <v>108.3</v>
      </c>
    </row>
    <row r="12" spans="1:13" ht="18" customHeight="1">
      <c r="A12" s="70">
        <v>3</v>
      </c>
      <c r="B12" s="72" t="s">
        <v>106</v>
      </c>
      <c r="C12" s="72">
        <v>4500</v>
      </c>
      <c r="D12" s="72">
        <v>7684.2</v>
      </c>
      <c r="E12" s="72">
        <v>170.8</v>
      </c>
      <c r="F12" s="72" t="e">
        <f>D12/#REF!*100-100</f>
        <v>#REF!</v>
      </c>
      <c r="G12" s="72" t="e">
        <f>D12-#REF!</f>
        <v>#REF!</v>
      </c>
      <c r="H12" s="72">
        <v>11000</v>
      </c>
      <c r="I12" s="72">
        <v>12546.5</v>
      </c>
      <c r="J12" s="72">
        <f>I12/H12*100</f>
        <v>114.0590909090909</v>
      </c>
      <c r="K12" s="72">
        <v>12500</v>
      </c>
      <c r="L12" s="72">
        <v>11058.4</v>
      </c>
      <c r="M12" s="72">
        <v>88.5</v>
      </c>
    </row>
    <row r="13" spans="1:13" ht="18" customHeight="1">
      <c r="A13" s="70"/>
      <c r="B13" s="214" t="s">
        <v>107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</row>
    <row r="14" spans="1:13" ht="18" customHeight="1">
      <c r="A14" s="70">
        <v>4</v>
      </c>
      <c r="B14" s="72" t="s">
        <v>108</v>
      </c>
      <c r="C14" s="72">
        <v>26000</v>
      </c>
      <c r="D14" s="72">
        <v>24047.9</v>
      </c>
      <c r="E14" s="72">
        <v>92.5</v>
      </c>
      <c r="F14" s="72" t="e">
        <f>D14/#REF!*100-100</f>
        <v>#REF!</v>
      </c>
      <c r="G14" s="72" t="e">
        <f>D14-#REF!</f>
        <v>#REF!</v>
      </c>
      <c r="H14" s="72">
        <v>36376.2</v>
      </c>
      <c r="I14" s="72">
        <v>34362</v>
      </c>
      <c r="J14" s="72">
        <f>I14/H14*100</f>
        <v>94.46286308080559</v>
      </c>
      <c r="K14" s="72">
        <v>36492.6</v>
      </c>
      <c r="L14" s="72">
        <v>55002.5</v>
      </c>
      <c r="M14" s="72">
        <v>150.7</v>
      </c>
    </row>
    <row r="15" spans="1:13" ht="18" customHeight="1">
      <c r="A15" s="70">
        <v>5</v>
      </c>
      <c r="B15" s="72" t="s">
        <v>109</v>
      </c>
      <c r="C15" s="72">
        <v>13000</v>
      </c>
      <c r="D15" s="72">
        <v>13214.9</v>
      </c>
      <c r="E15" s="72">
        <v>101.7</v>
      </c>
      <c r="F15" s="72" t="e">
        <f>D15/#REF!*100-100</f>
        <v>#REF!</v>
      </c>
      <c r="G15" s="72" t="e">
        <f>D15-#REF!</f>
        <v>#REF!</v>
      </c>
      <c r="H15" s="72">
        <v>32739.1</v>
      </c>
      <c r="I15" s="72">
        <v>31351.7</v>
      </c>
      <c r="J15" s="72">
        <f>I15/H15*100</f>
        <v>95.76225369665019</v>
      </c>
      <c r="K15" s="72">
        <v>33427.1</v>
      </c>
      <c r="L15" s="72">
        <v>34978.8</v>
      </c>
      <c r="M15" s="72">
        <v>104.6</v>
      </c>
    </row>
    <row r="16" spans="1:13" ht="18" customHeight="1">
      <c r="A16" s="70">
        <v>6</v>
      </c>
      <c r="B16" s="72" t="s">
        <v>110</v>
      </c>
      <c r="C16" s="72">
        <v>30000</v>
      </c>
      <c r="D16" s="72">
        <v>19525.4</v>
      </c>
      <c r="E16" s="72">
        <v>65.1</v>
      </c>
      <c r="F16" s="72" t="e">
        <f>D16/#REF!*100-100</f>
        <v>#REF!</v>
      </c>
      <c r="G16" s="72" t="e">
        <f>D16-#REF!</f>
        <v>#REF!</v>
      </c>
      <c r="H16" s="72">
        <v>48000</v>
      </c>
      <c r="I16" s="72">
        <v>43293</v>
      </c>
      <c r="J16" s="72">
        <f>I16/H16*100</f>
        <v>90.19375</v>
      </c>
      <c r="K16" s="72">
        <v>50000</v>
      </c>
      <c r="L16" s="72">
        <v>45184.5</v>
      </c>
      <c r="M16" s="72">
        <v>90.4</v>
      </c>
    </row>
    <row r="17" spans="1:13" ht="18" customHeight="1">
      <c r="A17" s="70">
        <v>7</v>
      </c>
      <c r="B17" s="72" t="s">
        <v>111</v>
      </c>
      <c r="C17" s="72">
        <v>22700</v>
      </c>
      <c r="D17" s="72">
        <v>23433.9</v>
      </c>
      <c r="E17" s="72">
        <v>103.2</v>
      </c>
      <c r="F17" s="72" t="e">
        <f>D17/#REF!*100-100</f>
        <v>#REF!</v>
      </c>
      <c r="G17" s="72" t="e">
        <f>D17-#REF!</f>
        <v>#REF!</v>
      </c>
      <c r="H17" s="72">
        <v>16114.9</v>
      </c>
      <c r="I17" s="72">
        <v>21042.7</v>
      </c>
      <c r="J17" s="72">
        <f>I17/H17*100</f>
        <v>130.57915345425664</v>
      </c>
      <c r="K17" s="72">
        <v>18400</v>
      </c>
      <c r="L17" s="72">
        <v>19989.6</v>
      </c>
      <c r="M17" s="72">
        <v>108.6</v>
      </c>
    </row>
    <row r="18" spans="1:13" ht="18" customHeight="1">
      <c r="A18" s="70"/>
      <c r="B18" s="213" t="s">
        <v>112</v>
      </c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</row>
    <row r="19" spans="1:13" ht="18" customHeight="1">
      <c r="A19" s="70">
        <v>8</v>
      </c>
      <c r="B19" s="72" t="s">
        <v>113</v>
      </c>
      <c r="C19" s="72">
        <v>14454</v>
      </c>
      <c r="D19" s="72">
        <v>16945.1</v>
      </c>
      <c r="E19" s="72">
        <v>117.2</v>
      </c>
      <c r="F19" s="72" t="e">
        <f>D19/#REF!*100-100</f>
        <v>#REF!</v>
      </c>
      <c r="G19" s="72" t="e">
        <f>D19-#REF!</f>
        <v>#REF!</v>
      </c>
      <c r="H19" s="72">
        <v>65715.2</v>
      </c>
      <c r="I19" s="72">
        <v>68629.2</v>
      </c>
      <c r="J19" s="72">
        <f>I19/H19*100</f>
        <v>104.4342861316712</v>
      </c>
      <c r="K19" s="72">
        <v>75328.4</v>
      </c>
      <c r="L19" s="72">
        <v>71829.7</v>
      </c>
      <c r="M19" s="72">
        <v>95.4</v>
      </c>
    </row>
    <row r="20" spans="1:13" ht="18" customHeight="1">
      <c r="A20" s="70">
        <v>9</v>
      </c>
      <c r="B20" s="72" t="s">
        <v>114</v>
      </c>
      <c r="C20" s="72">
        <v>80000</v>
      </c>
      <c r="D20" s="72">
        <v>50006.9</v>
      </c>
      <c r="E20" s="72">
        <v>62.5</v>
      </c>
      <c r="F20" s="72" t="e">
        <f>D20/#REF!*100-100</f>
        <v>#REF!</v>
      </c>
      <c r="G20" s="72" t="e">
        <f>D20-#REF!</f>
        <v>#REF!</v>
      </c>
      <c r="H20" s="72">
        <v>264575.4</v>
      </c>
      <c r="I20" s="72">
        <v>196416.2</v>
      </c>
      <c r="J20" s="72">
        <f>I20/H20*100</f>
        <v>74.23827007348378</v>
      </c>
      <c r="K20" s="72">
        <v>199921</v>
      </c>
      <c r="L20" s="72">
        <v>157251.3</v>
      </c>
      <c r="M20" s="72">
        <v>78.7</v>
      </c>
    </row>
    <row r="21" spans="1:13" ht="18" customHeight="1">
      <c r="A21" s="70">
        <v>10</v>
      </c>
      <c r="B21" s="72" t="s">
        <v>115</v>
      </c>
      <c r="C21" s="72">
        <v>5460</v>
      </c>
      <c r="D21" s="72">
        <v>5020.5</v>
      </c>
      <c r="E21" s="72">
        <v>92</v>
      </c>
      <c r="F21" s="72" t="e">
        <f>D21/#REF!*100-100</f>
        <v>#REF!</v>
      </c>
      <c r="G21" s="72" t="e">
        <f>D21-#REF!</f>
        <v>#REF!</v>
      </c>
      <c r="H21" s="72">
        <v>39318</v>
      </c>
      <c r="I21" s="72">
        <v>38329</v>
      </c>
      <c r="J21" s="72">
        <f>I21/H21*100</f>
        <v>97.4846126456076</v>
      </c>
      <c r="K21" s="72">
        <v>20978.8</v>
      </c>
      <c r="L21" s="72">
        <v>17458.1</v>
      </c>
      <c r="M21" s="72">
        <v>83.2</v>
      </c>
    </row>
    <row r="22" spans="1:13" ht="18" customHeight="1">
      <c r="A22" s="70"/>
      <c r="B22" s="213" t="s">
        <v>116</v>
      </c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</row>
    <row r="23" spans="1:13" ht="18" customHeight="1">
      <c r="A23" s="70">
        <v>11</v>
      </c>
      <c r="B23" s="72" t="s">
        <v>117</v>
      </c>
      <c r="C23" s="72">
        <v>14000</v>
      </c>
      <c r="D23" s="72">
        <v>6505</v>
      </c>
      <c r="E23" s="72">
        <v>46.5</v>
      </c>
      <c r="F23" s="72"/>
      <c r="G23" s="72"/>
      <c r="H23" s="72"/>
      <c r="I23" s="72"/>
      <c r="J23" s="72"/>
      <c r="K23" s="72">
        <v>42000</v>
      </c>
      <c r="L23" s="72">
        <v>38090.2</v>
      </c>
      <c r="M23" s="72">
        <v>90.7</v>
      </c>
    </row>
    <row r="24" spans="1:13" ht="18" customHeight="1">
      <c r="A24" s="70">
        <v>12</v>
      </c>
      <c r="B24" s="72" t="s">
        <v>118</v>
      </c>
      <c r="C24" s="72">
        <v>15074</v>
      </c>
      <c r="D24" s="72">
        <v>3880</v>
      </c>
      <c r="E24" s="72">
        <v>25.7</v>
      </c>
      <c r="F24" s="72"/>
      <c r="G24" s="72"/>
      <c r="H24" s="72"/>
      <c r="I24" s="72"/>
      <c r="J24" s="72"/>
      <c r="K24" s="72">
        <v>5302.5</v>
      </c>
      <c r="L24" s="72">
        <v>3420.7</v>
      </c>
      <c r="M24" s="72">
        <v>64.5</v>
      </c>
    </row>
    <row r="25" spans="1:13" ht="18" customHeight="1">
      <c r="A25" s="70">
        <v>13</v>
      </c>
      <c r="B25" s="72" t="s">
        <v>119</v>
      </c>
      <c r="C25" s="72">
        <v>8620</v>
      </c>
      <c r="D25" s="72">
        <v>5776.9</v>
      </c>
      <c r="E25" s="72">
        <v>67</v>
      </c>
      <c r="F25" s="72"/>
      <c r="G25" s="72"/>
      <c r="H25" s="72"/>
      <c r="I25" s="72"/>
      <c r="J25" s="72"/>
      <c r="K25" s="72">
        <v>17500</v>
      </c>
      <c r="L25" s="72">
        <v>14123.5</v>
      </c>
      <c r="M25" s="72">
        <v>80.7</v>
      </c>
    </row>
    <row r="26" spans="1:13" ht="18" customHeight="1">
      <c r="A26" s="70">
        <v>14</v>
      </c>
      <c r="B26" s="72" t="s">
        <v>120</v>
      </c>
      <c r="C26" s="72">
        <v>7800</v>
      </c>
      <c r="D26" s="72">
        <v>6504.3</v>
      </c>
      <c r="E26" s="72">
        <v>83.4</v>
      </c>
      <c r="F26" s="72"/>
      <c r="G26" s="72"/>
      <c r="H26" s="72"/>
      <c r="I26" s="72"/>
      <c r="J26" s="72"/>
      <c r="K26" s="72">
        <v>53000</v>
      </c>
      <c r="L26" s="72">
        <v>45922.4</v>
      </c>
      <c r="M26" s="72">
        <v>86.6</v>
      </c>
    </row>
    <row r="27" spans="1:13" ht="18" customHeight="1">
      <c r="A27" s="70">
        <v>15</v>
      </c>
      <c r="B27" s="72" t="s">
        <v>121</v>
      </c>
      <c r="C27" s="72">
        <v>19844.7</v>
      </c>
      <c r="D27" s="72">
        <v>4615.5</v>
      </c>
      <c r="E27" s="72">
        <v>23.3</v>
      </c>
      <c r="F27" s="72"/>
      <c r="G27" s="72"/>
      <c r="H27" s="72"/>
      <c r="I27" s="72"/>
      <c r="J27" s="72"/>
      <c r="K27" s="72">
        <v>16924.3</v>
      </c>
      <c r="L27" s="72">
        <v>9960.7</v>
      </c>
      <c r="M27" s="72">
        <v>58.9</v>
      </c>
    </row>
    <row r="28" spans="1:13" ht="18" customHeight="1">
      <c r="A28" s="70"/>
      <c r="B28" s="213" t="s">
        <v>122</v>
      </c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</row>
    <row r="29" spans="1:13" ht="18" customHeight="1">
      <c r="A29" s="70">
        <v>16</v>
      </c>
      <c r="B29" s="72" t="s">
        <v>123</v>
      </c>
      <c r="C29" s="72">
        <v>58069</v>
      </c>
      <c r="D29" s="72">
        <v>41754.3</v>
      </c>
      <c r="E29" s="72">
        <v>71.9</v>
      </c>
      <c r="F29" s="72"/>
      <c r="G29" s="72"/>
      <c r="H29" s="72"/>
      <c r="I29" s="72"/>
      <c r="J29" s="72"/>
      <c r="K29" s="72">
        <v>257000</v>
      </c>
      <c r="L29" s="72">
        <v>221588</v>
      </c>
      <c r="M29" s="72">
        <v>86.2</v>
      </c>
    </row>
    <row r="30" spans="1:13" ht="18" customHeight="1">
      <c r="A30" s="70">
        <v>17</v>
      </c>
      <c r="B30" s="72" t="s">
        <v>124</v>
      </c>
      <c r="C30" s="72">
        <v>16653.8</v>
      </c>
      <c r="D30" s="72">
        <v>5728.2</v>
      </c>
      <c r="E30" s="72">
        <v>34.4</v>
      </c>
      <c r="F30" s="72"/>
      <c r="G30" s="72"/>
      <c r="H30" s="72"/>
      <c r="I30" s="72"/>
      <c r="J30" s="72"/>
      <c r="K30" s="72">
        <v>46901.3</v>
      </c>
      <c r="L30" s="72">
        <v>19774.6</v>
      </c>
      <c r="M30" s="72">
        <v>42.2</v>
      </c>
    </row>
    <row r="31" spans="1:13" ht="18" customHeight="1">
      <c r="A31" s="70">
        <v>18</v>
      </c>
      <c r="B31" s="72" t="s">
        <v>125</v>
      </c>
      <c r="C31" s="72">
        <v>250</v>
      </c>
      <c r="D31" s="72">
        <v>366.4</v>
      </c>
      <c r="E31" s="72">
        <v>146.6</v>
      </c>
      <c r="F31" s="72"/>
      <c r="G31" s="72"/>
      <c r="H31" s="72"/>
      <c r="I31" s="72"/>
      <c r="J31" s="72"/>
      <c r="K31" s="72">
        <v>6342.2</v>
      </c>
      <c r="L31" s="72">
        <v>2637.2</v>
      </c>
      <c r="M31" s="72">
        <v>41.6</v>
      </c>
    </row>
    <row r="32" spans="1:13" ht="18" customHeight="1">
      <c r="A32" s="70">
        <v>19</v>
      </c>
      <c r="B32" s="72" t="s">
        <v>126</v>
      </c>
      <c r="C32" s="72">
        <v>355.1</v>
      </c>
      <c r="D32" s="72">
        <v>254.6</v>
      </c>
      <c r="E32" s="72">
        <v>71.7</v>
      </c>
      <c r="F32" s="72"/>
      <c r="G32" s="72"/>
      <c r="H32" s="72"/>
      <c r="I32" s="72"/>
      <c r="J32" s="72"/>
      <c r="K32" s="72">
        <v>2021.3</v>
      </c>
      <c r="L32" s="72">
        <v>1104.3</v>
      </c>
      <c r="M32" s="72">
        <v>54.6</v>
      </c>
    </row>
    <row r="33" spans="1:13" ht="18" customHeight="1">
      <c r="A33" s="70">
        <v>20</v>
      </c>
      <c r="B33" s="72" t="s">
        <v>127</v>
      </c>
      <c r="C33" s="72">
        <v>3907.5</v>
      </c>
      <c r="D33" s="72">
        <v>3225.7</v>
      </c>
      <c r="E33" s="72">
        <v>82.6</v>
      </c>
      <c r="F33" s="72"/>
      <c r="G33" s="72"/>
      <c r="H33" s="72"/>
      <c r="I33" s="72"/>
      <c r="J33" s="72"/>
      <c r="K33" s="72">
        <v>3151</v>
      </c>
      <c r="L33" s="72">
        <v>799.4</v>
      </c>
      <c r="M33" s="72">
        <v>25.4</v>
      </c>
    </row>
    <row r="34" spans="1:13" ht="21.75" customHeight="1">
      <c r="A34" s="70">
        <v>21</v>
      </c>
      <c r="B34" s="72" t="s">
        <v>128</v>
      </c>
      <c r="C34" s="72">
        <v>2000</v>
      </c>
      <c r="D34" s="72">
        <v>1735.4</v>
      </c>
      <c r="E34" s="72">
        <v>86.8</v>
      </c>
      <c r="F34" s="72"/>
      <c r="G34" s="72"/>
      <c r="H34" s="72"/>
      <c r="I34" s="72"/>
      <c r="J34" s="72"/>
      <c r="K34" s="72">
        <v>19999.9</v>
      </c>
      <c r="L34" s="72">
        <v>18934</v>
      </c>
      <c r="M34" s="72">
        <v>94.7</v>
      </c>
    </row>
    <row r="35" spans="1:13" ht="20.25" customHeight="1">
      <c r="A35" s="70">
        <v>22</v>
      </c>
      <c r="B35" s="72" t="s">
        <v>129</v>
      </c>
      <c r="C35" s="72">
        <v>10000</v>
      </c>
      <c r="D35" s="72">
        <v>8090</v>
      </c>
      <c r="E35" s="72">
        <v>80.9</v>
      </c>
      <c r="F35" s="72"/>
      <c r="G35" s="72"/>
      <c r="H35" s="72"/>
      <c r="I35" s="72"/>
      <c r="J35" s="72"/>
      <c r="K35" s="72">
        <v>28918.5</v>
      </c>
      <c r="L35" s="72">
        <v>16287.9</v>
      </c>
      <c r="M35" s="72">
        <v>56.3</v>
      </c>
    </row>
    <row r="36" spans="1:13" ht="21.75" customHeight="1">
      <c r="A36" s="70">
        <v>23</v>
      </c>
      <c r="B36" s="72" t="s">
        <v>130</v>
      </c>
      <c r="C36" s="72">
        <v>6377</v>
      </c>
      <c r="D36" s="72">
        <v>1360.8</v>
      </c>
      <c r="E36" s="72">
        <v>21.3</v>
      </c>
      <c r="F36" s="72"/>
      <c r="G36" s="72"/>
      <c r="H36" s="72"/>
      <c r="I36" s="72"/>
      <c r="J36" s="72"/>
      <c r="K36" s="72">
        <v>9980</v>
      </c>
      <c r="L36" s="72">
        <v>9039.9</v>
      </c>
      <c r="M36" s="72">
        <v>90.6</v>
      </c>
    </row>
    <row r="37" spans="1:13" ht="18" customHeight="1">
      <c r="A37" s="70"/>
      <c r="B37" s="213" t="s">
        <v>131</v>
      </c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</row>
    <row r="38" spans="1:13" ht="18" customHeight="1">
      <c r="A38" s="70">
        <v>24</v>
      </c>
      <c r="B38" s="72" t="s">
        <v>132</v>
      </c>
      <c r="C38" s="72">
        <v>95000</v>
      </c>
      <c r="D38" s="72">
        <v>35463.4</v>
      </c>
      <c r="E38" s="72">
        <v>37.3</v>
      </c>
      <c r="F38" s="72"/>
      <c r="G38" s="72"/>
      <c r="H38" s="72"/>
      <c r="I38" s="72"/>
      <c r="J38" s="72"/>
      <c r="K38" s="72">
        <v>156918.3</v>
      </c>
      <c r="L38" s="72">
        <v>91630.8</v>
      </c>
      <c r="M38" s="72">
        <v>58.4</v>
      </c>
    </row>
    <row r="39" spans="1:13" ht="18" customHeight="1">
      <c r="A39" s="70">
        <v>25</v>
      </c>
      <c r="B39" s="72" t="s">
        <v>133</v>
      </c>
      <c r="C39" s="72">
        <v>8700</v>
      </c>
      <c r="D39" s="72">
        <v>8582.3</v>
      </c>
      <c r="E39" s="72">
        <v>98.6</v>
      </c>
      <c r="F39" s="72"/>
      <c r="G39" s="72"/>
      <c r="H39" s="72"/>
      <c r="I39" s="72"/>
      <c r="J39" s="72"/>
      <c r="K39" s="72">
        <v>70000</v>
      </c>
      <c r="L39" s="72">
        <v>60438.7</v>
      </c>
      <c r="M39" s="72">
        <v>86.3</v>
      </c>
    </row>
    <row r="40" spans="1:13" ht="18" customHeight="1">
      <c r="A40" s="70">
        <v>26</v>
      </c>
      <c r="B40" s="72" t="s">
        <v>134</v>
      </c>
      <c r="C40" s="72">
        <v>7050.9</v>
      </c>
      <c r="D40" s="72">
        <v>6998.3</v>
      </c>
      <c r="E40" s="72">
        <v>99.3</v>
      </c>
      <c r="F40" s="72"/>
      <c r="G40" s="72"/>
      <c r="H40" s="72"/>
      <c r="I40" s="72"/>
      <c r="J40" s="72"/>
      <c r="K40" s="72">
        <v>33061</v>
      </c>
      <c r="L40" s="72">
        <v>33119.1</v>
      </c>
      <c r="M40" s="72">
        <v>100.2</v>
      </c>
    </row>
    <row r="41" spans="1:13" ht="18" customHeight="1">
      <c r="A41" s="70">
        <v>27</v>
      </c>
      <c r="B41" s="72" t="s">
        <v>135</v>
      </c>
      <c r="C41" s="72">
        <v>20000</v>
      </c>
      <c r="D41" s="72">
        <v>16408.9</v>
      </c>
      <c r="E41" s="72">
        <v>82</v>
      </c>
      <c r="F41" s="72"/>
      <c r="G41" s="72"/>
      <c r="H41" s="72"/>
      <c r="I41" s="72"/>
      <c r="J41" s="72"/>
      <c r="K41" s="72">
        <v>115000</v>
      </c>
      <c r="L41" s="72">
        <v>104770</v>
      </c>
      <c r="M41" s="72">
        <v>91.1</v>
      </c>
    </row>
    <row r="42" spans="1:13" ht="18" customHeight="1">
      <c r="A42" s="70">
        <v>28</v>
      </c>
      <c r="B42" s="72" t="s">
        <v>136</v>
      </c>
      <c r="C42" s="72">
        <v>4947.5</v>
      </c>
      <c r="D42" s="72">
        <v>6327.3</v>
      </c>
      <c r="E42" s="72">
        <v>127.9</v>
      </c>
      <c r="F42" s="72"/>
      <c r="G42" s="72"/>
      <c r="H42" s="72"/>
      <c r="I42" s="72"/>
      <c r="J42" s="72"/>
      <c r="K42" s="72">
        <v>17698.3</v>
      </c>
      <c r="L42" s="72">
        <v>19954.4</v>
      </c>
      <c r="M42" s="72">
        <v>112.7</v>
      </c>
    </row>
    <row r="43" spans="1:13" ht="18" customHeight="1">
      <c r="A43" s="70">
        <v>29</v>
      </c>
      <c r="B43" s="72" t="s">
        <v>137</v>
      </c>
      <c r="C43" s="72">
        <v>24000</v>
      </c>
      <c r="D43" s="72">
        <v>25677.3</v>
      </c>
      <c r="E43" s="72">
        <v>107</v>
      </c>
      <c r="F43" s="72"/>
      <c r="G43" s="72"/>
      <c r="H43" s="72"/>
      <c r="I43" s="72"/>
      <c r="J43" s="72"/>
      <c r="K43" s="72">
        <v>24000</v>
      </c>
      <c r="L43" s="72">
        <v>28411.1</v>
      </c>
      <c r="M43" s="72">
        <v>118.4</v>
      </c>
    </row>
    <row r="44" spans="1:13" ht="18" customHeight="1">
      <c r="A44" s="70">
        <v>30</v>
      </c>
      <c r="B44" s="72" t="s">
        <v>138</v>
      </c>
      <c r="C44" s="72">
        <v>4400</v>
      </c>
      <c r="D44" s="72">
        <v>4262.7</v>
      </c>
      <c r="E44" s="72">
        <v>96.9</v>
      </c>
      <c r="F44" s="72"/>
      <c r="G44" s="72"/>
      <c r="H44" s="72"/>
      <c r="I44" s="72"/>
      <c r="J44" s="72"/>
      <c r="K44" s="72">
        <v>19768</v>
      </c>
      <c r="L44" s="72">
        <v>19910.5</v>
      </c>
      <c r="M44" s="72">
        <v>100.7</v>
      </c>
    </row>
    <row r="45" spans="1:13" ht="18" customHeight="1">
      <c r="A45" s="70"/>
      <c r="B45" s="213" t="s">
        <v>139</v>
      </c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</row>
    <row r="46" spans="1:13" ht="18" customHeight="1">
      <c r="A46" s="70">
        <v>31</v>
      </c>
      <c r="B46" s="72" t="s">
        <v>140</v>
      </c>
      <c r="C46" s="72">
        <v>65000</v>
      </c>
      <c r="D46" s="72">
        <v>43249.6</v>
      </c>
      <c r="E46" s="72">
        <v>66.5</v>
      </c>
      <c r="F46" s="72"/>
      <c r="G46" s="72"/>
      <c r="H46" s="72"/>
      <c r="I46" s="72"/>
      <c r="J46" s="72"/>
      <c r="K46" s="72">
        <v>235000</v>
      </c>
      <c r="L46" s="72">
        <v>208745.8</v>
      </c>
      <c r="M46" s="72">
        <v>88.8</v>
      </c>
    </row>
    <row r="47" spans="1:13" ht="18" customHeight="1">
      <c r="A47" s="70">
        <v>32</v>
      </c>
      <c r="B47" s="72" t="s">
        <v>141</v>
      </c>
      <c r="C47" s="72">
        <v>7616.9</v>
      </c>
      <c r="D47" s="72">
        <v>2807.3</v>
      </c>
      <c r="E47" s="72">
        <v>36.9</v>
      </c>
      <c r="F47" s="72"/>
      <c r="G47" s="72"/>
      <c r="H47" s="72"/>
      <c r="I47" s="72"/>
      <c r="J47" s="72"/>
      <c r="K47" s="72">
        <v>34200</v>
      </c>
      <c r="L47" s="72">
        <v>28122.8</v>
      </c>
      <c r="M47" s="72">
        <v>82.2</v>
      </c>
    </row>
    <row r="48" spans="1:13" ht="18" customHeight="1">
      <c r="A48" s="70">
        <v>33</v>
      </c>
      <c r="B48" s="72" t="s">
        <v>142</v>
      </c>
      <c r="C48" s="72">
        <v>13803.7</v>
      </c>
      <c r="D48" s="72">
        <v>14086.6</v>
      </c>
      <c r="E48" s="72">
        <v>102</v>
      </c>
      <c r="F48" s="72"/>
      <c r="G48" s="72"/>
      <c r="H48" s="72"/>
      <c r="I48" s="72"/>
      <c r="J48" s="72"/>
      <c r="K48" s="72">
        <v>22553.1</v>
      </c>
      <c r="L48" s="72">
        <v>5620.3</v>
      </c>
      <c r="M48" s="72">
        <v>24.9</v>
      </c>
    </row>
    <row r="49" spans="1:13" ht="18" customHeight="1">
      <c r="A49" s="70"/>
      <c r="B49" s="213" t="s">
        <v>143</v>
      </c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</row>
    <row r="50" spans="1:13" ht="18" customHeight="1">
      <c r="A50" s="70">
        <v>34</v>
      </c>
      <c r="B50" s="72" t="s">
        <v>144</v>
      </c>
      <c r="C50" s="72">
        <v>2130.1</v>
      </c>
      <c r="D50" s="72">
        <v>2490.1</v>
      </c>
      <c r="E50" s="72">
        <v>116.9</v>
      </c>
      <c r="F50" s="72"/>
      <c r="G50" s="72"/>
      <c r="H50" s="72"/>
      <c r="I50" s="72"/>
      <c r="J50" s="72"/>
      <c r="K50" s="72">
        <v>52580</v>
      </c>
      <c r="L50" s="72">
        <v>45462.2</v>
      </c>
      <c r="M50" s="72">
        <v>86.5</v>
      </c>
    </row>
    <row r="51" spans="1:13" ht="18" customHeight="1">
      <c r="A51" s="70">
        <v>35</v>
      </c>
      <c r="B51" s="72" t="s">
        <v>145</v>
      </c>
      <c r="C51" s="72">
        <v>345</v>
      </c>
      <c r="D51" s="72">
        <v>526.1</v>
      </c>
      <c r="E51" s="72">
        <v>152.5</v>
      </c>
      <c r="F51" s="72"/>
      <c r="G51" s="72"/>
      <c r="H51" s="72"/>
      <c r="I51" s="72"/>
      <c r="J51" s="72"/>
      <c r="K51" s="72">
        <v>11494.9</v>
      </c>
      <c r="L51" s="72">
        <v>14116.6</v>
      </c>
      <c r="M51" s="72">
        <v>122.8</v>
      </c>
    </row>
    <row r="52" spans="1:13" ht="18" customHeight="1">
      <c r="A52" s="70">
        <v>36</v>
      </c>
      <c r="B52" s="72" t="s">
        <v>146</v>
      </c>
      <c r="C52" s="72">
        <v>6489.3</v>
      </c>
      <c r="D52" s="72">
        <v>6686</v>
      </c>
      <c r="E52" s="72">
        <v>103</v>
      </c>
      <c r="F52" s="72"/>
      <c r="G52" s="72"/>
      <c r="H52" s="72"/>
      <c r="I52" s="72"/>
      <c r="J52" s="72"/>
      <c r="K52" s="72">
        <v>22700</v>
      </c>
      <c r="L52" s="72">
        <v>18139.6</v>
      </c>
      <c r="M52" s="72">
        <v>79.9</v>
      </c>
    </row>
    <row r="53" spans="1:13" ht="18" customHeight="1">
      <c r="A53" s="70">
        <v>37</v>
      </c>
      <c r="B53" s="72" t="s">
        <v>147</v>
      </c>
      <c r="C53" s="72">
        <v>4.8</v>
      </c>
      <c r="D53" s="72">
        <v>4.8</v>
      </c>
      <c r="E53" s="72">
        <v>100</v>
      </c>
      <c r="F53" s="72"/>
      <c r="G53" s="72"/>
      <c r="H53" s="72"/>
      <c r="I53" s="72"/>
      <c r="J53" s="72"/>
      <c r="K53" s="72">
        <v>57.1</v>
      </c>
      <c r="L53" s="72">
        <v>13.3</v>
      </c>
      <c r="M53" s="72">
        <v>23.3</v>
      </c>
    </row>
    <row r="54" spans="1:13" ht="18" customHeight="1">
      <c r="A54" s="70">
        <v>38</v>
      </c>
      <c r="B54" s="72" t="s">
        <v>148</v>
      </c>
      <c r="C54" s="72">
        <v>1600</v>
      </c>
      <c r="D54" s="72">
        <v>1195</v>
      </c>
      <c r="E54" s="72">
        <v>74.7</v>
      </c>
      <c r="F54" s="72"/>
      <c r="G54" s="72"/>
      <c r="H54" s="72"/>
      <c r="I54" s="72"/>
      <c r="J54" s="72"/>
      <c r="K54" s="72">
        <v>9000</v>
      </c>
      <c r="L54" s="72">
        <v>7420</v>
      </c>
      <c r="M54" s="72">
        <v>82.4</v>
      </c>
    </row>
    <row r="55" spans="1:13" ht="18" customHeight="1">
      <c r="A55" s="70">
        <v>39</v>
      </c>
      <c r="B55" s="72" t="s">
        <v>149</v>
      </c>
      <c r="C55" s="72">
        <v>5384.3</v>
      </c>
      <c r="D55" s="72">
        <v>6705.7</v>
      </c>
      <c r="E55" s="72">
        <v>124.5</v>
      </c>
      <c r="F55" s="72"/>
      <c r="G55" s="72"/>
      <c r="H55" s="72"/>
      <c r="I55" s="72"/>
      <c r="J55" s="72"/>
      <c r="K55" s="72">
        <v>15292</v>
      </c>
      <c r="L55" s="72">
        <v>13881.1</v>
      </c>
      <c r="M55" s="72">
        <v>90.8</v>
      </c>
    </row>
    <row r="56" spans="1:13" ht="18" customHeight="1">
      <c r="A56" s="70">
        <v>40</v>
      </c>
      <c r="B56" s="72" t="s">
        <v>150</v>
      </c>
      <c r="C56" s="72">
        <v>2224.9</v>
      </c>
      <c r="D56" s="72">
        <v>2197.5</v>
      </c>
      <c r="E56" s="72">
        <v>98.8</v>
      </c>
      <c r="F56" s="72"/>
      <c r="G56" s="72"/>
      <c r="H56" s="72"/>
      <c r="I56" s="72"/>
      <c r="J56" s="72"/>
      <c r="K56" s="72">
        <v>25901.1</v>
      </c>
      <c r="L56" s="72">
        <v>23259.3</v>
      </c>
      <c r="M56" s="72">
        <v>89.8</v>
      </c>
    </row>
    <row r="57" spans="1:13" ht="18" customHeight="1">
      <c r="A57" s="70"/>
      <c r="B57" s="213" t="s">
        <v>151</v>
      </c>
      <c r="C57" s="213"/>
      <c r="D57" s="213"/>
      <c r="E57" s="213"/>
      <c r="F57" s="213"/>
      <c r="G57" s="213"/>
      <c r="H57" s="213"/>
      <c r="I57" s="213"/>
      <c r="J57" s="213"/>
      <c r="K57" s="213"/>
      <c r="L57" s="213"/>
      <c r="M57" s="213"/>
    </row>
    <row r="58" spans="1:13" ht="18" customHeight="1">
      <c r="A58" s="70">
        <v>41</v>
      </c>
      <c r="B58" s="72" t="s">
        <v>152</v>
      </c>
      <c r="C58" s="72">
        <v>4600</v>
      </c>
      <c r="D58" s="72">
        <v>4692.9</v>
      </c>
      <c r="E58" s="72">
        <v>102</v>
      </c>
      <c r="F58" s="72"/>
      <c r="G58" s="72"/>
      <c r="H58" s="72"/>
      <c r="I58" s="72"/>
      <c r="J58" s="72"/>
      <c r="K58" s="72">
        <v>14354.1</v>
      </c>
      <c r="L58" s="72">
        <v>14711.3</v>
      </c>
      <c r="M58" s="72">
        <v>102.5</v>
      </c>
    </row>
    <row r="59" spans="1:13" ht="18" customHeight="1">
      <c r="A59" s="70">
        <v>42</v>
      </c>
      <c r="B59" s="72" t="s">
        <v>153</v>
      </c>
      <c r="C59" s="72">
        <v>1000</v>
      </c>
      <c r="D59" s="72">
        <v>1175</v>
      </c>
      <c r="E59" s="72">
        <v>117.5</v>
      </c>
      <c r="F59" s="72"/>
      <c r="G59" s="72"/>
      <c r="H59" s="72"/>
      <c r="I59" s="72"/>
      <c r="J59" s="72"/>
      <c r="K59" s="72">
        <v>10250</v>
      </c>
      <c r="L59" s="72">
        <v>11759.5</v>
      </c>
      <c r="M59" s="72">
        <v>114.7</v>
      </c>
    </row>
    <row r="60" spans="1:13" ht="18" customHeight="1">
      <c r="A60" s="70">
        <v>43</v>
      </c>
      <c r="B60" s="72" t="s">
        <v>154</v>
      </c>
      <c r="C60" s="72">
        <v>10390.5</v>
      </c>
      <c r="D60" s="72">
        <v>11258.8</v>
      </c>
      <c r="E60" s="72">
        <v>108.4</v>
      </c>
      <c r="F60" s="72"/>
      <c r="G60" s="72"/>
      <c r="H60" s="72"/>
      <c r="I60" s="72"/>
      <c r="J60" s="72"/>
      <c r="K60" s="72">
        <v>24295.6</v>
      </c>
      <c r="L60" s="72">
        <v>30275.3</v>
      </c>
      <c r="M60" s="72">
        <v>124.6</v>
      </c>
    </row>
    <row r="61" spans="1:13" ht="18" customHeight="1">
      <c r="A61" s="70"/>
      <c r="B61" s="213" t="s">
        <v>155</v>
      </c>
      <c r="C61" s="213"/>
      <c r="D61" s="213"/>
      <c r="E61" s="213"/>
      <c r="F61" s="213"/>
      <c r="G61" s="213"/>
      <c r="H61" s="213"/>
      <c r="I61" s="213"/>
      <c r="J61" s="213"/>
      <c r="K61" s="213"/>
      <c r="L61" s="213"/>
      <c r="M61" s="213"/>
    </row>
    <row r="62" spans="1:13" ht="18" customHeight="1">
      <c r="A62" s="70">
        <v>44</v>
      </c>
      <c r="B62" s="72" t="s">
        <v>156</v>
      </c>
      <c r="C62" s="72">
        <v>1150</v>
      </c>
      <c r="D62" s="72">
        <v>1586</v>
      </c>
      <c r="E62" s="72">
        <v>137.9</v>
      </c>
      <c r="F62" s="72"/>
      <c r="G62" s="72"/>
      <c r="H62" s="72"/>
      <c r="I62" s="72"/>
      <c r="J62" s="72"/>
      <c r="K62" s="72">
        <v>18000</v>
      </c>
      <c r="L62" s="72">
        <v>21228.9</v>
      </c>
      <c r="M62" s="72">
        <v>117.9</v>
      </c>
    </row>
    <row r="63" spans="1:13" ht="18" customHeight="1">
      <c r="A63" s="70">
        <v>45</v>
      </c>
      <c r="B63" s="72" t="s">
        <v>157</v>
      </c>
      <c r="C63" s="72">
        <v>364</v>
      </c>
      <c r="D63" s="72">
        <v>288.5</v>
      </c>
      <c r="E63" s="72">
        <v>79.3</v>
      </c>
      <c r="F63" s="72"/>
      <c r="G63" s="72"/>
      <c r="H63" s="72"/>
      <c r="I63" s="72"/>
      <c r="J63" s="72"/>
      <c r="K63" s="72">
        <v>1940</v>
      </c>
      <c r="L63" s="72">
        <v>1085.9</v>
      </c>
      <c r="M63" s="72">
        <v>56</v>
      </c>
    </row>
    <row r="64" spans="1:13" ht="18" customHeight="1">
      <c r="A64" s="70">
        <v>46</v>
      </c>
      <c r="B64" s="72" t="s">
        <v>158</v>
      </c>
      <c r="C64" s="72">
        <v>20636.5</v>
      </c>
      <c r="D64" s="72">
        <v>17530.7</v>
      </c>
      <c r="E64" s="72">
        <v>84.9</v>
      </c>
      <c r="F64" s="72"/>
      <c r="G64" s="72"/>
      <c r="H64" s="72"/>
      <c r="I64" s="72"/>
      <c r="J64" s="72"/>
      <c r="K64" s="72">
        <v>30000</v>
      </c>
      <c r="L64" s="72">
        <v>29697.2</v>
      </c>
      <c r="M64" s="72">
        <v>99</v>
      </c>
    </row>
    <row r="65" spans="1:13" ht="18" customHeight="1">
      <c r="A65" s="70">
        <v>47</v>
      </c>
      <c r="B65" s="72" t="s">
        <v>159</v>
      </c>
      <c r="C65" s="72">
        <v>5000</v>
      </c>
      <c r="D65" s="72">
        <v>2459.8</v>
      </c>
      <c r="E65" s="72">
        <v>49.2</v>
      </c>
      <c r="F65" s="72"/>
      <c r="G65" s="72"/>
      <c r="H65" s="72"/>
      <c r="I65" s="72"/>
      <c r="J65" s="72"/>
      <c r="K65" s="72">
        <v>18000</v>
      </c>
      <c r="L65" s="72">
        <v>7284.5</v>
      </c>
      <c r="M65" s="72">
        <v>40.5</v>
      </c>
    </row>
    <row r="66" spans="1:13" ht="18" customHeight="1">
      <c r="A66" s="70">
        <v>48</v>
      </c>
      <c r="B66" s="72" t="s">
        <v>160</v>
      </c>
      <c r="C66" s="72">
        <v>4950</v>
      </c>
      <c r="D66" s="72">
        <v>3550.3</v>
      </c>
      <c r="E66" s="72">
        <v>71.7</v>
      </c>
      <c r="F66" s="72"/>
      <c r="G66" s="72"/>
      <c r="H66" s="72"/>
      <c r="I66" s="72"/>
      <c r="J66" s="72"/>
      <c r="K66" s="72">
        <v>9950</v>
      </c>
      <c r="L66" s="72">
        <v>9743.3</v>
      </c>
      <c r="M66" s="72">
        <v>97.9</v>
      </c>
    </row>
  </sheetData>
  <sheetProtection/>
  <mergeCells count="23">
    <mergeCell ref="B57:M57"/>
    <mergeCell ref="B61:M61"/>
    <mergeCell ref="B28:M28"/>
    <mergeCell ref="B37:M37"/>
    <mergeCell ref="B45:M45"/>
    <mergeCell ref="B49:M49"/>
    <mergeCell ref="B9:M9"/>
    <mergeCell ref="B13:M13"/>
    <mergeCell ref="B18:M18"/>
    <mergeCell ref="B22:M22"/>
    <mergeCell ref="G5:G7"/>
    <mergeCell ref="H5:M5"/>
    <mergeCell ref="C6:E6"/>
    <mergeCell ref="H6:J6"/>
    <mergeCell ref="K6:M6"/>
    <mergeCell ref="A5:A7"/>
    <mergeCell ref="B5:B7"/>
    <mergeCell ref="C5:E5"/>
    <mergeCell ref="F5:F7"/>
    <mergeCell ref="A1:M1"/>
    <mergeCell ref="A2:M2"/>
    <mergeCell ref="A3:M3"/>
    <mergeCell ref="L4:M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1">
      <selection activeCell="Y12" sqref="Y12"/>
    </sheetView>
  </sheetViews>
  <sheetFormatPr defaultColWidth="8.796875" defaultRowHeight="15"/>
  <cols>
    <col min="1" max="1" width="4.19921875" style="65" customWidth="1"/>
    <col min="2" max="2" width="15.09765625" style="65" customWidth="1"/>
    <col min="3" max="3" width="8.5" style="65" hidden="1" customWidth="1"/>
    <col min="4" max="4" width="6.09765625" style="65" hidden="1" customWidth="1"/>
    <col min="5" max="5" width="9.5" style="92" hidden="1" customWidth="1"/>
    <col min="6" max="6" width="9.3984375" style="93" hidden="1" customWidth="1"/>
    <col min="7" max="7" width="8.69921875" style="65" hidden="1" customWidth="1"/>
    <col min="8" max="8" width="0.203125" style="65" hidden="1" customWidth="1"/>
    <col min="9" max="9" width="9.19921875" style="92" hidden="1" customWidth="1"/>
    <col min="10" max="10" width="9.8984375" style="93" hidden="1" customWidth="1"/>
    <col min="11" max="11" width="8.5" style="65" hidden="1" customWidth="1"/>
    <col min="12" max="12" width="6.3984375" style="65" hidden="1" customWidth="1"/>
    <col min="13" max="13" width="7.69921875" style="65" hidden="1" customWidth="1"/>
    <col min="14" max="14" width="10.59765625" style="74" customWidth="1"/>
    <col min="15" max="15" width="10.3984375" style="75" customWidth="1"/>
    <col min="16" max="16" width="10.5" style="75" customWidth="1"/>
    <col min="17" max="21" width="9.3984375" style="75" hidden="1" customWidth="1"/>
    <col min="22" max="22" width="12.3984375" style="76" customWidth="1"/>
    <col min="23" max="23" width="11.8984375" style="65" customWidth="1"/>
    <col min="24" max="24" width="9.59765625" style="65" customWidth="1"/>
    <col min="25" max="16384" width="9" style="65" customWidth="1"/>
  </cols>
  <sheetData>
    <row r="1" spans="1:24" ht="27.75" customHeight="1">
      <c r="A1" s="191" t="s">
        <v>163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</row>
    <row r="2" spans="1:24" ht="29.25" customHeight="1">
      <c r="A2" s="215" t="s">
        <v>164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</row>
    <row r="3" spans="1:24" ht="23.25" customHeight="1">
      <c r="A3" s="216" t="s">
        <v>94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</row>
    <row r="4" spans="1:24" ht="18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212" t="s">
        <v>165</v>
      </c>
      <c r="X4" s="212"/>
    </row>
    <row r="5" spans="1:24" ht="65.25" customHeight="1">
      <c r="A5" s="202" t="s">
        <v>0</v>
      </c>
      <c r="B5" s="203" t="s">
        <v>95</v>
      </c>
      <c r="C5" s="211"/>
      <c r="D5" s="211"/>
      <c r="E5" s="218"/>
      <c r="F5" s="218"/>
      <c r="G5" s="218"/>
      <c r="H5" s="218"/>
      <c r="I5" s="218"/>
      <c r="J5" s="218"/>
      <c r="K5" s="218"/>
      <c r="L5" s="218"/>
      <c r="M5" s="204" t="s">
        <v>96</v>
      </c>
      <c r="N5" s="204"/>
      <c r="O5" s="204"/>
      <c r="P5" s="204"/>
      <c r="Q5" s="211" t="s">
        <v>72</v>
      </c>
      <c r="R5" s="211" t="s">
        <v>97</v>
      </c>
      <c r="S5" s="204" t="s">
        <v>98</v>
      </c>
      <c r="T5" s="204"/>
      <c r="U5" s="204"/>
      <c r="V5" s="204"/>
      <c r="W5" s="204"/>
      <c r="X5" s="204"/>
    </row>
    <row r="6" spans="1:24" ht="39.75" customHeight="1">
      <c r="A6" s="202"/>
      <c r="B6" s="203"/>
      <c r="C6" s="211"/>
      <c r="D6" s="211"/>
      <c r="E6" s="79"/>
      <c r="F6" s="79"/>
      <c r="G6" s="79"/>
      <c r="H6" s="79"/>
      <c r="I6" s="79"/>
      <c r="J6" s="79"/>
      <c r="K6" s="79"/>
      <c r="L6" s="79"/>
      <c r="M6" s="78" t="s">
        <v>100</v>
      </c>
      <c r="N6" s="204" t="s">
        <v>101</v>
      </c>
      <c r="O6" s="204"/>
      <c r="P6" s="204"/>
      <c r="Q6" s="211"/>
      <c r="R6" s="211"/>
      <c r="S6" s="204" t="s">
        <v>100</v>
      </c>
      <c r="T6" s="204"/>
      <c r="U6" s="204"/>
      <c r="V6" s="204" t="s">
        <v>101</v>
      </c>
      <c r="W6" s="204"/>
      <c r="X6" s="204"/>
    </row>
    <row r="7" spans="1:24" ht="41.25" customHeight="1">
      <c r="A7" s="202"/>
      <c r="B7" s="203"/>
      <c r="C7" s="211"/>
      <c r="D7" s="211"/>
      <c r="E7" s="80" t="s">
        <v>45</v>
      </c>
      <c r="F7" s="81" t="s">
        <v>166</v>
      </c>
      <c r="G7" s="68" t="s">
        <v>46</v>
      </c>
      <c r="H7" s="217" t="s">
        <v>167</v>
      </c>
      <c r="I7" s="80" t="s">
        <v>45</v>
      </c>
      <c r="J7" s="81" t="s">
        <v>166</v>
      </c>
      <c r="K7" s="68" t="s">
        <v>46</v>
      </c>
      <c r="L7" s="217" t="s">
        <v>167</v>
      </c>
      <c r="M7" s="67" t="s">
        <v>45</v>
      </c>
      <c r="N7" s="67" t="s">
        <v>45</v>
      </c>
      <c r="O7" s="68" t="s">
        <v>46</v>
      </c>
      <c r="P7" s="68" t="s">
        <v>102</v>
      </c>
      <c r="Q7" s="211"/>
      <c r="R7" s="211"/>
      <c r="S7" s="67" t="s">
        <v>45</v>
      </c>
      <c r="T7" s="68" t="s">
        <v>46</v>
      </c>
      <c r="U7" s="68" t="s">
        <v>102</v>
      </c>
      <c r="V7" s="67" t="s">
        <v>45</v>
      </c>
      <c r="W7" s="68" t="s">
        <v>46</v>
      </c>
      <c r="X7" s="68" t="s">
        <v>102</v>
      </c>
    </row>
    <row r="8" spans="1:24" ht="12.75">
      <c r="A8" s="77"/>
      <c r="B8" s="77">
        <v>1</v>
      </c>
      <c r="C8" s="77">
        <v>2</v>
      </c>
      <c r="D8" s="77">
        <v>3</v>
      </c>
      <c r="E8" s="82">
        <v>4</v>
      </c>
      <c r="F8" s="83">
        <v>5</v>
      </c>
      <c r="G8" s="77">
        <v>6</v>
      </c>
      <c r="H8" s="217"/>
      <c r="I8" s="82">
        <v>7</v>
      </c>
      <c r="J8" s="83">
        <v>8</v>
      </c>
      <c r="K8" s="77">
        <v>9</v>
      </c>
      <c r="L8" s="217"/>
      <c r="M8" s="77">
        <v>2</v>
      </c>
      <c r="N8" s="77">
        <v>2</v>
      </c>
      <c r="O8" s="77">
        <v>3</v>
      </c>
      <c r="P8" s="77">
        <v>4</v>
      </c>
      <c r="Q8" s="77">
        <v>8</v>
      </c>
      <c r="R8" s="77">
        <v>9</v>
      </c>
      <c r="S8" s="77">
        <v>10</v>
      </c>
      <c r="T8" s="77">
        <v>11</v>
      </c>
      <c r="U8" s="77">
        <v>12</v>
      </c>
      <c r="V8" s="77">
        <v>5</v>
      </c>
      <c r="W8" s="77">
        <v>6</v>
      </c>
      <c r="X8" s="77">
        <v>7</v>
      </c>
    </row>
    <row r="9" spans="1:24" ht="18.75" customHeight="1">
      <c r="A9" s="77"/>
      <c r="B9" s="213" t="s">
        <v>168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</row>
    <row r="10" spans="1:24" ht="25.5" customHeight="1">
      <c r="A10" s="70">
        <v>1</v>
      </c>
      <c r="B10" s="84" t="s">
        <v>169</v>
      </c>
      <c r="C10" s="85"/>
      <c r="D10" s="85"/>
      <c r="E10" s="86"/>
      <c r="F10" s="87"/>
      <c r="G10" s="85"/>
      <c r="H10" s="85"/>
      <c r="I10" s="86"/>
      <c r="J10" s="87"/>
      <c r="K10" s="85"/>
      <c r="L10" s="85"/>
      <c r="M10" s="85"/>
      <c r="N10" s="88">
        <v>60000</v>
      </c>
      <c r="O10" s="88">
        <v>51652</v>
      </c>
      <c r="P10" s="89">
        <f>O10/N10*100</f>
        <v>86.08666666666667</v>
      </c>
      <c r="Q10" s="90"/>
      <c r="R10" s="90"/>
      <c r="S10" s="90"/>
      <c r="T10" s="90"/>
      <c r="U10" s="90"/>
      <c r="V10" s="88">
        <v>295000</v>
      </c>
      <c r="W10" s="88">
        <v>287301.6</v>
      </c>
      <c r="X10" s="89">
        <f>W10/V10*100</f>
        <v>97.39037288135593</v>
      </c>
    </row>
    <row r="11" spans="1:24" ht="24" customHeight="1">
      <c r="A11" s="70">
        <v>2</v>
      </c>
      <c r="B11" s="84" t="s">
        <v>170</v>
      </c>
      <c r="C11" s="85"/>
      <c r="D11" s="85"/>
      <c r="E11" s="86"/>
      <c r="F11" s="87"/>
      <c r="G11" s="85"/>
      <c r="H11" s="85"/>
      <c r="I11" s="86"/>
      <c r="J11" s="87"/>
      <c r="K11" s="85"/>
      <c r="L11" s="85"/>
      <c r="M11" s="85"/>
      <c r="N11" s="88">
        <v>15000</v>
      </c>
      <c r="O11" s="88">
        <v>12709.4</v>
      </c>
      <c r="P11" s="89">
        <f aca="true" t="shared" si="0" ref="P11:P22">O11/N11*100</f>
        <v>84.72933333333333</v>
      </c>
      <c r="Q11" s="90"/>
      <c r="R11" s="90"/>
      <c r="S11" s="90"/>
      <c r="T11" s="90"/>
      <c r="U11" s="90"/>
      <c r="V11" s="88">
        <v>162000</v>
      </c>
      <c r="W11" s="88">
        <v>165383.5</v>
      </c>
      <c r="X11" s="89">
        <f aca="true" t="shared" si="1" ref="X11:X22">W11/V11*100</f>
        <v>102.08858024691358</v>
      </c>
    </row>
    <row r="12" spans="1:24" ht="28.5" customHeight="1">
      <c r="A12" s="70">
        <v>3</v>
      </c>
      <c r="B12" s="84" t="s">
        <v>171</v>
      </c>
      <c r="C12" s="85"/>
      <c r="D12" s="85"/>
      <c r="E12" s="86"/>
      <c r="F12" s="87"/>
      <c r="G12" s="85"/>
      <c r="H12" s="85"/>
      <c r="I12" s="86"/>
      <c r="J12" s="87"/>
      <c r="K12" s="85"/>
      <c r="L12" s="85"/>
      <c r="M12" s="85"/>
      <c r="N12" s="88">
        <v>90000</v>
      </c>
      <c r="O12" s="88">
        <v>58139.5</v>
      </c>
      <c r="P12" s="89">
        <f t="shared" si="0"/>
        <v>64.59944444444444</v>
      </c>
      <c r="Q12" s="90"/>
      <c r="R12" s="90"/>
      <c r="S12" s="90"/>
      <c r="T12" s="90"/>
      <c r="U12" s="90"/>
      <c r="V12" s="88">
        <v>860000</v>
      </c>
      <c r="W12" s="88">
        <v>863068</v>
      </c>
      <c r="X12" s="89">
        <f t="shared" si="1"/>
        <v>100.35674418604653</v>
      </c>
    </row>
    <row r="13" spans="1:24" ht="27.75" customHeight="1">
      <c r="A13" s="70">
        <v>4</v>
      </c>
      <c r="B13" s="84" t="s">
        <v>172</v>
      </c>
      <c r="C13" s="85"/>
      <c r="D13" s="85"/>
      <c r="E13" s="86"/>
      <c r="F13" s="87"/>
      <c r="G13" s="85"/>
      <c r="H13" s="85"/>
      <c r="I13" s="86"/>
      <c r="J13" s="87"/>
      <c r="K13" s="85"/>
      <c r="L13" s="85"/>
      <c r="M13" s="85"/>
      <c r="N13" s="88">
        <v>10000</v>
      </c>
      <c r="O13" s="88">
        <v>6783</v>
      </c>
      <c r="P13" s="89">
        <f t="shared" si="0"/>
        <v>67.83</v>
      </c>
      <c r="Q13" s="90"/>
      <c r="R13" s="90"/>
      <c r="S13" s="90"/>
      <c r="T13" s="90"/>
      <c r="U13" s="90"/>
      <c r="V13" s="88">
        <v>117000</v>
      </c>
      <c r="W13" s="88">
        <v>95993.1</v>
      </c>
      <c r="X13" s="89">
        <f t="shared" si="1"/>
        <v>82.04538461538462</v>
      </c>
    </row>
    <row r="14" spans="1:24" ht="29.25" customHeight="1">
      <c r="A14" s="70">
        <v>5</v>
      </c>
      <c r="B14" s="84" t="s">
        <v>173</v>
      </c>
      <c r="C14" s="85"/>
      <c r="D14" s="85"/>
      <c r="E14" s="86"/>
      <c r="F14" s="87"/>
      <c r="G14" s="85"/>
      <c r="H14" s="85"/>
      <c r="I14" s="86"/>
      <c r="J14" s="87"/>
      <c r="K14" s="85"/>
      <c r="L14" s="85"/>
      <c r="M14" s="85"/>
      <c r="N14" s="88">
        <v>55000</v>
      </c>
      <c r="O14" s="88">
        <v>53563.6</v>
      </c>
      <c r="P14" s="89">
        <f t="shared" si="0"/>
        <v>97.38836363636364</v>
      </c>
      <c r="Q14" s="90"/>
      <c r="R14" s="90"/>
      <c r="S14" s="90"/>
      <c r="T14" s="90"/>
      <c r="U14" s="90"/>
      <c r="V14" s="88">
        <v>405000</v>
      </c>
      <c r="W14" s="88">
        <v>412190.5</v>
      </c>
      <c r="X14" s="89">
        <f t="shared" si="1"/>
        <v>101.77543209876544</v>
      </c>
    </row>
    <row r="15" spans="1:24" ht="27.75" customHeight="1">
      <c r="A15" s="70">
        <v>6</v>
      </c>
      <c r="B15" s="84" t="s">
        <v>174</v>
      </c>
      <c r="C15" s="85"/>
      <c r="D15" s="85"/>
      <c r="E15" s="86"/>
      <c r="F15" s="87"/>
      <c r="G15" s="85"/>
      <c r="H15" s="85"/>
      <c r="I15" s="86"/>
      <c r="J15" s="87"/>
      <c r="K15" s="85"/>
      <c r="L15" s="85"/>
      <c r="M15" s="85"/>
      <c r="N15" s="88">
        <v>55000</v>
      </c>
      <c r="O15" s="88">
        <v>60581.5</v>
      </c>
      <c r="P15" s="89">
        <f t="shared" si="0"/>
        <v>110.14818181818183</v>
      </c>
      <c r="Q15" s="90"/>
      <c r="R15" s="90"/>
      <c r="S15" s="90"/>
      <c r="T15" s="90"/>
      <c r="U15" s="90"/>
      <c r="V15" s="88">
        <v>1702000</v>
      </c>
      <c r="W15" s="88">
        <v>1720778.6</v>
      </c>
      <c r="X15" s="89">
        <f t="shared" si="1"/>
        <v>101.10332549941245</v>
      </c>
    </row>
    <row r="16" spans="1:24" ht="39" customHeight="1">
      <c r="A16" s="70">
        <v>7</v>
      </c>
      <c r="B16" s="91" t="s">
        <v>175</v>
      </c>
      <c r="C16" s="85"/>
      <c r="D16" s="85"/>
      <c r="E16" s="86"/>
      <c r="F16" s="87"/>
      <c r="G16" s="85"/>
      <c r="H16" s="85"/>
      <c r="I16" s="86"/>
      <c r="J16" s="87"/>
      <c r="K16" s="85"/>
      <c r="L16" s="85"/>
      <c r="M16" s="85"/>
      <c r="N16" s="88">
        <v>100000</v>
      </c>
      <c r="O16" s="88">
        <v>68302.7</v>
      </c>
      <c r="P16" s="89">
        <f t="shared" si="0"/>
        <v>68.30269999999999</v>
      </c>
      <c r="Q16" s="90"/>
      <c r="R16" s="90"/>
      <c r="S16" s="90"/>
      <c r="T16" s="90"/>
      <c r="U16" s="90"/>
      <c r="V16" s="88">
        <v>406300</v>
      </c>
      <c r="W16" s="88">
        <v>361131.5</v>
      </c>
      <c r="X16" s="89">
        <f t="shared" si="1"/>
        <v>88.88296825006154</v>
      </c>
    </row>
    <row r="17" spans="1:24" ht="24.75" customHeight="1">
      <c r="A17" s="70">
        <v>8</v>
      </c>
      <c r="B17" s="84" t="s">
        <v>176</v>
      </c>
      <c r="C17" s="85"/>
      <c r="D17" s="85"/>
      <c r="E17" s="86"/>
      <c r="F17" s="87"/>
      <c r="G17" s="85"/>
      <c r="H17" s="85"/>
      <c r="I17" s="86"/>
      <c r="J17" s="87"/>
      <c r="K17" s="85"/>
      <c r="L17" s="85"/>
      <c r="M17" s="85"/>
      <c r="N17" s="88">
        <v>23500</v>
      </c>
      <c r="O17" s="88">
        <v>22746.5</v>
      </c>
      <c r="P17" s="89">
        <f t="shared" si="0"/>
        <v>96.7936170212766</v>
      </c>
      <c r="Q17" s="90"/>
      <c r="R17" s="90"/>
      <c r="S17" s="90"/>
      <c r="T17" s="90"/>
      <c r="U17" s="90"/>
      <c r="V17" s="88">
        <v>359029</v>
      </c>
      <c r="W17" s="88">
        <v>319413.1</v>
      </c>
      <c r="X17" s="89">
        <f t="shared" si="1"/>
        <v>88.96582170242515</v>
      </c>
    </row>
    <row r="18" spans="1:24" ht="24.75" customHeight="1">
      <c r="A18" s="70">
        <v>9</v>
      </c>
      <c r="B18" s="84" t="s">
        <v>177</v>
      </c>
      <c r="C18" s="85"/>
      <c r="D18" s="85"/>
      <c r="E18" s="86"/>
      <c r="F18" s="87"/>
      <c r="G18" s="85"/>
      <c r="H18" s="85"/>
      <c r="I18" s="86"/>
      <c r="J18" s="87"/>
      <c r="K18" s="85"/>
      <c r="L18" s="85"/>
      <c r="M18" s="85"/>
      <c r="N18" s="88">
        <v>30600</v>
      </c>
      <c r="O18" s="88">
        <v>31016.7</v>
      </c>
      <c r="P18" s="89">
        <f t="shared" si="0"/>
        <v>101.36176470588236</v>
      </c>
      <c r="Q18" s="90"/>
      <c r="R18" s="90"/>
      <c r="S18" s="90"/>
      <c r="T18" s="90"/>
      <c r="U18" s="90"/>
      <c r="V18" s="88">
        <v>158753</v>
      </c>
      <c r="W18" s="88">
        <v>143463.6</v>
      </c>
      <c r="X18" s="89">
        <f t="shared" si="1"/>
        <v>90.36906389170599</v>
      </c>
    </row>
    <row r="19" spans="1:24" ht="19.5" customHeight="1">
      <c r="A19" s="70">
        <v>10</v>
      </c>
      <c r="B19" s="84" t="s">
        <v>178</v>
      </c>
      <c r="C19" s="85"/>
      <c r="D19" s="85"/>
      <c r="E19" s="86"/>
      <c r="F19" s="87"/>
      <c r="G19" s="85"/>
      <c r="H19" s="85"/>
      <c r="I19" s="86"/>
      <c r="J19" s="87"/>
      <c r="K19" s="85"/>
      <c r="L19" s="85"/>
      <c r="M19" s="85"/>
      <c r="N19" s="88">
        <v>4600</v>
      </c>
      <c r="O19" s="88">
        <v>4307.5</v>
      </c>
      <c r="P19" s="89">
        <f t="shared" si="0"/>
        <v>93.64130434782608</v>
      </c>
      <c r="Q19" s="90"/>
      <c r="R19" s="90"/>
      <c r="S19" s="90"/>
      <c r="T19" s="90"/>
      <c r="U19" s="90"/>
      <c r="V19" s="88">
        <v>14758</v>
      </c>
      <c r="W19" s="88">
        <v>12389.5</v>
      </c>
      <c r="X19" s="89">
        <f t="shared" si="1"/>
        <v>83.95107738175905</v>
      </c>
    </row>
    <row r="20" spans="1:24" ht="28.5" customHeight="1">
      <c r="A20" s="70">
        <v>11</v>
      </c>
      <c r="B20" s="84" t="s">
        <v>179</v>
      </c>
      <c r="C20" s="85"/>
      <c r="D20" s="85"/>
      <c r="E20" s="86"/>
      <c r="F20" s="87"/>
      <c r="G20" s="85"/>
      <c r="H20" s="85"/>
      <c r="I20" s="86"/>
      <c r="J20" s="87"/>
      <c r="K20" s="85"/>
      <c r="L20" s="85"/>
      <c r="M20" s="85"/>
      <c r="N20" s="88">
        <v>80000</v>
      </c>
      <c r="O20" s="88">
        <v>69434.1</v>
      </c>
      <c r="P20" s="89">
        <f t="shared" si="0"/>
        <v>86.79262500000002</v>
      </c>
      <c r="Q20" s="90"/>
      <c r="R20" s="90"/>
      <c r="S20" s="90"/>
      <c r="T20" s="90"/>
      <c r="U20" s="90"/>
      <c r="V20" s="88">
        <v>495000</v>
      </c>
      <c r="W20" s="88">
        <v>451077</v>
      </c>
      <c r="X20" s="89">
        <f t="shared" si="1"/>
        <v>91.12666666666667</v>
      </c>
    </row>
    <row r="21" spans="1:24" ht="36" customHeight="1">
      <c r="A21" s="70">
        <v>12</v>
      </c>
      <c r="B21" s="91" t="s">
        <v>180</v>
      </c>
      <c r="C21" s="85"/>
      <c r="D21" s="85"/>
      <c r="E21" s="86"/>
      <c r="F21" s="87"/>
      <c r="G21" s="85"/>
      <c r="H21" s="85"/>
      <c r="I21" s="86"/>
      <c r="J21" s="87"/>
      <c r="K21" s="85"/>
      <c r="L21" s="85"/>
      <c r="M21" s="85"/>
      <c r="N21" s="88">
        <v>35000</v>
      </c>
      <c r="O21" s="88">
        <v>37029.3</v>
      </c>
      <c r="P21" s="89">
        <f t="shared" si="0"/>
        <v>105.79800000000002</v>
      </c>
      <c r="Q21" s="90"/>
      <c r="R21" s="90"/>
      <c r="S21" s="90"/>
      <c r="T21" s="90"/>
      <c r="U21" s="90"/>
      <c r="V21" s="88">
        <v>270000</v>
      </c>
      <c r="W21" s="88">
        <v>280939.8</v>
      </c>
      <c r="X21" s="89">
        <f t="shared" si="1"/>
        <v>104.05177777777777</v>
      </c>
    </row>
    <row r="22" spans="1:24" ht="28.5" customHeight="1">
      <c r="A22" s="84" t="s">
        <v>181</v>
      </c>
      <c r="B22" s="84"/>
      <c r="C22" s="85"/>
      <c r="D22" s="85"/>
      <c r="E22" s="86"/>
      <c r="F22" s="87"/>
      <c r="G22" s="85"/>
      <c r="H22" s="85"/>
      <c r="I22" s="86"/>
      <c r="J22" s="87"/>
      <c r="K22" s="85"/>
      <c r="L22" s="85"/>
      <c r="M22" s="85"/>
      <c r="N22" s="88">
        <f>SUM(N10:N21)</f>
        <v>558700</v>
      </c>
      <c r="O22" s="88">
        <f aca="true" t="shared" si="2" ref="O22:W22">SUM(O10:O21)</f>
        <v>476265.8</v>
      </c>
      <c r="P22" s="89">
        <f t="shared" si="0"/>
        <v>85.2453552890639</v>
      </c>
      <c r="Q22" s="88">
        <f t="shared" si="2"/>
        <v>0</v>
      </c>
      <c r="R22" s="88">
        <f t="shared" si="2"/>
        <v>0</v>
      </c>
      <c r="S22" s="88">
        <f t="shared" si="2"/>
        <v>0</v>
      </c>
      <c r="T22" s="88">
        <f t="shared" si="2"/>
        <v>0</v>
      </c>
      <c r="U22" s="88">
        <f t="shared" si="2"/>
        <v>0</v>
      </c>
      <c r="V22" s="88">
        <f t="shared" si="2"/>
        <v>5244840</v>
      </c>
      <c r="W22" s="88">
        <f t="shared" si="2"/>
        <v>5113129.8</v>
      </c>
      <c r="X22" s="89">
        <f t="shared" si="1"/>
        <v>97.4887661015398</v>
      </c>
    </row>
  </sheetData>
  <sheetProtection/>
  <mergeCells count="20">
    <mergeCell ref="B9:X9"/>
    <mergeCell ref="R5:R7"/>
    <mergeCell ref="S5:X5"/>
    <mergeCell ref="N6:P6"/>
    <mergeCell ref="S6:U6"/>
    <mergeCell ref="V6:X6"/>
    <mergeCell ref="E5:H5"/>
    <mergeCell ref="I5:L5"/>
    <mergeCell ref="M5:P5"/>
    <mergeCell ref="Q5:Q7"/>
    <mergeCell ref="A1:X1"/>
    <mergeCell ref="A2:X2"/>
    <mergeCell ref="A3:X3"/>
    <mergeCell ref="W4:X4"/>
    <mergeCell ref="H7:H8"/>
    <mergeCell ref="L7:L8"/>
    <mergeCell ref="A5:A7"/>
    <mergeCell ref="B5:B7"/>
    <mergeCell ref="C5:C7"/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2011-03-24T06:59:34Z</cp:lastPrinted>
  <dcterms:created xsi:type="dcterms:W3CDTF">2002-03-15T09:46:46Z</dcterms:created>
  <dcterms:modified xsi:type="dcterms:W3CDTF">2011-03-24T07:00:03Z</dcterms:modified>
  <cp:category/>
  <cp:version/>
  <cp:contentType/>
  <cp:contentStatus/>
</cp:coreProperties>
</file>