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 g.d." sheetId="1" r:id="rId1"/>
    <sheet name="Caxser" sheetId="2" state="hidden" r:id="rId2"/>
    <sheet name="caxs t.d." sheetId="3" r:id="rId3"/>
  </sheets>
  <definedNames>
    <definedName name="_xlnm.Print_Titles" localSheetId="0">'Caxs g.d.'!$B:$C,'Caxs g.d.'!$4:$9</definedName>
    <definedName name="_xlnm.Print_Titles" localSheetId="2">'caxs t.d.'!$B:$C,'caxs t.d.'!$3:$9</definedName>
    <definedName name="_xlnm.Print_Titles" localSheetId="1">'Caxser'!$A:$A,'Caxser'!$4:$10</definedName>
  </definedNames>
  <calcPr fullCalcOnLoad="1"/>
</workbook>
</file>

<file path=xl/sharedStrings.xml><?xml version="1.0" encoding="utf-8"?>
<sst xmlns="http://schemas.openxmlformats.org/spreadsheetml/2006/main" count="441" uniqueCount="134">
  <si>
    <t>Ð³Ù³ÛÝùÇ ³Ýí³ÝáõÙÁ</t>
  </si>
  <si>
    <t>ÀÝ¹³Ù»ÝÁ Ù³ñ½áõÙ</t>
  </si>
  <si>
    <t xml:space="preserve"> Ð²ÞìºîìàôÂÚàôÜ</t>
  </si>
  <si>
    <t xml:space="preserve">                                                                              ì ³ ñ ã ³ Ï ³ Ý    µ Û áõ ç »</t>
  </si>
  <si>
    <t>Ð/Ñ</t>
  </si>
  <si>
    <t>ÀÝ¹³Ù»ÝÁ í³ñã³Ï³Ý µÛáõç»</t>
  </si>
  <si>
    <t>ÀÝ¹³Ù»ÝÁ ýáÝ¹³ÛÇÝ µÛáõç»</t>
  </si>
  <si>
    <t>´. àã ýÇÝ³Ýë³Ï³Ý ³ÏïÇíÝ»ñÇ ·Íáí ÍËë»ñ  (ïáÕ5100+ïáÕ5200+ïáÕ5300+ïáÕ5400)</t>
  </si>
  <si>
    <t>¶.àã ýÇÝ³Ýë³Ï³Ý ³ÏïÇíÝ»ñÇ Çñ³óáõÙÇó Ùáõïù»ñ</t>
  </si>
  <si>
    <t>â³ñï³¹ñí³Í ³ÏïÇíÝ»ñÇ Çñ³óáõÙÇó Ùáõïù»ñ (ïáÕ 6410+ïáÕ6420+6430+ïáÕ6440)</t>
  </si>
  <si>
    <t xml:space="preserve">ï³ñ»Ï³Ý </t>
  </si>
  <si>
    <t>Ñ³½³ñ ¹ñ³Ù</t>
  </si>
  <si>
    <t>÷³ëï. 
/Ñ³ßí»ïáõ Å³Ù³Ý³Ï³
ßñç³Ý/</t>
  </si>
  <si>
    <t xml:space="preserve">1.1 ²ßË³ï³ÝùÇ í³ñÓ³ïñáõÃÛáõÝ (ïáÕ4110+ïáÕ4120+ïáÕ4130)                                                                                                                                                                                                                       </t>
  </si>
  <si>
    <t xml:space="preserve">  ÐÐ  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 Í³Ëë»ñÁ Áëï ïÝï»ë³·Çï³Ï³Ý ¹³ë³Ï³ñ·Ù³Ý)
2010Ã. </t>
  </si>
  <si>
    <t xml:space="preserve">                                    ².  À Ý Ã ³ ó Ç Ï   Í ³ Ë ë » ñ  (µÛáõç. ïáÕ 4100+ïáÕ 4200+ïáÕ4300+ïáÕ4400+ïáÕ4500+ïáÕ4600+ïáÕ4700)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</si>
  <si>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4050 +ïáÕ 5000+
ïáÕ 6000)</t>
  </si>
  <si>
    <r>
      <rPr>
        <sz val="10"/>
        <rFont val="Arial Armenian"/>
        <family val="2"/>
      </rPr>
      <t>Þ³ñáõÝ³Ï³Ï³Ý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ïáÕ 4210</t>
    </r>
  </si>
  <si>
    <r>
      <t xml:space="preserve">¶áñÍáõÕáõÙÝ»ñÇ ¨ ßñç³·³ÛáõÃÛáõÝÝ»ñÇ Í³Ëë»ñ
</t>
    </r>
    <r>
      <rPr>
        <b/>
        <u val="single"/>
        <sz val="9"/>
        <rFont val="Arial Armenian"/>
        <family val="2"/>
      </rPr>
      <t>ïáÕ 4220</t>
    </r>
  </si>
  <si>
    <r>
      <t xml:space="preserve">ä³ÛÙ³Ý³·ñ³ÛÇÝ ³ÛÉ  Í³é³ÛáõÃÛáõÝÝ»ñÇ Ó»éù µ»ñáõÙ
</t>
    </r>
    <r>
      <rPr>
        <b/>
        <u val="single"/>
        <sz val="9"/>
        <rFont val="Arial Armenian"/>
        <family val="2"/>
      </rPr>
      <t>ïáÕ 4230</t>
    </r>
  </si>
  <si>
    <r>
      <t xml:space="preserve">²ÛÉ Ù³ëÝ³·Çï³Ï³Ý Í³é³ÛáõÃÛáõÝÝ»ñÇ Ó»éù µ»ñáõÙ
</t>
    </r>
    <r>
      <rPr>
        <b/>
        <u val="single"/>
        <sz val="9"/>
        <rFont val="Arial Armenian"/>
        <family val="2"/>
      </rPr>
      <t>ïáÕ 4240</t>
    </r>
  </si>
  <si>
    <r>
      <rPr>
        <sz val="10"/>
        <rFont val="Arial Armenian"/>
        <family val="2"/>
      </rPr>
      <t xml:space="preserve">ÀÝÃ³óÇÏ Ýáñá·áõÙ ¨ å³Ñå³ÝáõÙ </t>
    </r>
    <r>
      <rPr>
        <b/>
        <u val="single"/>
        <sz val="10"/>
        <rFont val="Arial Armenian"/>
        <family val="2"/>
      </rPr>
      <t xml:space="preserve">
ïáÕ 4250</t>
    </r>
  </si>
  <si>
    <r>
      <t xml:space="preserve">1.3 îáÏáë³í×³ñÝ»ñ 
</t>
    </r>
    <r>
      <rPr>
        <b/>
        <u val="single"/>
        <sz val="9"/>
        <rFont val="Arial Armenian"/>
        <family val="2"/>
      </rPr>
      <t>(ïáÕ4310+ïáÕ4320 +
ïáÕ4330)</t>
    </r>
  </si>
  <si>
    <r>
      <t xml:space="preserve">1.4 êáõµëÇ¹³Ý»ñ 
</t>
    </r>
    <r>
      <rPr>
        <b/>
        <u val="single"/>
        <sz val="9"/>
        <rFont val="Arial Armenian"/>
        <family val="2"/>
      </rPr>
      <t>(ïáÕ 4410+ïáÕ 4420)</t>
    </r>
  </si>
  <si>
    <r>
      <t xml:space="preserve">  1.5 ¸ñ³Ù³ßÝáñÑÝ»ñ </t>
    </r>
    <r>
      <rPr>
        <b/>
        <u val="single"/>
        <sz val="9"/>
        <rFont val="Arial Armenian"/>
        <family val="2"/>
      </rPr>
      <t>(ïáÕ4510+ïáÕ4520+
ïáÕ4530+ïáÕ4540)</t>
    </r>
  </si>
  <si>
    <r>
      <t xml:space="preserve">1.6 êáóÇ³É³Ï³Ý      Ýå³ëïÝ»ñ ¨ Ï»Ýë³Ãáß³ÏÝ»ñ 
</t>
    </r>
    <r>
      <rPr>
        <b/>
        <u val="single"/>
        <sz val="9"/>
        <rFont val="Arial Armenian"/>
        <family val="2"/>
      </rPr>
      <t>(ïáÕ 4610+ïáÕ 4630+ïáÕ4640)</t>
    </r>
  </si>
  <si>
    <r>
      <rPr>
        <sz val="11"/>
        <rFont val="Arial Armenian"/>
        <family val="2"/>
      </rPr>
      <t>1.7 ²ÛÉ Í³Ëë»ñ</t>
    </r>
    <r>
      <rPr>
        <sz val="9"/>
        <rFont val="Arial Armenian"/>
        <family val="2"/>
      </rPr>
      <t xml:space="preserve">
</t>
    </r>
    <r>
      <rPr>
        <b/>
        <u val="single"/>
        <sz val="9"/>
        <rFont val="Arial Armenian"/>
        <family val="2"/>
      </rPr>
      <t>(ïáÕ4710+ïáÕ4720+
ïáÕ4730+ïáÕ4740+
ïáÕ4750+ïáÕ4760)</t>
    </r>
  </si>
  <si>
    <t xml:space="preserve">          ³Û¹ ÃíáõÙ`  </t>
  </si>
  <si>
    <t xml:space="preserve">                        ³Û¹ ÃíáõÙ`  </t>
  </si>
  <si>
    <r>
      <t xml:space="preserve">
ä³Ñáõëï³ÛÇÝ ÙÇçáóÝ»ñ
</t>
    </r>
    <r>
      <rPr>
        <b/>
        <u val="single"/>
        <sz val="9"/>
        <rFont val="Arial Armenian"/>
        <family val="2"/>
      </rPr>
      <t xml:space="preserve"> (ïáÕ 4770)
</t>
    </r>
    <r>
      <rPr>
        <sz val="9"/>
        <rFont val="Arial Armenian"/>
        <family val="2"/>
      </rPr>
      <t xml:space="preserve">Ñ³Ù³ÛÝùÇ µÛáõç»Ç í³ñã³Ï³Ý Ù³ëÇ å³Ñáõëï³ÛÇÝ ýáÝ¹Çó ýáÝ¹³ÛÇÝ Ù³ë Ï³ï³ñíáÕ Ñ³ïÏ³óáõÙ   </t>
    </r>
  </si>
  <si>
    <r>
      <t xml:space="preserve">Ø»ù»Ý³Ý»ñ ¨ ë³ñù³íáñáõÙÝ»ñ +
²ÛÉ ÑÇÙÝ³Ï³Ý ÙÇçáóÝ»ñ
</t>
    </r>
    <r>
      <rPr>
        <b/>
        <u val="single"/>
        <sz val="9"/>
        <rFont val="Arial Armenian"/>
        <family val="2"/>
      </rPr>
      <t>(ïáÕ 5120+ïáÕ 5130)</t>
    </r>
  </si>
  <si>
    <r>
      <t xml:space="preserve">§ú·ï³Ï³ñ Ñ³Ý³ÍáÝ»ñÇ Çñ³óáõÙÇó Ùáõïù»ñ¦, </t>
    </r>
    <r>
      <rPr>
        <b/>
        <u val="single"/>
        <sz val="9"/>
        <rFont val="Arial Armenian"/>
        <family val="2"/>
      </rPr>
      <t xml:space="preserve">(ïáÕ 6420), </t>
    </r>
    <r>
      <rPr>
        <sz val="9"/>
        <rFont val="Arial Armenian"/>
        <family val="2"/>
      </rPr>
      <t xml:space="preserve"> §²ÛÉ µÝ³Ï³Ý Í³·áõÙ áõÝ»óáÕ ÑÇÙÝ³Ï³Ý ÙÇçáóÝ»ñÇ Çñ³óáõÙÇó Ùáõïù»ñ¦ (</t>
    </r>
    <r>
      <rPr>
        <b/>
        <u val="single"/>
        <sz val="9"/>
        <rFont val="Arial Armenian"/>
        <family val="2"/>
      </rPr>
      <t>ïáÕ 6430)</t>
    </r>
    <r>
      <rPr>
        <sz val="9"/>
        <rFont val="Arial Armenian"/>
        <family val="2"/>
      </rPr>
      <t xml:space="preserve">, §àã ÝÛáõÃ³Ï³Ý ã³ñï³¹ñí³Í ³ÏïÇíÝ»ñÇ Çñ³óáõÙÇó Ùáõïù»ñ¦
 </t>
    </r>
    <r>
      <rPr>
        <b/>
        <u val="single"/>
        <sz val="9"/>
        <rFont val="Arial Armenian"/>
        <family val="2"/>
      </rPr>
      <t>(ïáÕ 6440)</t>
    </r>
  </si>
  <si>
    <r>
      <t xml:space="preserve">ÐáÕÇ Çñ³óáõÙÇó Ùáõïù»ñ 
</t>
    </r>
    <r>
      <rPr>
        <b/>
        <u val="single"/>
        <sz val="9"/>
        <rFont val="Arial Armenian"/>
        <family val="2"/>
      </rPr>
      <t>(ïáÕ 6410)</t>
    </r>
  </si>
  <si>
    <r>
      <t xml:space="preserve">§¸ñ³Ùáí í×³ñíáÕ ³ßË³ï³í³ñÓ»ñ ¨ Ñ³í»É³í×³ñÝ»ñ¦ </t>
    </r>
    <r>
      <rPr>
        <b/>
        <u val="single"/>
        <sz val="9"/>
        <rFont val="Arial Armenian"/>
        <family val="2"/>
      </rPr>
      <t>(4110)</t>
    </r>
    <r>
      <rPr>
        <sz val="9"/>
        <rFont val="Arial Armenian"/>
        <family val="2"/>
      </rPr>
      <t>,
§´Ý»Õ»Ý ³ßË³ï³í³ñÓ»ñ ¨ Ñ³í»É³í×³ñÝ»ñ¦</t>
    </r>
    <r>
      <rPr>
        <b/>
        <u val="single"/>
        <sz val="9"/>
        <rFont val="Arial Armenian"/>
        <family val="2"/>
      </rPr>
      <t>(4120)</t>
    </r>
  </si>
  <si>
    <r>
      <t>êáóÇ³É³Ï³Ý ³å³ÑáíáõÃÛ³Ý í×³ñÝ»ñ
(ï</t>
    </r>
    <r>
      <rPr>
        <b/>
        <u val="single"/>
        <sz val="9"/>
        <rFont val="Arial Armenian"/>
        <family val="2"/>
      </rPr>
      <t>áÕ 4131)</t>
    </r>
  </si>
  <si>
    <r>
      <rPr>
        <b/>
        <u val="single"/>
        <sz val="9"/>
        <rFont val="Arial Armenian"/>
        <family val="2"/>
      </rPr>
      <t xml:space="preserve">ïáÕ (4200) 
</t>
    </r>
    <r>
      <rPr>
        <sz val="9"/>
        <rFont val="Arial Armenian"/>
        <family val="2"/>
      </rPr>
      <t xml:space="preserve">1.2 Ì³é³ÛáõÃÛáõÝÝ»ñÇ ¨ ³åñ³ÝùÝ»ñÇ Ó»éù µ»ñáõÙ 
</t>
    </r>
    <r>
      <rPr>
        <b/>
        <u val="single"/>
        <sz val="9"/>
        <rFont val="Arial Armenian"/>
        <family val="2"/>
      </rPr>
      <t>(ïáÕ 4210+ïáÕ 4220 +ïáÕ 4230+ïáÕ 4240+ïáÕ4250+
ïáÕ 4260)</t>
    </r>
  </si>
  <si>
    <r>
      <t xml:space="preserve">ÜÛáõÃ»ñ
</t>
    </r>
    <r>
      <rPr>
        <b/>
        <u val="single"/>
        <sz val="10"/>
        <rFont val="Arial Armenian"/>
        <family val="2"/>
      </rPr>
      <t>ïáÕ 4260</t>
    </r>
  </si>
  <si>
    <r>
      <t xml:space="preserve">Þ»Ýù»ñ ¨ ßÇÝáõÃÛáõÝÝ»ñ
</t>
    </r>
    <r>
      <rPr>
        <b/>
        <u val="single"/>
        <sz val="9"/>
        <rFont val="Arial Armenian"/>
        <family val="2"/>
      </rPr>
      <t>(ïáÕ 5110)</t>
    </r>
  </si>
  <si>
    <t>1,1 ÐÇÙÝ³Ï³Ý ÙÇçáóÝ»ñ</t>
  </si>
  <si>
    <r>
      <t xml:space="preserve">1.2 ä³ß³ñÝ»ñ 
</t>
    </r>
    <r>
      <rPr>
        <b/>
        <u val="single"/>
        <sz val="9"/>
        <rFont val="Arial Armenian"/>
        <family val="2"/>
      </rPr>
      <t xml:space="preserve">(ïáÕ 5200)
</t>
    </r>
    <r>
      <rPr>
        <sz val="9"/>
        <rFont val="Arial Armenian"/>
        <family val="2"/>
      </rPr>
      <t xml:space="preserve">1.3 §´³ñÓñ³ñÅ»ù ³ÏïÇíÝ»ñ¦ </t>
    </r>
    <r>
      <rPr>
        <b/>
        <u val="single"/>
        <sz val="9"/>
        <rFont val="Arial Armenian"/>
        <family val="2"/>
      </rPr>
      <t xml:space="preserve">
 (ïáÕ 5300)
</t>
    </r>
    <r>
      <rPr>
        <sz val="9"/>
        <rFont val="Arial Armenian"/>
        <family val="2"/>
      </rPr>
      <t xml:space="preserve">1.4 §â³ñï³¹ñí³Í ³ÏïÇíÝ»ñ¦ </t>
    </r>
    <r>
      <rPr>
        <b/>
        <u val="single"/>
        <sz val="9"/>
        <rFont val="Arial Armenian"/>
        <family val="2"/>
      </rPr>
      <t xml:space="preserve">
(ïáÕ 5400)</t>
    </r>
  </si>
  <si>
    <r>
      <t xml:space="preserve"> §ÐÇÙÝ³Ï³Ý ÙÇçáóÝ»ñÇ Çñ³óáõÙÇó Ùáõïù»ñ¦
</t>
    </r>
    <r>
      <rPr>
        <b/>
        <u val="single"/>
        <sz val="9"/>
        <rFont val="Arial Armenian"/>
        <family val="2"/>
      </rPr>
      <t>(ïáÕ 6100),</t>
    </r>
    <r>
      <rPr>
        <sz val="9"/>
        <rFont val="Arial Armenian"/>
        <family val="2"/>
      </rPr>
      <t xml:space="preserve">
§ä³ß³ñÝ»ñÇ Çñ³óáõÙÇó Ùáõïù»ñ¦ </t>
    </r>
    <r>
      <rPr>
        <b/>
        <u val="single"/>
        <sz val="9"/>
        <rFont val="Arial Armenian"/>
        <family val="2"/>
      </rPr>
      <t>(ïáÕ 6200)</t>
    </r>
    <r>
      <rPr>
        <sz val="9"/>
        <rFont val="Arial Armenian"/>
        <family val="2"/>
      </rPr>
      <t xml:space="preserve">,
§´³ñÓñ³ñÅ»ù ³ÏïÇíÝ»ñÇ Çñ³óáõÙÇó Ùáõïù»ñ¦ </t>
    </r>
    <r>
      <rPr>
        <b/>
        <u val="single"/>
        <sz val="9"/>
        <rFont val="Arial Armenian"/>
        <family val="2"/>
      </rPr>
      <t>(ïáÕ6300)</t>
    </r>
    <r>
      <rPr>
        <sz val="9"/>
        <rFont val="Arial Armenian"/>
        <family val="2"/>
      </rPr>
      <t xml:space="preserve">
</t>
    </r>
  </si>
  <si>
    <t>որից`</t>
  </si>
  <si>
    <t xml:space="preserve">որից` </t>
  </si>
  <si>
    <t>այդ թվում`</t>
  </si>
  <si>
    <t xml:space="preserve"> վարչական մաս</t>
  </si>
  <si>
    <t>ֆոնդային մաս</t>
  </si>
  <si>
    <t>փաստ</t>
  </si>
  <si>
    <t>տարեկան ճշտված պլան</t>
  </si>
  <si>
    <t>Վառելիք և էներգետիկա
տող 2430</t>
  </si>
  <si>
    <t>ԲՆԱԿԱՐԱՆԱՅԻՆ ՇԻՆԱՐԱՐՈՒԹՅՈՒՆ
տող 2610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</si>
  <si>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</si>
  <si>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</si>
  <si>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</si>
  <si>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Հ/Հ</t>
  </si>
  <si>
    <t>ԵՐԵՎԱՆ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</si>
  <si>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</si>
  <si>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</si>
  <si>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</si>
  <si>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</si>
  <si>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</si>
  <si>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</si>
  <si>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</si>
  <si>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</si>
  <si>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</si>
  <si>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</si>
  <si>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ԸՆԴԱՄԵՆԸ</t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</si>
  <si>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</si>
  <si>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Անվանումը</t>
  </si>
  <si>
    <t>տող 2620
Համայնքային զարգացում</t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</si>
  <si>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</si>
  <si>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</si>
  <si>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</si>
  <si>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 xml:space="preserve">  որից`</t>
  </si>
  <si>
    <t>բյուջ. տող 2560
Շրջակա միջավայրի պաշտպանություն (այլ դասերին չպատկանող)</t>
  </si>
  <si>
    <t xml:space="preserve">բյուջ. տող 2511
Աղբահանում
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</si>
  <si>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</si>
  <si>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</si>
  <si>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</si>
  <si>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 xml:space="preserve">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</si>
  <si>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b/>
        <sz val="10"/>
        <rFont val="GHEA Grapalat"/>
        <family val="3"/>
      </rPr>
      <t xml:space="preserve">                        </t>
    </r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</si>
  <si>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</si>
  <si>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</si>
  <si>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</si>
  <si>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</si>
  <si>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</si>
  <si>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</si>
  <si>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</si>
  <si>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</si>
  <si>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</si>
  <si>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</si>
  <si>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</si>
  <si>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</si>
  <si>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</si>
  <si>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</si>
  <si>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</si>
  <si>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</si>
  <si>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</si>
  <si>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</si>
  <si>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</si>
  <si>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</si>
  <si>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</si>
  <si>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</si>
  <si>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</si>
  <si>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</si>
  <si>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</si>
  <si>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</si>
  <si>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</si>
  <si>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</si>
  <si>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</si>
  <si>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</si>
  <si>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</si>
  <si>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</si>
  <si>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</si>
  <si>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</si>
  <si>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</si>
  <si>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</si>
  <si>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</si>
  <si>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</si>
  <si>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</si>
  <si>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</si>
  <si>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</si>
  <si>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</si>
  <si>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</si>
  <si>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</si>
  <si>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</si>
  <si>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</si>
  <si>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</si>
  <si>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</si>
  <si>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բյուջետ. տող 4500
1.5. ԴՐԱՄԱՇՆՈՐՀՆԵՐ (տող4510+տող4520+տող4530+տող4540)</t>
  </si>
  <si>
    <r>
      <rPr>
        <b/>
        <sz val="10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</si>
  <si>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4700</t>
    </r>
    <r>
      <rPr>
        <sz val="10"/>
        <rFont val="GHEA Grapalat"/>
        <family val="3"/>
      </rPr>
      <t xml:space="preserve">
1.7. ԱՅԼ ԾԱԽՍԵՐ (տող4710+տող4720+տող4730+տող4740+տող4750+տող4760+տող4770)</t>
    </r>
  </si>
  <si>
    <t>ԸՆԴԱՄԵՆԸ ԱՌԱՆՑ ԵՐԵՎԱՆ</t>
  </si>
  <si>
    <t>ՀՀ  մարզերի  համայնքների  բյուջեների ծախսերը 
( ծախսերը ըստ տնտեսագիտական դասակարգման) 2018 թվական մարտի 31-ի դրությամբ (հազար դրամ)</t>
  </si>
  <si>
    <t>ՀՀ  մարզերի համայնքների  բյուջեների ծախսերը 
( ծախսերը ըստ գործառական դասակարգման) 2018 թվական մարտի 31-ի դրությամբ (հազար դրամ)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</si>
</sst>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&quot; &quot;_);\(#,##0&quot; &quot;\)"/>
    <numFmt numFmtId="171" formatCode="#,##0&quot; &quot;_);[Red]\(#,##0&quot; &quot;\)"/>
    <numFmt numFmtId="172" formatCode="#,##0.00&quot; &quot;_);\(#,##0.00&quot; &quot;\)"/>
    <numFmt numFmtId="173" formatCode="#,##0.00&quot; &quot;_);[Red]\(#,##0.00&quot; &quot;\)"/>
    <numFmt numFmtId="174" formatCode="_ * #,##0_)&quot; &quot;_ ;_ * \(#,##0\)&quot; &quot;_ ;_ * &quot;-&quot;_)&quot; &quot;_ ;_ @_ "/>
    <numFmt numFmtId="175" formatCode="_ * #,##0_)_ _ ;_ * \(#,##0\)_ _ ;_ * &quot;-&quot;_)_ _ ;_ @_ "/>
    <numFmt numFmtId="176" formatCode="_ * #,##0.00_)&quot; &quot;_ ;_ * \(#,##0.00\)&quot; &quot;_ ;_ * &quot;-&quot;??_)&quot; &quot;_ ;_ @_ "/>
    <numFmt numFmtId="177" formatCode="_ * #,##0.00_)_ _ ;_ * \(#,##0.00\)_ _ ;_ * &quot;-&quot;??_)_ _ ;_ @_ 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"/>
    <numFmt numFmtId="195" formatCode="0.000"/>
    <numFmt numFmtId="196" formatCode="0.0000000"/>
    <numFmt numFmtId="197" formatCode="0.000000"/>
    <numFmt numFmtId="198" formatCode="0.00000"/>
    <numFmt numFmtId="199" formatCode="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$&quot;#,##0.00"/>
    <numFmt numFmtId="205" formatCode="#,##0.0"/>
    <numFmt numFmtId="206" formatCode="#,##0.000"/>
    <numFmt numFmtId="207" formatCode="#,##0.0000"/>
    <numFmt numFmtId="208" formatCode="0E+00"/>
  </numFmts>
  <fonts count="58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35" borderId="10" xfId="0" applyFont="1" applyFill="1" applyBorder="1" applyAlignment="1">
      <alignment horizontal="center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205" fontId="3" fillId="37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center" vertical="center" wrapText="1"/>
    </xf>
    <xf numFmtId="20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05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4" fontId="3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94" fontId="1" fillId="0" borderId="13" xfId="0" applyNumberFormat="1" applyFont="1" applyBorder="1" applyAlignment="1">
      <alignment horizontal="right"/>
    </xf>
    <xf numFmtId="194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 applyProtection="1">
      <alignment vertical="center" wrapText="1"/>
      <protection/>
    </xf>
    <xf numFmtId="0" fontId="14" fillId="38" borderId="12" xfId="0" applyFont="1" applyFill="1" applyBorder="1" applyAlignment="1" applyProtection="1">
      <alignment vertical="center" wrapText="1"/>
      <protection/>
    </xf>
    <xf numFmtId="0" fontId="14" fillId="38" borderId="16" xfId="0" applyFont="1" applyFill="1" applyBorder="1" applyAlignment="1" applyProtection="1">
      <alignment vertical="center" wrapText="1"/>
      <protection/>
    </xf>
    <xf numFmtId="0" fontId="14" fillId="39" borderId="17" xfId="0" applyFont="1" applyFill="1" applyBorder="1" applyAlignment="1" applyProtection="1">
      <alignment horizontal="center" vertical="center" wrapText="1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wrapText="1"/>
      <protection locked="0"/>
    </xf>
    <xf numFmtId="194" fontId="18" fillId="0" borderId="0" xfId="0" applyNumberFormat="1" applyFont="1" applyAlignment="1" applyProtection="1">
      <alignment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4" fontId="17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34" borderId="10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 locked="0"/>
    </xf>
    <xf numFmtId="0" fontId="15" fillId="41" borderId="10" xfId="0" applyFont="1" applyFill="1" applyBorder="1" applyAlignment="1" applyProtection="1">
      <alignment horizontal="center" vertical="center" wrapText="1"/>
      <protection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205" fontId="14" fillId="0" borderId="10" xfId="33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/>
    </xf>
    <xf numFmtId="14" fontId="13" fillId="0" borderId="0" xfId="0" applyNumberFormat="1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4" fontId="15" fillId="40" borderId="10" xfId="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right"/>
      <protection locked="0"/>
    </xf>
    <xf numFmtId="205" fontId="14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right"/>
      <protection/>
    </xf>
    <xf numFmtId="205" fontId="14" fillId="0" borderId="0" xfId="0" applyNumberFormat="1" applyFont="1" applyAlignment="1" applyProtection="1">
      <alignment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205" fontId="14" fillId="41" borderId="10" xfId="0" applyNumberFormat="1" applyFont="1" applyFill="1" applyBorder="1" applyAlignment="1" applyProtection="1">
      <alignment horizontal="right" vertical="center" wrapText="1"/>
      <protection/>
    </xf>
    <xf numFmtId="205" fontId="14" fillId="41" borderId="10" xfId="33" applyNumberFormat="1" applyFont="1" applyFill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17" xfId="0" applyNumberFormat="1" applyFont="1" applyFill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34" borderId="13" xfId="0" applyNumberFormat="1" applyFont="1" applyFill="1" applyBorder="1" applyAlignment="1" applyProtection="1">
      <alignment horizontal="center" vertical="center" wrapText="1"/>
      <protection/>
    </xf>
    <xf numFmtId="0" fontId="14" fillId="38" borderId="15" xfId="0" applyFont="1" applyFill="1" applyBorder="1" applyAlignment="1" applyProtection="1">
      <alignment horizontal="center" vertical="center" wrapText="1"/>
      <protection/>
    </xf>
    <xf numFmtId="0" fontId="14" fillId="38" borderId="12" xfId="0" applyFont="1" applyFill="1" applyBorder="1" applyAlignment="1" applyProtection="1">
      <alignment horizontal="center" vertical="center" wrapText="1"/>
      <protection/>
    </xf>
    <xf numFmtId="0" fontId="14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6" xfId="0" applyNumberFormat="1" applyFont="1" applyFill="1" applyBorder="1" applyAlignment="1" applyProtection="1">
      <alignment horizontal="center" vertical="center" wrapText="1"/>
      <protection/>
    </xf>
    <xf numFmtId="0" fontId="14" fillId="34" borderId="21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3" fillId="41" borderId="10" xfId="0" applyFont="1" applyFill="1" applyBorder="1" applyAlignment="1" applyProtection="1">
      <alignment horizontal="center" vertical="center" wrapText="1"/>
      <protection/>
    </xf>
    <xf numFmtId="0" fontId="14" fillId="38" borderId="16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34" borderId="22" xfId="0" applyNumberFormat="1" applyFont="1" applyFill="1" applyBorder="1" applyAlignment="1" applyProtection="1">
      <alignment horizontal="center" vertical="center" wrapText="1"/>
      <protection/>
    </xf>
    <xf numFmtId="0" fontId="14" fillId="42" borderId="19" xfId="0" applyFont="1" applyFill="1" applyBorder="1" applyAlignment="1" applyProtection="1">
      <alignment horizontal="left" vertical="center" wrapText="1"/>
      <protection/>
    </xf>
    <xf numFmtId="0" fontId="14" fillId="42" borderId="17" xfId="0" applyFont="1" applyFill="1" applyBorder="1" applyAlignment="1" applyProtection="1">
      <alignment horizontal="left" vertical="center" wrapText="1"/>
      <protection/>
    </xf>
    <xf numFmtId="0" fontId="14" fillId="42" borderId="20" xfId="0" applyFont="1" applyFill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4" fontId="5" fillId="36" borderId="15" xfId="0" applyNumberFormat="1" applyFont="1" applyFill="1" applyBorder="1" applyAlignment="1">
      <alignment horizontal="left" vertical="center" wrapText="1"/>
    </xf>
    <xf numFmtId="4" fontId="5" fillId="36" borderId="12" xfId="0" applyNumberFormat="1" applyFont="1" applyFill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left" vertical="center" wrapText="1"/>
    </xf>
    <xf numFmtId="0" fontId="7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9" borderId="10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11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Border="1" applyAlignment="1" applyProtection="1">
      <alignment horizontal="center" vertical="center" wrapText="1"/>
      <protection/>
    </xf>
    <xf numFmtId="4" fontId="15" fillId="0" borderId="19" xfId="0" applyNumberFormat="1" applyFont="1" applyBorder="1" applyAlignment="1" applyProtection="1">
      <alignment horizontal="center" vertical="center" wrapText="1"/>
      <protection/>
    </xf>
    <xf numFmtId="4" fontId="15" fillId="0" borderId="20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3" xfId="0" applyNumberFormat="1" applyFont="1" applyBorder="1" applyAlignment="1" applyProtection="1">
      <alignment horizontal="center" vertical="center" wrapText="1"/>
      <protection/>
    </xf>
    <xf numFmtId="0" fontId="14" fillId="38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42" borderId="10" xfId="0" applyNumberFormat="1" applyFont="1" applyFill="1" applyBorder="1" applyAlignment="1" applyProtection="1">
      <alignment horizontal="center" vertical="center" wrapText="1"/>
      <protection/>
    </xf>
    <xf numFmtId="0" fontId="14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38" borderId="15" xfId="0" applyNumberFormat="1" applyFont="1" applyFill="1" applyBorder="1" applyAlignment="1" applyProtection="1">
      <alignment horizontal="center" vertical="center" wrapText="1"/>
      <protection/>
    </xf>
    <xf numFmtId="0" fontId="14" fillId="38" borderId="16" xfId="0" applyNumberFormat="1" applyFont="1" applyFill="1" applyBorder="1" applyAlignment="1" applyProtection="1">
      <alignment horizontal="center" vertical="center" wrapText="1"/>
      <protection/>
    </xf>
    <xf numFmtId="0" fontId="14" fillId="38" borderId="10" xfId="0" applyFont="1" applyFill="1" applyBorder="1" applyAlignment="1" applyProtection="1">
      <alignment horizontal="center" vertical="center" wrapText="1"/>
      <protection/>
    </xf>
    <xf numFmtId="0" fontId="15" fillId="38" borderId="10" xfId="0" applyFont="1" applyFill="1" applyBorder="1" applyAlignment="1" applyProtection="1">
      <alignment horizontal="center" vertical="center" wrapText="1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0" fontId="15" fillId="37" borderId="16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4" fontId="15" fillId="0" borderId="15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center" vertical="center" wrapText="1"/>
      <protection/>
    </xf>
    <xf numFmtId="0" fontId="17" fillId="41" borderId="10" xfId="0" applyFont="1" applyFill="1" applyBorder="1" applyAlignment="1" applyProtection="1">
      <alignment horizontal="center" vertical="center" wrapText="1"/>
      <protection/>
    </xf>
    <xf numFmtId="0" fontId="14" fillId="38" borderId="19" xfId="0" applyNumberFormat="1" applyFont="1" applyFill="1" applyBorder="1" applyAlignment="1" applyProtection="1">
      <alignment horizontal="center" vertical="center" wrapText="1"/>
      <protection/>
    </xf>
    <xf numFmtId="0" fontId="14" fillId="38" borderId="17" xfId="0" applyNumberFormat="1" applyFont="1" applyFill="1" applyBorder="1" applyAlignment="1" applyProtection="1">
      <alignment horizontal="center" vertical="center" wrapText="1"/>
      <protection/>
    </xf>
    <xf numFmtId="0" fontId="14" fillId="38" borderId="20" xfId="0" applyNumberFormat="1" applyFont="1" applyFill="1" applyBorder="1" applyAlignment="1" applyProtection="1">
      <alignment horizontal="center" vertical="center" wrapText="1"/>
      <protection/>
    </xf>
    <xf numFmtId="0" fontId="14" fillId="38" borderId="21" xfId="0" applyNumberFormat="1" applyFont="1" applyFill="1" applyBorder="1" applyAlignment="1" applyProtection="1">
      <alignment horizontal="center" vertical="center" wrapText="1"/>
      <protection/>
    </xf>
    <xf numFmtId="0" fontId="14" fillId="38" borderId="0" xfId="0" applyNumberFormat="1" applyFont="1" applyFill="1" applyBorder="1" applyAlignment="1" applyProtection="1">
      <alignment horizontal="center" vertical="center" wrapText="1"/>
      <protection/>
    </xf>
    <xf numFmtId="0" fontId="14" fillId="38" borderId="22" xfId="0" applyNumberFormat="1" applyFont="1" applyFill="1" applyBorder="1" applyAlignment="1" applyProtection="1">
      <alignment horizontal="center" vertical="center" wrapText="1"/>
      <protection/>
    </xf>
    <xf numFmtId="4" fontId="17" fillId="36" borderId="15" xfId="0" applyNumberFormat="1" applyFont="1" applyFill="1" applyBorder="1" applyAlignment="1" applyProtection="1">
      <alignment horizontal="center" vertical="center" wrapText="1"/>
      <protection/>
    </xf>
    <xf numFmtId="4" fontId="17" fillId="36" borderId="12" xfId="0" applyNumberFormat="1" applyFont="1" applyFill="1" applyBorder="1" applyAlignment="1" applyProtection="1">
      <alignment horizontal="center" vertical="center" wrapText="1"/>
      <protection/>
    </xf>
    <xf numFmtId="4" fontId="17" fillId="36" borderId="16" xfId="0" applyNumberFormat="1" applyFont="1" applyFill="1" applyBorder="1" applyAlignment="1" applyProtection="1">
      <alignment horizontal="center" vertical="center" wrapText="1"/>
      <protection/>
    </xf>
    <xf numFmtId="4" fontId="17" fillId="43" borderId="15" xfId="0" applyNumberFormat="1" applyFont="1" applyFill="1" applyBorder="1" applyAlignment="1" applyProtection="1">
      <alignment horizontal="center" vertical="center" wrapText="1"/>
      <protection/>
    </xf>
    <xf numFmtId="4" fontId="17" fillId="43" borderId="12" xfId="0" applyNumberFormat="1" applyFont="1" applyFill="1" applyBorder="1" applyAlignment="1" applyProtection="1">
      <alignment horizontal="center" vertical="center" wrapText="1"/>
      <protection/>
    </xf>
    <xf numFmtId="4" fontId="15" fillId="37" borderId="15" xfId="0" applyNumberFormat="1" applyFont="1" applyFill="1" applyBorder="1" applyAlignment="1" applyProtection="1">
      <alignment horizontal="center" vertical="center" wrapText="1"/>
      <protection/>
    </xf>
    <xf numFmtId="4" fontId="15" fillId="37" borderId="12" xfId="0" applyNumberFormat="1" applyFont="1" applyFill="1" applyBorder="1" applyAlignment="1" applyProtection="1">
      <alignment horizontal="center" vertical="center" wrapText="1"/>
      <protection/>
    </xf>
    <xf numFmtId="4" fontId="15" fillId="37" borderId="16" xfId="0" applyNumberFormat="1" applyFont="1" applyFill="1" applyBorder="1" applyAlignment="1" applyProtection="1">
      <alignment horizontal="center" vertical="center" wrapText="1"/>
      <protection/>
    </xf>
    <xf numFmtId="4" fontId="15" fillId="41" borderId="15" xfId="0" applyNumberFormat="1" applyFont="1" applyFill="1" applyBorder="1" applyAlignment="1" applyProtection="1">
      <alignment horizontal="center" vertical="center" wrapText="1"/>
      <protection/>
    </xf>
    <xf numFmtId="4" fontId="15" fillId="41" borderId="12" xfId="0" applyNumberFormat="1" applyFont="1" applyFill="1" applyBorder="1" applyAlignment="1" applyProtection="1">
      <alignment horizontal="center" vertical="center" wrapText="1"/>
      <protection/>
    </xf>
    <xf numFmtId="4" fontId="15" fillId="41" borderId="16" xfId="0" applyNumberFormat="1" applyFont="1" applyFill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26"/>
  <sheetViews>
    <sheetView tabSelected="1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0" sqref="D10"/>
    </sheetView>
  </sheetViews>
  <sheetFormatPr defaultColWidth="8.796875" defaultRowHeight="15"/>
  <cols>
    <col min="1" max="1" width="0.8984375" style="35" hidden="1" customWidth="1"/>
    <col min="2" max="2" width="4" style="35" customWidth="1"/>
    <col min="3" max="3" width="14.3984375" style="35" customWidth="1"/>
    <col min="4" max="4" width="14.09765625" style="35" customWidth="1"/>
    <col min="5" max="5" width="13" style="35" customWidth="1"/>
    <col min="6" max="6" width="14.8984375" style="35" customWidth="1"/>
    <col min="7" max="7" width="15.19921875" style="35" customWidth="1"/>
    <col min="8" max="8" width="13" style="35" customWidth="1"/>
    <col min="9" max="9" width="12.09765625" style="35" customWidth="1"/>
    <col min="10" max="10" width="14.8984375" style="35" customWidth="1"/>
    <col min="11" max="11" width="13.59765625" style="35" customWidth="1"/>
    <col min="12" max="12" width="15.5" style="35" customWidth="1"/>
    <col min="13" max="13" width="13.5" style="35" customWidth="1"/>
    <col min="14" max="14" width="13.3984375" style="35" customWidth="1"/>
    <col min="15" max="15" width="11.3984375" style="35" customWidth="1"/>
    <col min="16" max="16" width="13" style="35" customWidth="1"/>
    <col min="17" max="17" width="10.8984375" style="35" customWidth="1"/>
    <col min="18" max="18" width="11.09765625" style="35" customWidth="1"/>
    <col min="19" max="19" width="10" style="35" customWidth="1"/>
    <col min="20" max="20" width="12.69921875" style="35" customWidth="1"/>
    <col min="21" max="21" width="9.8984375" style="35" customWidth="1"/>
    <col min="22" max="22" width="9.09765625" style="35" bestFit="1" customWidth="1"/>
    <col min="23" max="23" width="10.5" style="35" customWidth="1"/>
    <col min="24" max="24" width="8.3984375" style="35" customWidth="1"/>
    <col min="25" max="25" width="7.69921875" style="35" customWidth="1"/>
    <col min="26" max="26" width="8.59765625" style="35" customWidth="1"/>
    <col min="27" max="27" width="9.8984375" style="35" customWidth="1"/>
    <col min="28" max="28" width="9.59765625" style="35" customWidth="1"/>
    <col min="29" max="29" width="7.69921875" style="35" customWidth="1"/>
    <col min="30" max="30" width="11.3984375" style="35" customWidth="1"/>
    <col min="31" max="31" width="13.09765625" style="35" customWidth="1"/>
    <col min="32" max="33" width="12" style="35" customWidth="1"/>
    <col min="34" max="34" width="9.59765625" style="35" customWidth="1"/>
    <col min="35" max="35" width="8.3984375" style="35" customWidth="1"/>
    <col min="36" max="36" width="9.5" style="35" customWidth="1"/>
    <col min="37" max="37" width="9" style="35" customWidth="1"/>
    <col min="38" max="38" width="8.09765625" style="35" customWidth="1"/>
    <col min="39" max="39" width="9.19921875" style="35" customWidth="1"/>
    <col min="40" max="40" width="10.59765625" style="35" customWidth="1"/>
    <col min="41" max="41" width="9.19921875" style="35" customWidth="1"/>
    <col min="42" max="42" width="12.69921875" style="35" customWidth="1"/>
    <col min="43" max="44" width="10.5" style="35" customWidth="1"/>
    <col min="45" max="45" width="8.69921875" style="35" customWidth="1"/>
    <col min="46" max="46" width="10.09765625" style="35" customWidth="1"/>
    <col min="47" max="47" width="9.19921875" style="35" customWidth="1"/>
    <col min="48" max="49" width="13.59765625" style="35" customWidth="1"/>
    <col min="50" max="50" width="12.69921875" style="35" customWidth="1"/>
    <col min="51" max="51" width="13.3984375" style="35" customWidth="1"/>
    <col min="52" max="52" width="12" style="35" customWidth="1"/>
    <col min="53" max="53" width="12.19921875" style="35" customWidth="1"/>
    <col min="54" max="54" width="13.3984375" style="35" customWidth="1"/>
    <col min="55" max="55" width="13.09765625" style="35" customWidth="1"/>
    <col min="56" max="56" width="11.3984375" style="35" customWidth="1"/>
    <col min="57" max="57" width="12.5" style="35" customWidth="1"/>
    <col min="58" max="58" width="12.59765625" style="35" customWidth="1"/>
    <col min="59" max="59" width="9.5" style="35" customWidth="1"/>
    <col min="60" max="60" width="9.8984375" style="35" customWidth="1"/>
    <col min="61" max="61" width="7.59765625" style="35" customWidth="1"/>
    <col min="62" max="62" width="11.09765625" style="35" customWidth="1"/>
    <col min="63" max="63" width="10.3984375" style="35" customWidth="1"/>
    <col min="64" max="64" width="11.09765625" style="35" customWidth="1"/>
    <col min="65" max="65" width="9.8984375" style="35" customWidth="1"/>
    <col min="66" max="66" width="9.19921875" style="35" customWidth="1"/>
    <col min="67" max="67" width="8.19921875" style="35" customWidth="1"/>
    <col min="68" max="68" width="11.09765625" style="35" customWidth="1"/>
    <col min="69" max="69" width="9.19921875" style="35" customWidth="1"/>
    <col min="70" max="70" width="11.09765625" style="35" customWidth="1"/>
    <col min="71" max="71" width="8.3984375" style="35" customWidth="1"/>
    <col min="72" max="72" width="10.59765625" style="35" customWidth="1"/>
    <col min="73" max="73" width="9.09765625" style="35" customWidth="1"/>
    <col min="74" max="74" width="10.59765625" style="35" customWidth="1"/>
    <col min="75" max="77" width="9.09765625" style="35" customWidth="1"/>
    <col min="78" max="78" width="14.59765625" style="35" customWidth="1"/>
    <col min="79" max="79" width="9.8984375" style="35" customWidth="1"/>
    <col min="80" max="80" width="13.8984375" style="35" customWidth="1"/>
    <col min="81" max="81" width="9.3984375" style="35" customWidth="1"/>
    <col min="82" max="82" width="11" style="35" customWidth="1"/>
    <col min="83" max="83" width="12.69921875" style="35" customWidth="1"/>
    <col min="84" max="84" width="13.19921875" style="35" customWidth="1"/>
    <col min="85" max="85" width="11.69921875" style="35" customWidth="1"/>
    <col min="86" max="86" width="10.09765625" style="35" customWidth="1"/>
    <col min="87" max="87" width="9.09765625" style="35" customWidth="1"/>
    <col min="88" max="88" width="10.09765625" style="35" customWidth="1"/>
    <col min="89" max="89" width="8.8984375" style="35" customWidth="1"/>
    <col min="90" max="90" width="12.69921875" style="35" customWidth="1"/>
    <col min="91" max="91" width="13.3984375" style="35" customWidth="1"/>
    <col min="92" max="92" width="14.8984375" style="35" customWidth="1"/>
    <col min="93" max="93" width="10.8984375" style="35" customWidth="1"/>
    <col min="94" max="94" width="14.19921875" style="35" customWidth="1"/>
    <col min="95" max="95" width="10.3984375" style="35" customWidth="1"/>
    <col min="96" max="96" width="10.5" style="35" customWidth="1"/>
    <col min="97" max="97" width="10.09765625" style="35" customWidth="1"/>
    <col min="98" max="98" width="11.59765625" style="35" customWidth="1"/>
    <col min="99" max="99" width="10" style="35" customWidth="1"/>
    <col min="100" max="100" width="10.59765625" style="35" customWidth="1"/>
    <col min="101" max="101" width="8.8984375" style="35" customWidth="1"/>
    <col min="102" max="102" width="14.19921875" style="35" customWidth="1"/>
    <col min="103" max="103" width="13.09765625" style="35" customWidth="1"/>
    <col min="104" max="104" width="14.09765625" style="35" customWidth="1"/>
    <col min="105" max="105" width="10.69921875" style="35" customWidth="1"/>
    <col min="106" max="106" width="14.09765625" style="35" customWidth="1"/>
    <col min="107" max="107" width="12.09765625" style="35" customWidth="1"/>
    <col min="108" max="108" width="11.8984375" style="35" customWidth="1"/>
    <col min="109" max="109" width="11.09765625" style="35" customWidth="1"/>
    <col min="110" max="110" width="12.5" style="35" customWidth="1"/>
    <col min="111" max="111" width="9.5" style="35" customWidth="1"/>
    <col min="112" max="112" width="8.8984375" style="35" customWidth="1"/>
    <col min="113" max="113" width="7.69921875" style="35" customWidth="1"/>
    <col min="114" max="114" width="10.59765625" style="35" customWidth="1"/>
    <col min="115" max="115" width="9.8984375" style="35" customWidth="1"/>
    <col min="116" max="116" width="14" style="35" customWidth="1"/>
    <col min="117" max="117" width="9.59765625" style="35" customWidth="1"/>
    <col min="118" max="118" width="10.19921875" style="35" customWidth="1"/>
    <col min="119" max="119" width="8.09765625" style="35" customWidth="1"/>
    <col min="120" max="120" width="13" style="35" customWidth="1"/>
    <col min="121" max="121" width="11.69921875" style="35" customWidth="1"/>
    <col min="122" max="122" width="20.8984375" style="35" customWidth="1"/>
    <col min="123" max="16384" width="9" style="35" customWidth="1"/>
  </cols>
  <sheetData>
    <row r="1" spans="2:119" ht="11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</row>
    <row r="2" spans="2:119" ht="38.25" customHeight="1">
      <c r="B2" s="37"/>
      <c r="C2" s="37"/>
      <c r="D2" s="104" t="s">
        <v>133</v>
      </c>
      <c r="E2" s="104"/>
      <c r="F2" s="104"/>
      <c r="G2" s="104"/>
      <c r="H2" s="104"/>
      <c r="I2" s="104"/>
      <c r="J2" s="104"/>
      <c r="K2" s="104"/>
      <c r="L2" s="104"/>
      <c r="M2" s="37"/>
      <c r="N2" s="37"/>
      <c r="O2" s="37"/>
      <c r="P2" s="37"/>
      <c r="Q2" s="37"/>
      <c r="R2" s="36"/>
      <c r="S2" s="36"/>
      <c r="T2" s="36"/>
      <c r="U2" s="36"/>
      <c r="V2" s="37"/>
      <c r="W2" s="37"/>
      <c r="X2" s="37"/>
      <c r="Y2" s="37"/>
      <c r="Z2" s="37"/>
      <c r="AA2" s="37"/>
      <c r="AB2" s="37"/>
      <c r="AC2" s="37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9"/>
      <c r="DG2" s="39"/>
      <c r="DH2" s="39"/>
      <c r="DI2" s="39"/>
      <c r="DJ2" s="39"/>
      <c r="DK2" s="39"/>
      <c r="DL2" s="39"/>
      <c r="DM2" s="39"/>
      <c r="DN2" s="39"/>
      <c r="DO2" s="39"/>
    </row>
    <row r="3" spans="3:109" ht="20.25" customHeight="1"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05"/>
      <c r="AC3" s="105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2"/>
      <c r="DC3" s="42"/>
      <c r="DD3" s="42"/>
      <c r="DE3" s="42"/>
    </row>
    <row r="4" spans="2:121" s="46" customFormat="1" ht="12.75" customHeight="1">
      <c r="B4" s="92" t="s">
        <v>53</v>
      </c>
      <c r="C4" s="94" t="s">
        <v>67</v>
      </c>
      <c r="D4" s="76" t="s">
        <v>80</v>
      </c>
      <c r="E4" s="77"/>
      <c r="F4" s="77"/>
      <c r="G4" s="77"/>
      <c r="H4" s="77"/>
      <c r="I4" s="78"/>
      <c r="J4" s="96" t="s">
        <v>43</v>
      </c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8"/>
    </row>
    <row r="5" spans="2:121" s="46" customFormat="1" ht="15.75" customHeight="1">
      <c r="B5" s="92"/>
      <c r="C5" s="94"/>
      <c r="D5" s="87"/>
      <c r="E5" s="88"/>
      <c r="F5" s="88"/>
      <c r="G5" s="88"/>
      <c r="H5" s="88"/>
      <c r="I5" s="95"/>
      <c r="J5" s="76" t="s">
        <v>81</v>
      </c>
      <c r="K5" s="77"/>
      <c r="L5" s="77"/>
      <c r="M5" s="77"/>
      <c r="N5" s="89" t="s">
        <v>72</v>
      </c>
      <c r="O5" s="90"/>
      <c r="P5" s="90"/>
      <c r="Q5" s="90"/>
      <c r="R5" s="90"/>
      <c r="S5" s="90"/>
      <c r="T5" s="90"/>
      <c r="U5" s="91"/>
      <c r="V5" s="76" t="s">
        <v>82</v>
      </c>
      <c r="W5" s="77"/>
      <c r="X5" s="77"/>
      <c r="Y5" s="78"/>
      <c r="Z5" s="76" t="s">
        <v>83</v>
      </c>
      <c r="AA5" s="77"/>
      <c r="AB5" s="77"/>
      <c r="AC5" s="78"/>
      <c r="AD5" s="76" t="s">
        <v>84</v>
      </c>
      <c r="AE5" s="77"/>
      <c r="AF5" s="77"/>
      <c r="AG5" s="78"/>
      <c r="AH5" s="82" t="s">
        <v>43</v>
      </c>
      <c r="AI5" s="83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30"/>
      <c r="AX5" s="76" t="s">
        <v>85</v>
      </c>
      <c r="AY5" s="77"/>
      <c r="AZ5" s="77"/>
      <c r="BA5" s="78"/>
      <c r="BB5" s="31" t="s">
        <v>42</v>
      </c>
      <c r="BC5" s="31"/>
      <c r="BD5" s="31"/>
      <c r="BE5" s="31"/>
      <c r="BF5" s="31"/>
      <c r="BG5" s="31"/>
      <c r="BH5" s="31"/>
      <c r="BI5" s="31"/>
      <c r="BJ5" s="76" t="s">
        <v>86</v>
      </c>
      <c r="BK5" s="77"/>
      <c r="BL5" s="77"/>
      <c r="BM5" s="78"/>
      <c r="BN5" s="28" t="s">
        <v>41</v>
      </c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83"/>
      <c r="CC5" s="83"/>
      <c r="CD5" s="83"/>
      <c r="CE5" s="83"/>
      <c r="CF5" s="83"/>
      <c r="CG5" s="93"/>
      <c r="CH5" s="76" t="s">
        <v>87</v>
      </c>
      <c r="CI5" s="77"/>
      <c r="CJ5" s="77"/>
      <c r="CK5" s="78"/>
      <c r="CL5" s="76" t="s">
        <v>88</v>
      </c>
      <c r="CM5" s="77"/>
      <c r="CN5" s="77"/>
      <c r="CO5" s="78"/>
      <c r="CP5" s="52" t="s">
        <v>41</v>
      </c>
      <c r="CQ5" s="52"/>
      <c r="CR5" s="52"/>
      <c r="CS5" s="52"/>
      <c r="CT5" s="52"/>
      <c r="CU5" s="52"/>
      <c r="CV5" s="52"/>
      <c r="CW5" s="52"/>
      <c r="CX5" s="76" t="s">
        <v>89</v>
      </c>
      <c r="CY5" s="77"/>
      <c r="CZ5" s="77"/>
      <c r="DA5" s="78"/>
      <c r="DB5" s="32" t="s">
        <v>41</v>
      </c>
      <c r="DC5" s="32"/>
      <c r="DD5" s="32"/>
      <c r="DE5" s="32"/>
      <c r="DF5" s="76" t="s">
        <v>90</v>
      </c>
      <c r="DG5" s="77"/>
      <c r="DH5" s="77"/>
      <c r="DI5" s="78"/>
      <c r="DJ5" s="76" t="s">
        <v>91</v>
      </c>
      <c r="DK5" s="77"/>
      <c r="DL5" s="77"/>
      <c r="DM5" s="77"/>
      <c r="DN5" s="77"/>
      <c r="DO5" s="78"/>
      <c r="DP5" s="101" t="s">
        <v>66</v>
      </c>
      <c r="DQ5" s="101"/>
    </row>
    <row r="6" spans="2:122" s="46" customFormat="1" ht="94.5" customHeight="1">
      <c r="B6" s="92"/>
      <c r="C6" s="94"/>
      <c r="D6" s="79"/>
      <c r="E6" s="80"/>
      <c r="F6" s="80"/>
      <c r="G6" s="80"/>
      <c r="H6" s="80"/>
      <c r="I6" s="81"/>
      <c r="J6" s="87"/>
      <c r="K6" s="88"/>
      <c r="L6" s="88"/>
      <c r="M6" s="88"/>
      <c r="N6" s="76" t="s">
        <v>69</v>
      </c>
      <c r="O6" s="77"/>
      <c r="P6" s="77"/>
      <c r="Q6" s="77"/>
      <c r="R6" s="76" t="s">
        <v>70</v>
      </c>
      <c r="S6" s="77"/>
      <c r="T6" s="77"/>
      <c r="U6" s="77"/>
      <c r="V6" s="79"/>
      <c r="W6" s="80"/>
      <c r="X6" s="80"/>
      <c r="Y6" s="81"/>
      <c r="Z6" s="79"/>
      <c r="AA6" s="80"/>
      <c r="AB6" s="80"/>
      <c r="AC6" s="81"/>
      <c r="AD6" s="79"/>
      <c r="AE6" s="80"/>
      <c r="AF6" s="80"/>
      <c r="AG6" s="81"/>
      <c r="AH6" s="76" t="s">
        <v>71</v>
      </c>
      <c r="AI6" s="77"/>
      <c r="AJ6" s="77"/>
      <c r="AK6" s="77"/>
      <c r="AL6" s="76" t="s">
        <v>48</v>
      </c>
      <c r="AM6" s="77"/>
      <c r="AN6" s="77"/>
      <c r="AO6" s="77"/>
      <c r="AP6" s="76" t="s">
        <v>92</v>
      </c>
      <c r="AQ6" s="77"/>
      <c r="AR6" s="77"/>
      <c r="AS6" s="77"/>
      <c r="AT6" s="76" t="s">
        <v>93</v>
      </c>
      <c r="AU6" s="77"/>
      <c r="AV6" s="77"/>
      <c r="AW6" s="77"/>
      <c r="AX6" s="79"/>
      <c r="AY6" s="80"/>
      <c r="AZ6" s="80"/>
      <c r="BA6" s="81"/>
      <c r="BB6" s="75" t="s">
        <v>74</v>
      </c>
      <c r="BC6" s="75"/>
      <c r="BD6" s="75"/>
      <c r="BE6" s="75"/>
      <c r="BF6" s="84" t="s">
        <v>73</v>
      </c>
      <c r="BG6" s="85"/>
      <c r="BH6" s="85"/>
      <c r="BI6" s="86"/>
      <c r="BJ6" s="79"/>
      <c r="BK6" s="80"/>
      <c r="BL6" s="80"/>
      <c r="BM6" s="81"/>
      <c r="BN6" s="76" t="s">
        <v>49</v>
      </c>
      <c r="BO6" s="77"/>
      <c r="BP6" s="77"/>
      <c r="BQ6" s="77"/>
      <c r="BR6" s="76" t="s">
        <v>68</v>
      </c>
      <c r="BS6" s="77"/>
      <c r="BT6" s="77"/>
      <c r="BU6" s="77"/>
      <c r="BV6" s="75" t="s">
        <v>75</v>
      </c>
      <c r="BW6" s="75"/>
      <c r="BX6" s="75"/>
      <c r="BY6" s="75"/>
      <c r="BZ6" s="76" t="s">
        <v>76</v>
      </c>
      <c r="CA6" s="77"/>
      <c r="CB6" s="77"/>
      <c r="CC6" s="77"/>
      <c r="CD6" s="76" t="s">
        <v>77</v>
      </c>
      <c r="CE6" s="77"/>
      <c r="CF6" s="77"/>
      <c r="CG6" s="77"/>
      <c r="CH6" s="79"/>
      <c r="CI6" s="80"/>
      <c r="CJ6" s="80"/>
      <c r="CK6" s="81"/>
      <c r="CL6" s="79"/>
      <c r="CM6" s="80"/>
      <c r="CN6" s="80"/>
      <c r="CO6" s="81"/>
      <c r="CP6" s="75" t="s">
        <v>50</v>
      </c>
      <c r="CQ6" s="75"/>
      <c r="CR6" s="75"/>
      <c r="CS6" s="75"/>
      <c r="CT6" s="75" t="s">
        <v>51</v>
      </c>
      <c r="CU6" s="75"/>
      <c r="CV6" s="75"/>
      <c r="CW6" s="75"/>
      <c r="CX6" s="79"/>
      <c r="CY6" s="80"/>
      <c r="CZ6" s="80"/>
      <c r="DA6" s="81"/>
      <c r="DB6" s="76" t="s">
        <v>52</v>
      </c>
      <c r="DC6" s="77"/>
      <c r="DD6" s="77"/>
      <c r="DE6" s="78"/>
      <c r="DF6" s="79"/>
      <c r="DG6" s="80"/>
      <c r="DH6" s="80"/>
      <c r="DI6" s="81"/>
      <c r="DJ6" s="79"/>
      <c r="DK6" s="80"/>
      <c r="DL6" s="80"/>
      <c r="DM6" s="80"/>
      <c r="DN6" s="80"/>
      <c r="DO6" s="81"/>
      <c r="DP6" s="101"/>
      <c r="DQ6" s="101"/>
      <c r="DR6" s="47"/>
    </row>
    <row r="7" spans="2:121" s="46" customFormat="1" ht="30" customHeight="1">
      <c r="B7" s="92"/>
      <c r="C7" s="94"/>
      <c r="D7" s="99" t="s">
        <v>79</v>
      </c>
      <c r="E7" s="100"/>
      <c r="F7" s="74" t="s">
        <v>44</v>
      </c>
      <c r="G7" s="74"/>
      <c r="H7" s="74" t="s">
        <v>45</v>
      </c>
      <c r="I7" s="74"/>
      <c r="J7" s="74" t="s">
        <v>44</v>
      </c>
      <c r="K7" s="74"/>
      <c r="L7" s="74" t="s">
        <v>45</v>
      </c>
      <c r="M7" s="74"/>
      <c r="N7" s="74" t="s">
        <v>44</v>
      </c>
      <c r="O7" s="74"/>
      <c r="P7" s="74" t="s">
        <v>45</v>
      </c>
      <c r="Q7" s="74"/>
      <c r="R7" s="74" t="s">
        <v>44</v>
      </c>
      <c r="S7" s="74"/>
      <c r="T7" s="74" t="s">
        <v>45</v>
      </c>
      <c r="U7" s="74"/>
      <c r="V7" s="74" t="s">
        <v>44</v>
      </c>
      <c r="W7" s="74"/>
      <c r="X7" s="74" t="s">
        <v>45</v>
      </c>
      <c r="Y7" s="74"/>
      <c r="Z7" s="74" t="s">
        <v>44</v>
      </c>
      <c r="AA7" s="74"/>
      <c r="AB7" s="74" t="s">
        <v>45</v>
      </c>
      <c r="AC7" s="74"/>
      <c r="AD7" s="74" t="s">
        <v>44</v>
      </c>
      <c r="AE7" s="74"/>
      <c r="AF7" s="74" t="s">
        <v>45</v>
      </c>
      <c r="AG7" s="74"/>
      <c r="AH7" s="74" t="s">
        <v>44</v>
      </c>
      <c r="AI7" s="74"/>
      <c r="AJ7" s="74" t="s">
        <v>45</v>
      </c>
      <c r="AK7" s="74"/>
      <c r="AL7" s="74" t="s">
        <v>44</v>
      </c>
      <c r="AM7" s="74"/>
      <c r="AN7" s="74" t="s">
        <v>45</v>
      </c>
      <c r="AO7" s="74"/>
      <c r="AP7" s="74" t="s">
        <v>44</v>
      </c>
      <c r="AQ7" s="74"/>
      <c r="AR7" s="74" t="s">
        <v>45</v>
      </c>
      <c r="AS7" s="74"/>
      <c r="AT7" s="74" t="s">
        <v>44</v>
      </c>
      <c r="AU7" s="74"/>
      <c r="AV7" s="74" t="s">
        <v>45</v>
      </c>
      <c r="AW7" s="74"/>
      <c r="AX7" s="74" t="s">
        <v>44</v>
      </c>
      <c r="AY7" s="74"/>
      <c r="AZ7" s="74" t="s">
        <v>45</v>
      </c>
      <c r="BA7" s="74"/>
      <c r="BB7" s="74" t="s">
        <v>44</v>
      </c>
      <c r="BC7" s="74"/>
      <c r="BD7" s="74" t="s">
        <v>45</v>
      </c>
      <c r="BE7" s="74"/>
      <c r="BF7" s="74" t="s">
        <v>44</v>
      </c>
      <c r="BG7" s="74"/>
      <c r="BH7" s="74" t="s">
        <v>45</v>
      </c>
      <c r="BI7" s="74"/>
      <c r="BJ7" s="74" t="s">
        <v>44</v>
      </c>
      <c r="BK7" s="74"/>
      <c r="BL7" s="74" t="s">
        <v>45</v>
      </c>
      <c r="BM7" s="74"/>
      <c r="BN7" s="74" t="s">
        <v>44</v>
      </c>
      <c r="BO7" s="74"/>
      <c r="BP7" s="74" t="s">
        <v>45</v>
      </c>
      <c r="BQ7" s="74"/>
      <c r="BR7" s="74" t="s">
        <v>44</v>
      </c>
      <c r="BS7" s="74"/>
      <c r="BT7" s="74" t="s">
        <v>45</v>
      </c>
      <c r="BU7" s="74"/>
      <c r="BV7" s="74" t="s">
        <v>44</v>
      </c>
      <c r="BW7" s="74"/>
      <c r="BX7" s="74" t="s">
        <v>45</v>
      </c>
      <c r="BY7" s="74"/>
      <c r="BZ7" s="74" t="s">
        <v>44</v>
      </c>
      <c r="CA7" s="74"/>
      <c r="CB7" s="74" t="s">
        <v>45</v>
      </c>
      <c r="CC7" s="74"/>
      <c r="CD7" s="74" t="s">
        <v>44</v>
      </c>
      <c r="CE7" s="74"/>
      <c r="CF7" s="74" t="s">
        <v>45</v>
      </c>
      <c r="CG7" s="74"/>
      <c r="CH7" s="74" t="s">
        <v>44</v>
      </c>
      <c r="CI7" s="74"/>
      <c r="CJ7" s="74" t="s">
        <v>45</v>
      </c>
      <c r="CK7" s="74"/>
      <c r="CL7" s="74" t="s">
        <v>44</v>
      </c>
      <c r="CM7" s="74"/>
      <c r="CN7" s="74" t="s">
        <v>45</v>
      </c>
      <c r="CO7" s="74"/>
      <c r="CP7" s="74" t="s">
        <v>44</v>
      </c>
      <c r="CQ7" s="74"/>
      <c r="CR7" s="74" t="s">
        <v>45</v>
      </c>
      <c r="CS7" s="74"/>
      <c r="CT7" s="74" t="s">
        <v>44</v>
      </c>
      <c r="CU7" s="74"/>
      <c r="CV7" s="74" t="s">
        <v>45</v>
      </c>
      <c r="CW7" s="74"/>
      <c r="CX7" s="74" t="s">
        <v>44</v>
      </c>
      <c r="CY7" s="74"/>
      <c r="CZ7" s="74" t="s">
        <v>45</v>
      </c>
      <c r="DA7" s="74"/>
      <c r="DB7" s="74" t="s">
        <v>44</v>
      </c>
      <c r="DC7" s="74"/>
      <c r="DD7" s="74" t="s">
        <v>45</v>
      </c>
      <c r="DE7" s="74"/>
      <c r="DF7" s="74" t="s">
        <v>44</v>
      </c>
      <c r="DG7" s="74"/>
      <c r="DH7" s="74" t="s">
        <v>45</v>
      </c>
      <c r="DI7" s="74"/>
      <c r="DJ7" s="102" t="s">
        <v>65</v>
      </c>
      <c r="DK7" s="103"/>
      <c r="DL7" s="74" t="s">
        <v>44</v>
      </c>
      <c r="DM7" s="74"/>
      <c r="DN7" s="74" t="s">
        <v>45</v>
      </c>
      <c r="DO7" s="74"/>
      <c r="DP7" s="74" t="s">
        <v>45</v>
      </c>
      <c r="DQ7" s="74"/>
    </row>
    <row r="8" spans="2:121" s="46" customFormat="1" ht="32.25" customHeight="1">
      <c r="B8" s="92"/>
      <c r="C8" s="94"/>
      <c r="D8" s="48" t="s">
        <v>47</v>
      </c>
      <c r="E8" s="33" t="s">
        <v>46</v>
      </c>
      <c r="F8" s="48" t="s">
        <v>47</v>
      </c>
      <c r="G8" s="33" t="s">
        <v>46</v>
      </c>
      <c r="H8" s="48" t="s">
        <v>47</v>
      </c>
      <c r="I8" s="33" t="s">
        <v>46</v>
      </c>
      <c r="J8" s="48" t="s">
        <v>47</v>
      </c>
      <c r="K8" s="33" t="s">
        <v>46</v>
      </c>
      <c r="L8" s="48" t="s">
        <v>47</v>
      </c>
      <c r="M8" s="33" t="s">
        <v>46</v>
      </c>
      <c r="N8" s="48" t="s">
        <v>47</v>
      </c>
      <c r="O8" s="33" t="s">
        <v>46</v>
      </c>
      <c r="P8" s="48" t="s">
        <v>47</v>
      </c>
      <c r="Q8" s="33" t="s">
        <v>46</v>
      </c>
      <c r="R8" s="48" t="s">
        <v>47</v>
      </c>
      <c r="S8" s="33" t="s">
        <v>46</v>
      </c>
      <c r="T8" s="48" t="s">
        <v>47</v>
      </c>
      <c r="U8" s="33" t="s">
        <v>46</v>
      </c>
      <c r="V8" s="48" t="s">
        <v>47</v>
      </c>
      <c r="W8" s="33" t="s">
        <v>46</v>
      </c>
      <c r="X8" s="48" t="s">
        <v>47</v>
      </c>
      <c r="Y8" s="33" t="s">
        <v>46</v>
      </c>
      <c r="Z8" s="48" t="s">
        <v>47</v>
      </c>
      <c r="AA8" s="33" t="s">
        <v>46</v>
      </c>
      <c r="AB8" s="48" t="s">
        <v>47</v>
      </c>
      <c r="AC8" s="33" t="s">
        <v>46</v>
      </c>
      <c r="AD8" s="48" t="s">
        <v>47</v>
      </c>
      <c r="AE8" s="33" t="s">
        <v>46</v>
      </c>
      <c r="AF8" s="48" t="s">
        <v>47</v>
      </c>
      <c r="AG8" s="33" t="s">
        <v>46</v>
      </c>
      <c r="AH8" s="48" t="s">
        <v>47</v>
      </c>
      <c r="AI8" s="33" t="s">
        <v>46</v>
      </c>
      <c r="AJ8" s="48" t="s">
        <v>47</v>
      </c>
      <c r="AK8" s="33" t="s">
        <v>46</v>
      </c>
      <c r="AL8" s="48" t="s">
        <v>47</v>
      </c>
      <c r="AM8" s="33" t="s">
        <v>46</v>
      </c>
      <c r="AN8" s="48" t="s">
        <v>47</v>
      </c>
      <c r="AO8" s="33" t="s">
        <v>46</v>
      </c>
      <c r="AP8" s="48" t="s">
        <v>47</v>
      </c>
      <c r="AQ8" s="33" t="s">
        <v>46</v>
      </c>
      <c r="AR8" s="48" t="s">
        <v>47</v>
      </c>
      <c r="AS8" s="33" t="s">
        <v>46</v>
      </c>
      <c r="AT8" s="48" t="s">
        <v>47</v>
      </c>
      <c r="AU8" s="33" t="s">
        <v>46</v>
      </c>
      <c r="AV8" s="48" t="s">
        <v>47</v>
      </c>
      <c r="AW8" s="33" t="s">
        <v>46</v>
      </c>
      <c r="AX8" s="48" t="s">
        <v>47</v>
      </c>
      <c r="AY8" s="33" t="s">
        <v>46</v>
      </c>
      <c r="AZ8" s="48" t="s">
        <v>47</v>
      </c>
      <c r="BA8" s="33" t="s">
        <v>46</v>
      </c>
      <c r="BB8" s="48" t="s">
        <v>47</v>
      </c>
      <c r="BC8" s="33" t="s">
        <v>46</v>
      </c>
      <c r="BD8" s="48" t="s">
        <v>47</v>
      </c>
      <c r="BE8" s="33" t="s">
        <v>46</v>
      </c>
      <c r="BF8" s="48" t="s">
        <v>47</v>
      </c>
      <c r="BG8" s="33" t="s">
        <v>46</v>
      </c>
      <c r="BH8" s="48" t="s">
        <v>47</v>
      </c>
      <c r="BI8" s="33" t="s">
        <v>46</v>
      </c>
      <c r="BJ8" s="48" t="s">
        <v>47</v>
      </c>
      <c r="BK8" s="33" t="s">
        <v>46</v>
      </c>
      <c r="BL8" s="48" t="s">
        <v>47</v>
      </c>
      <c r="BM8" s="33" t="s">
        <v>46</v>
      </c>
      <c r="BN8" s="48" t="s">
        <v>47</v>
      </c>
      <c r="BO8" s="33" t="s">
        <v>46</v>
      </c>
      <c r="BP8" s="48" t="s">
        <v>47</v>
      </c>
      <c r="BQ8" s="33" t="s">
        <v>46</v>
      </c>
      <c r="BR8" s="48" t="s">
        <v>47</v>
      </c>
      <c r="BS8" s="33" t="s">
        <v>46</v>
      </c>
      <c r="BT8" s="48" t="s">
        <v>47</v>
      </c>
      <c r="BU8" s="33" t="s">
        <v>46</v>
      </c>
      <c r="BV8" s="48" t="s">
        <v>47</v>
      </c>
      <c r="BW8" s="33" t="s">
        <v>46</v>
      </c>
      <c r="BX8" s="48" t="s">
        <v>47</v>
      </c>
      <c r="BY8" s="33" t="s">
        <v>46</v>
      </c>
      <c r="BZ8" s="48" t="s">
        <v>47</v>
      </c>
      <c r="CA8" s="33" t="s">
        <v>46</v>
      </c>
      <c r="CB8" s="48" t="s">
        <v>47</v>
      </c>
      <c r="CC8" s="33" t="s">
        <v>46</v>
      </c>
      <c r="CD8" s="48" t="s">
        <v>47</v>
      </c>
      <c r="CE8" s="33" t="s">
        <v>46</v>
      </c>
      <c r="CF8" s="48" t="s">
        <v>47</v>
      </c>
      <c r="CG8" s="33" t="s">
        <v>46</v>
      </c>
      <c r="CH8" s="48" t="s">
        <v>47</v>
      </c>
      <c r="CI8" s="33" t="s">
        <v>46</v>
      </c>
      <c r="CJ8" s="48" t="s">
        <v>47</v>
      </c>
      <c r="CK8" s="33" t="s">
        <v>46</v>
      </c>
      <c r="CL8" s="48" t="s">
        <v>47</v>
      </c>
      <c r="CM8" s="33" t="s">
        <v>46</v>
      </c>
      <c r="CN8" s="48" t="s">
        <v>47</v>
      </c>
      <c r="CO8" s="33" t="s">
        <v>46</v>
      </c>
      <c r="CP8" s="48" t="s">
        <v>47</v>
      </c>
      <c r="CQ8" s="33" t="s">
        <v>46</v>
      </c>
      <c r="CR8" s="48" t="s">
        <v>47</v>
      </c>
      <c r="CS8" s="33" t="s">
        <v>46</v>
      </c>
      <c r="CT8" s="48" t="s">
        <v>47</v>
      </c>
      <c r="CU8" s="33" t="s">
        <v>46</v>
      </c>
      <c r="CV8" s="48" t="s">
        <v>47</v>
      </c>
      <c r="CW8" s="33" t="s">
        <v>46</v>
      </c>
      <c r="CX8" s="48" t="s">
        <v>47</v>
      </c>
      <c r="CY8" s="33" t="s">
        <v>46</v>
      </c>
      <c r="CZ8" s="48" t="s">
        <v>47</v>
      </c>
      <c r="DA8" s="33" t="s">
        <v>46</v>
      </c>
      <c r="DB8" s="48" t="s">
        <v>47</v>
      </c>
      <c r="DC8" s="33" t="s">
        <v>46</v>
      </c>
      <c r="DD8" s="48" t="s">
        <v>47</v>
      </c>
      <c r="DE8" s="33" t="s">
        <v>46</v>
      </c>
      <c r="DF8" s="48" t="s">
        <v>47</v>
      </c>
      <c r="DG8" s="33" t="s">
        <v>46</v>
      </c>
      <c r="DH8" s="48" t="s">
        <v>47</v>
      </c>
      <c r="DI8" s="33" t="s">
        <v>46</v>
      </c>
      <c r="DJ8" s="48" t="s">
        <v>47</v>
      </c>
      <c r="DK8" s="33" t="s">
        <v>46</v>
      </c>
      <c r="DL8" s="48" t="s">
        <v>47</v>
      </c>
      <c r="DM8" s="33" t="s">
        <v>46</v>
      </c>
      <c r="DN8" s="48" t="s">
        <v>47</v>
      </c>
      <c r="DO8" s="33" t="s">
        <v>46</v>
      </c>
      <c r="DP8" s="48" t="s">
        <v>47</v>
      </c>
      <c r="DQ8" s="33" t="s">
        <v>46</v>
      </c>
    </row>
    <row r="9" spans="2:121" s="46" customFormat="1" ht="15" customHeight="1">
      <c r="B9" s="54"/>
      <c r="C9" s="49">
        <v>1</v>
      </c>
      <c r="D9" s="49">
        <f>C9+1</f>
        <v>2</v>
      </c>
      <c r="E9" s="49">
        <f aca="true" t="shared" si="0" ref="E9:BP9">D9+1</f>
        <v>3</v>
      </c>
      <c r="F9" s="49">
        <f t="shared" si="0"/>
        <v>4</v>
      </c>
      <c r="G9" s="49">
        <f t="shared" si="0"/>
        <v>5</v>
      </c>
      <c r="H9" s="49">
        <f t="shared" si="0"/>
        <v>6</v>
      </c>
      <c r="I9" s="49">
        <f t="shared" si="0"/>
        <v>7</v>
      </c>
      <c r="J9" s="49">
        <f t="shared" si="0"/>
        <v>8</v>
      </c>
      <c r="K9" s="49">
        <f t="shared" si="0"/>
        <v>9</v>
      </c>
      <c r="L9" s="49">
        <f t="shared" si="0"/>
        <v>10</v>
      </c>
      <c r="M9" s="49">
        <f t="shared" si="0"/>
        <v>11</v>
      </c>
      <c r="N9" s="49">
        <f t="shared" si="0"/>
        <v>12</v>
      </c>
      <c r="O9" s="49">
        <f t="shared" si="0"/>
        <v>13</v>
      </c>
      <c r="P9" s="49">
        <f t="shared" si="0"/>
        <v>14</v>
      </c>
      <c r="Q9" s="49">
        <f t="shared" si="0"/>
        <v>15</v>
      </c>
      <c r="R9" s="49">
        <f t="shared" si="0"/>
        <v>16</v>
      </c>
      <c r="S9" s="49">
        <f t="shared" si="0"/>
        <v>17</v>
      </c>
      <c r="T9" s="49">
        <f t="shared" si="0"/>
        <v>18</v>
      </c>
      <c r="U9" s="49">
        <f t="shared" si="0"/>
        <v>19</v>
      </c>
      <c r="V9" s="49">
        <f t="shared" si="0"/>
        <v>20</v>
      </c>
      <c r="W9" s="49">
        <f t="shared" si="0"/>
        <v>21</v>
      </c>
      <c r="X9" s="49">
        <f t="shared" si="0"/>
        <v>22</v>
      </c>
      <c r="Y9" s="49">
        <f t="shared" si="0"/>
        <v>23</v>
      </c>
      <c r="Z9" s="49">
        <f t="shared" si="0"/>
        <v>24</v>
      </c>
      <c r="AA9" s="49">
        <f t="shared" si="0"/>
        <v>25</v>
      </c>
      <c r="AB9" s="49">
        <f t="shared" si="0"/>
        <v>26</v>
      </c>
      <c r="AC9" s="49">
        <f t="shared" si="0"/>
        <v>27</v>
      </c>
      <c r="AD9" s="49">
        <f t="shared" si="0"/>
        <v>28</v>
      </c>
      <c r="AE9" s="49">
        <f t="shared" si="0"/>
        <v>29</v>
      </c>
      <c r="AF9" s="49">
        <f t="shared" si="0"/>
        <v>30</v>
      </c>
      <c r="AG9" s="49">
        <f t="shared" si="0"/>
        <v>31</v>
      </c>
      <c r="AH9" s="49">
        <f t="shared" si="0"/>
        <v>32</v>
      </c>
      <c r="AI9" s="49">
        <f t="shared" si="0"/>
        <v>33</v>
      </c>
      <c r="AJ9" s="49">
        <f t="shared" si="0"/>
        <v>34</v>
      </c>
      <c r="AK9" s="49">
        <f t="shared" si="0"/>
        <v>35</v>
      </c>
      <c r="AL9" s="49">
        <f t="shared" si="0"/>
        <v>36</v>
      </c>
      <c r="AM9" s="49">
        <f t="shared" si="0"/>
        <v>37</v>
      </c>
      <c r="AN9" s="49">
        <f t="shared" si="0"/>
        <v>38</v>
      </c>
      <c r="AO9" s="49">
        <f t="shared" si="0"/>
        <v>39</v>
      </c>
      <c r="AP9" s="49">
        <f t="shared" si="0"/>
        <v>40</v>
      </c>
      <c r="AQ9" s="49">
        <f t="shared" si="0"/>
        <v>41</v>
      </c>
      <c r="AR9" s="49">
        <f t="shared" si="0"/>
        <v>42</v>
      </c>
      <c r="AS9" s="49">
        <f t="shared" si="0"/>
        <v>43</v>
      </c>
      <c r="AT9" s="49">
        <f t="shared" si="0"/>
        <v>44</v>
      </c>
      <c r="AU9" s="49">
        <f t="shared" si="0"/>
        <v>45</v>
      </c>
      <c r="AV9" s="49">
        <f t="shared" si="0"/>
        <v>46</v>
      </c>
      <c r="AW9" s="49">
        <f t="shared" si="0"/>
        <v>47</v>
      </c>
      <c r="AX9" s="49">
        <f t="shared" si="0"/>
        <v>48</v>
      </c>
      <c r="AY9" s="49">
        <f t="shared" si="0"/>
        <v>49</v>
      </c>
      <c r="AZ9" s="49">
        <f t="shared" si="0"/>
        <v>50</v>
      </c>
      <c r="BA9" s="49">
        <f t="shared" si="0"/>
        <v>51</v>
      </c>
      <c r="BB9" s="49">
        <f t="shared" si="0"/>
        <v>52</v>
      </c>
      <c r="BC9" s="49">
        <f t="shared" si="0"/>
        <v>53</v>
      </c>
      <c r="BD9" s="49">
        <f t="shared" si="0"/>
        <v>54</v>
      </c>
      <c r="BE9" s="49">
        <f t="shared" si="0"/>
        <v>55</v>
      </c>
      <c r="BF9" s="49">
        <f t="shared" si="0"/>
        <v>56</v>
      </c>
      <c r="BG9" s="49">
        <f t="shared" si="0"/>
        <v>57</v>
      </c>
      <c r="BH9" s="49">
        <f t="shared" si="0"/>
        <v>58</v>
      </c>
      <c r="BI9" s="49">
        <f t="shared" si="0"/>
        <v>59</v>
      </c>
      <c r="BJ9" s="49">
        <f t="shared" si="0"/>
        <v>60</v>
      </c>
      <c r="BK9" s="49">
        <f t="shared" si="0"/>
        <v>61</v>
      </c>
      <c r="BL9" s="49">
        <f t="shared" si="0"/>
        <v>62</v>
      </c>
      <c r="BM9" s="49">
        <f t="shared" si="0"/>
        <v>63</v>
      </c>
      <c r="BN9" s="49">
        <f t="shared" si="0"/>
        <v>64</v>
      </c>
      <c r="BO9" s="49">
        <f t="shared" si="0"/>
        <v>65</v>
      </c>
      <c r="BP9" s="49">
        <f t="shared" si="0"/>
        <v>66</v>
      </c>
      <c r="BQ9" s="49">
        <f aca="true" t="shared" si="1" ref="BQ9:DQ9">BP9+1</f>
        <v>67</v>
      </c>
      <c r="BR9" s="49">
        <f t="shared" si="1"/>
        <v>68</v>
      </c>
      <c r="BS9" s="49">
        <f t="shared" si="1"/>
        <v>69</v>
      </c>
      <c r="BT9" s="49">
        <f t="shared" si="1"/>
        <v>70</v>
      </c>
      <c r="BU9" s="49">
        <f t="shared" si="1"/>
        <v>71</v>
      </c>
      <c r="BV9" s="49">
        <f t="shared" si="1"/>
        <v>72</v>
      </c>
      <c r="BW9" s="49">
        <f t="shared" si="1"/>
        <v>73</v>
      </c>
      <c r="BX9" s="49">
        <f t="shared" si="1"/>
        <v>74</v>
      </c>
      <c r="BY9" s="49">
        <f t="shared" si="1"/>
        <v>75</v>
      </c>
      <c r="BZ9" s="49">
        <f t="shared" si="1"/>
        <v>76</v>
      </c>
      <c r="CA9" s="49">
        <f t="shared" si="1"/>
        <v>77</v>
      </c>
      <c r="CB9" s="49">
        <f t="shared" si="1"/>
        <v>78</v>
      </c>
      <c r="CC9" s="49">
        <f t="shared" si="1"/>
        <v>79</v>
      </c>
      <c r="CD9" s="49">
        <f t="shared" si="1"/>
        <v>80</v>
      </c>
      <c r="CE9" s="49">
        <f t="shared" si="1"/>
        <v>81</v>
      </c>
      <c r="CF9" s="49">
        <f t="shared" si="1"/>
        <v>82</v>
      </c>
      <c r="CG9" s="49">
        <f t="shared" si="1"/>
        <v>83</v>
      </c>
      <c r="CH9" s="49">
        <f t="shared" si="1"/>
        <v>84</v>
      </c>
      <c r="CI9" s="49">
        <f t="shared" si="1"/>
        <v>85</v>
      </c>
      <c r="CJ9" s="49">
        <f t="shared" si="1"/>
        <v>86</v>
      </c>
      <c r="CK9" s="49">
        <f t="shared" si="1"/>
        <v>87</v>
      </c>
      <c r="CL9" s="49">
        <f t="shared" si="1"/>
        <v>88</v>
      </c>
      <c r="CM9" s="49">
        <f t="shared" si="1"/>
        <v>89</v>
      </c>
      <c r="CN9" s="49">
        <f t="shared" si="1"/>
        <v>90</v>
      </c>
      <c r="CO9" s="49">
        <f t="shared" si="1"/>
        <v>91</v>
      </c>
      <c r="CP9" s="49">
        <f t="shared" si="1"/>
        <v>92</v>
      </c>
      <c r="CQ9" s="49">
        <f t="shared" si="1"/>
        <v>93</v>
      </c>
      <c r="CR9" s="49">
        <f t="shared" si="1"/>
        <v>94</v>
      </c>
      <c r="CS9" s="49">
        <f t="shared" si="1"/>
        <v>95</v>
      </c>
      <c r="CT9" s="49">
        <f t="shared" si="1"/>
        <v>96</v>
      </c>
      <c r="CU9" s="49">
        <f t="shared" si="1"/>
        <v>97</v>
      </c>
      <c r="CV9" s="49">
        <f t="shared" si="1"/>
        <v>98</v>
      </c>
      <c r="CW9" s="49">
        <f t="shared" si="1"/>
        <v>99</v>
      </c>
      <c r="CX9" s="49">
        <f t="shared" si="1"/>
        <v>100</v>
      </c>
      <c r="CY9" s="49">
        <f t="shared" si="1"/>
        <v>101</v>
      </c>
      <c r="CZ9" s="49">
        <f t="shared" si="1"/>
        <v>102</v>
      </c>
      <c r="DA9" s="49">
        <f t="shared" si="1"/>
        <v>103</v>
      </c>
      <c r="DB9" s="49">
        <f t="shared" si="1"/>
        <v>104</v>
      </c>
      <c r="DC9" s="49">
        <f t="shared" si="1"/>
        <v>105</v>
      </c>
      <c r="DD9" s="49">
        <f t="shared" si="1"/>
        <v>106</v>
      </c>
      <c r="DE9" s="49">
        <f t="shared" si="1"/>
        <v>107</v>
      </c>
      <c r="DF9" s="49">
        <f t="shared" si="1"/>
        <v>108</v>
      </c>
      <c r="DG9" s="49">
        <f t="shared" si="1"/>
        <v>109</v>
      </c>
      <c r="DH9" s="49">
        <f t="shared" si="1"/>
        <v>110</v>
      </c>
      <c r="DI9" s="49">
        <f t="shared" si="1"/>
        <v>111</v>
      </c>
      <c r="DJ9" s="49">
        <f t="shared" si="1"/>
        <v>112</v>
      </c>
      <c r="DK9" s="49">
        <f t="shared" si="1"/>
        <v>113</v>
      </c>
      <c r="DL9" s="49">
        <f t="shared" si="1"/>
        <v>114</v>
      </c>
      <c r="DM9" s="49">
        <f t="shared" si="1"/>
        <v>115</v>
      </c>
      <c r="DN9" s="49">
        <f t="shared" si="1"/>
        <v>116</v>
      </c>
      <c r="DO9" s="49">
        <f t="shared" si="1"/>
        <v>117</v>
      </c>
      <c r="DP9" s="49">
        <f t="shared" si="1"/>
        <v>118</v>
      </c>
      <c r="DQ9" s="49">
        <f t="shared" si="1"/>
        <v>119</v>
      </c>
    </row>
    <row r="10" spans="2:121" s="43" customFormat="1" ht="21" customHeight="1">
      <c r="B10" s="54">
        <v>1</v>
      </c>
      <c r="C10" s="50" t="s">
        <v>54</v>
      </c>
      <c r="D10" s="56">
        <v>85287482.4</v>
      </c>
      <c r="E10" s="56">
        <v>10327178.5</v>
      </c>
      <c r="F10" s="56">
        <v>80272163.2</v>
      </c>
      <c r="G10" s="56">
        <v>11136620.9</v>
      </c>
      <c r="H10" s="56">
        <v>5181357.4</v>
      </c>
      <c r="I10" s="56">
        <v>-809442.4</v>
      </c>
      <c r="J10" s="56">
        <v>8262330.5</v>
      </c>
      <c r="K10" s="56">
        <v>1527026.5</v>
      </c>
      <c r="L10" s="56">
        <v>383494.6</v>
      </c>
      <c r="M10" s="56">
        <v>13253.5</v>
      </c>
      <c r="N10" s="56">
        <v>8028926.9</v>
      </c>
      <c r="O10" s="56">
        <v>1498792.9</v>
      </c>
      <c r="P10" s="56">
        <v>165744.6</v>
      </c>
      <c r="Q10" s="56">
        <v>10108.5</v>
      </c>
      <c r="R10" s="56">
        <v>140622</v>
      </c>
      <c r="S10" s="56">
        <v>14352.3</v>
      </c>
      <c r="T10" s="56">
        <v>0</v>
      </c>
      <c r="U10" s="56">
        <v>0</v>
      </c>
      <c r="V10" s="56">
        <v>46160</v>
      </c>
      <c r="W10" s="56">
        <v>2781.7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16293289</v>
      </c>
      <c r="AE10" s="56">
        <v>1228376</v>
      </c>
      <c r="AF10" s="56">
        <v>586194.9</v>
      </c>
      <c r="AG10" s="56">
        <v>-845473.4</v>
      </c>
      <c r="AH10" s="56">
        <v>0</v>
      </c>
      <c r="AI10" s="56">
        <v>0</v>
      </c>
      <c r="AJ10" s="56">
        <v>74000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14957539.6</v>
      </c>
      <c r="AQ10" s="56">
        <v>1026164.9</v>
      </c>
      <c r="AR10" s="56">
        <v>1212120.1</v>
      </c>
      <c r="AS10" s="56">
        <v>13951.1</v>
      </c>
      <c r="AT10" s="56">
        <v>1169565.3</v>
      </c>
      <c r="AU10" s="56">
        <v>202211.1</v>
      </c>
      <c r="AV10" s="56">
        <v>-3995000</v>
      </c>
      <c r="AW10" s="56">
        <v>-859424.5</v>
      </c>
      <c r="AX10" s="56">
        <v>9912525</v>
      </c>
      <c r="AY10" s="56">
        <v>1661877.1</v>
      </c>
      <c r="AZ10" s="56">
        <v>100000</v>
      </c>
      <c r="BA10" s="56">
        <v>0</v>
      </c>
      <c r="BB10" s="56">
        <v>7815244.8</v>
      </c>
      <c r="BC10" s="56">
        <v>1294155.4</v>
      </c>
      <c r="BD10" s="56">
        <v>20000</v>
      </c>
      <c r="BE10" s="56">
        <v>0</v>
      </c>
      <c r="BF10" s="56">
        <v>2058597.2</v>
      </c>
      <c r="BG10" s="56">
        <v>367721.7</v>
      </c>
      <c r="BH10" s="56">
        <v>80000</v>
      </c>
      <c r="BI10" s="56">
        <v>0</v>
      </c>
      <c r="BJ10" s="56">
        <v>6427418.5</v>
      </c>
      <c r="BK10" s="56">
        <v>743464.6</v>
      </c>
      <c r="BL10" s="56">
        <v>1850867.9</v>
      </c>
      <c r="BM10" s="56">
        <v>10477.5</v>
      </c>
      <c r="BN10" s="56">
        <v>20000</v>
      </c>
      <c r="BO10" s="56">
        <v>1237.5</v>
      </c>
      <c r="BP10" s="56">
        <v>675000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4531001.8</v>
      </c>
      <c r="CA10" s="56">
        <v>423500</v>
      </c>
      <c r="CB10" s="56">
        <v>7000</v>
      </c>
      <c r="CC10" s="56">
        <v>0</v>
      </c>
      <c r="CD10" s="56">
        <v>1876416.7</v>
      </c>
      <c r="CE10" s="56">
        <v>318727.1</v>
      </c>
      <c r="CF10" s="56">
        <v>1153867.9</v>
      </c>
      <c r="CG10" s="56">
        <v>10477.5</v>
      </c>
      <c r="CH10" s="56">
        <v>43400</v>
      </c>
      <c r="CI10" s="56">
        <v>25667</v>
      </c>
      <c r="CJ10" s="56">
        <v>220000</v>
      </c>
      <c r="CK10" s="56">
        <v>12300</v>
      </c>
      <c r="CL10" s="56">
        <v>3379302.5</v>
      </c>
      <c r="CM10" s="56">
        <v>513547.4</v>
      </c>
      <c r="CN10" s="56">
        <v>650800</v>
      </c>
      <c r="CO10" s="56">
        <v>0</v>
      </c>
      <c r="CP10" s="56">
        <v>3053157.8</v>
      </c>
      <c r="CQ10" s="56">
        <v>453332.1</v>
      </c>
      <c r="CR10" s="56">
        <v>100000</v>
      </c>
      <c r="CS10" s="56">
        <v>0</v>
      </c>
      <c r="CT10" s="56">
        <v>380384.5</v>
      </c>
      <c r="CU10" s="56">
        <v>88757</v>
      </c>
      <c r="CV10" s="56">
        <v>0</v>
      </c>
      <c r="CW10" s="56">
        <v>0</v>
      </c>
      <c r="CX10" s="56">
        <v>27612702.9</v>
      </c>
      <c r="CY10" s="56">
        <v>4989001.8</v>
      </c>
      <c r="CZ10" s="56">
        <v>1390000</v>
      </c>
      <c r="DA10" s="56">
        <v>0</v>
      </c>
      <c r="DB10" s="56">
        <v>8006061.4</v>
      </c>
      <c r="DC10" s="56">
        <v>1263345.7</v>
      </c>
      <c r="DD10" s="56">
        <v>240000</v>
      </c>
      <c r="DE10" s="56">
        <v>0</v>
      </c>
      <c r="DF10" s="56">
        <v>2185094.1</v>
      </c>
      <c r="DG10" s="56">
        <v>202674.6</v>
      </c>
      <c r="DH10" s="56">
        <v>0</v>
      </c>
      <c r="DI10" s="56">
        <v>0</v>
      </c>
      <c r="DJ10" s="56">
        <v>5943902.5</v>
      </c>
      <c r="DK10" s="56">
        <v>242204.2</v>
      </c>
      <c r="DL10" s="56">
        <v>6109940.7</v>
      </c>
      <c r="DM10" s="56">
        <v>242204.2</v>
      </c>
      <c r="DN10" s="56">
        <v>0</v>
      </c>
      <c r="DO10" s="56">
        <v>0</v>
      </c>
      <c r="DP10" s="56">
        <v>166038.2</v>
      </c>
      <c r="DQ10" s="56">
        <v>0</v>
      </c>
    </row>
    <row r="11" spans="2:121" s="43" customFormat="1" ht="21.75" customHeight="1">
      <c r="B11" s="55">
        <v>2</v>
      </c>
      <c r="C11" s="50" t="s">
        <v>55</v>
      </c>
      <c r="D11" s="56">
        <f aca="true" t="shared" si="2" ref="D11:D20">F11+H11-DP11</f>
        <v>4649096.3416</v>
      </c>
      <c r="E11" s="56">
        <f aca="true" t="shared" si="3" ref="E11:E20">G11+I11-DQ11</f>
        <v>736894.235</v>
      </c>
      <c r="F11" s="56">
        <f aca="true" t="shared" si="4" ref="F11:F20">J11+V11+Z11+AD11+AX11+BJ11+CH11+CL11+CX11+DF11+DL11</f>
        <v>3997566.5820000004</v>
      </c>
      <c r="G11" s="56">
        <f aca="true" t="shared" si="5" ref="G11:G20">K11+W11+AA11+AE11+AY11+BK11+CI11+CM11+CY11+DG11+DM11</f>
        <v>684655.6658000001</v>
      </c>
      <c r="H11" s="56">
        <f aca="true" t="shared" si="6" ref="H11:H20">L11+X11+AB11+AF11+AZ11+BL11+CJ11+CN11+CZ11+DH11+DN11</f>
        <v>975755.1596</v>
      </c>
      <c r="I11" s="56">
        <f aca="true" t="shared" si="7" ref="I11:I20">M11+Y11+AC11+AG11+BA11+BM11+CK11+CO11+DA11+DI11+DO11</f>
        <v>56185.739199999996</v>
      </c>
      <c r="J11" s="56">
        <v>1951715.235</v>
      </c>
      <c r="K11" s="56">
        <v>394440.1798</v>
      </c>
      <c r="L11" s="56">
        <v>559117.4365</v>
      </c>
      <c r="M11" s="56">
        <v>48327.515</v>
      </c>
      <c r="N11" s="56">
        <v>1737535.161</v>
      </c>
      <c r="O11" s="56">
        <v>373800.8768</v>
      </c>
      <c r="P11" s="56">
        <v>245938.6647</v>
      </c>
      <c r="Q11" s="56">
        <v>25175.76</v>
      </c>
      <c r="R11" s="56">
        <v>150283</v>
      </c>
      <c r="S11" s="56">
        <v>12516.075</v>
      </c>
      <c r="T11" s="56">
        <v>305860.9208</v>
      </c>
      <c r="U11" s="56">
        <v>23151.755</v>
      </c>
      <c r="V11" s="56">
        <v>1161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29051.1</v>
      </c>
      <c r="AE11" s="56">
        <v>1260.07</v>
      </c>
      <c r="AF11" s="56">
        <v>1139.281</v>
      </c>
      <c r="AG11" s="56">
        <v>-9828.2878</v>
      </c>
      <c r="AH11" s="56">
        <v>11098.9</v>
      </c>
      <c r="AI11" s="56">
        <v>628.558</v>
      </c>
      <c r="AJ11" s="56">
        <v>28703.1849</v>
      </c>
      <c r="AK11" s="56">
        <v>500</v>
      </c>
      <c r="AL11" s="56">
        <v>5802.2</v>
      </c>
      <c r="AM11" s="56">
        <v>0</v>
      </c>
      <c r="AN11" s="56">
        <v>74022.3093</v>
      </c>
      <c r="AO11" s="56">
        <v>19739.323</v>
      </c>
      <c r="AP11" s="56">
        <v>12150</v>
      </c>
      <c r="AQ11" s="56">
        <v>631.512</v>
      </c>
      <c r="AR11" s="56">
        <v>320046.9883</v>
      </c>
      <c r="AS11" s="56">
        <v>6723.0002</v>
      </c>
      <c r="AT11" s="56">
        <v>0</v>
      </c>
      <c r="AU11" s="56">
        <v>0</v>
      </c>
      <c r="AV11" s="56">
        <v>-421833.2015</v>
      </c>
      <c r="AW11" s="56">
        <v>-36790.611</v>
      </c>
      <c r="AX11" s="56">
        <v>224703.3</v>
      </c>
      <c r="AY11" s="56">
        <v>46053.912</v>
      </c>
      <c r="AZ11" s="56">
        <v>28600.0117</v>
      </c>
      <c r="BA11" s="56">
        <v>2434.6</v>
      </c>
      <c r="BB11" s="56">
        <v>222168.3</v>
      </c>
      <c r="BC11" s="56">
        <v>45291.912</v>
      </c>
      <c r="BD11" s="56">
        <v>27100.0117</v>
      </c>
      <c r="BE11" s="56">
        <v>1947</v>
      </c>
      <c r="BF11" s="56">
        <v>2435</v>
      </c>
      <c r="BG11" s="56">
        <v>762</v>
      </c>
      <c r="BH11" s="56">
        <v>1500</v>
      </c>
      <c r="BI11" s="56">
        <v>487.6</v>
      </c>
      <c r="BJ11" s="56">
        <v>263978.2</v>
      </c>
      <c r="BK11" s="56">
        <v>55616.262</v>
      </c>
      <c r="BL11" s="56">
        <v>229717.9148</v>
      </c>
      <c r="BM11" s="56">
        <v>4844.2</v>
      </c>
      <c r="BN11" s="56">
        <v>60000</v>
      </c>
      <c r="BO11" s="56">
        <v>13619.635</v>
      </c>
      <c r="BP11" s="56">
        <v>5000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54407.1</v>
      </c>
      <c r="BW11" s="56">
        <v>9707.343</v>
      </c>
      <c r="BX11" s="56">
        <v>81393.6942</v>
      </c>
      <c r="BY11" s="56">
        <v>2594.2</v>
      </c>
      <c r="BZ11" s="56">
        <v>47362.8</v>
      </c>
      <c r="CA11" s="56">
        <v>7036.056</v>
      </c>
      <c r="CB11" s="56">
        <v>139674.2206</v>
      </c>
      <c r="CC11" s="56">
        <v>2250</v>
      </c>
      <c r="CD11" s="56">
        <v>102208.3</v>
      </c>
      <c r="CE11" s="56">
        <v>25253.228</v>
      </c>
      <c r="CF11" s="56">
        <v>3000</v>
      </c>
      <c r="CG11" s="56">
        <v>0</v>
      </c>
      <c r="CH11" s="56">
        <v>300</v>
      </c>
      <c r="CI11" s="56">
        <v>0</v>
      </c>
      <c r="CJ11" s="56">
        <v>6000</v>
      </c>
      <c r="CK11" s="56">
        <v>0</v>
      </c>
      <c r="CL11" s="56">
        <v>234686.977</v>
      </c>
      <c r="CM11" s="56">
        <v>48775.028</v>
      </c>
      <c r="CN11" s="56">
        <v>84783.5156</v>
      </c>
      <c r="CO11" s="56">
        <v>5624.9</v>
      </c>
      <c r="CP11" s="56">
        <v>216244.977</v>
      </c>
      <c r="CQ11" s="56">
        <v>43818.028</v>
      </c>
      <c r="CR11" s="56">
        <v>58883.5156</v>
      </c>
      <c r="CS11" s="56">
        <v>5624.9</v>
      </c>
      <c r="CT11" s="56">
        <v>153791.837</v>
      </c>
      <c r="CU11" s="56">
        <v>31389.038</v>
      </c>
      <c r="CV11" s="56">
        <v>53393.3522</v>
      </c>
      <c r="CW11" s="56">
        <v>5624.9</v>
      </c>
      <c r="CX11" s="56">
        <v>785628.77</v>
      </c>
      <c r="CY11" s="56">
        <v>109814.964</v>
      </c>
      <c r="CZ11" s="56">
        <v>66397</v>
      </c>
      <c r="DA11" s="56">
        <v>4782.812</v>
      </c>
      <c r="DB11" s="56">
        <v>574835.6</v>
      </c>
      <c r="DC11" s="56">
        <v>66556.793</v>
      </c>
      <c r="DD11" s="56">
        <v>53797</v>
      </c>
      <c r="DE11" s="56">
        <v>0</v>
      </c>
      <c r="DF11" s="56">
        <v>140850.6</v>
      </c>
      <c r="DG11" s="56">
        <v>24748.08</v>
      </c>
      <c r="DH11" s="56">
        <v>0</v>
      </c>
      <c r="DI11" s="56">
        <v>0</v>
      </c>
      <c r="DJ11" s="56">
        <f aca="true" t="shared" si="8" ref="DJ11:DJ20">DL11+DN11-DP11</f>
        <v>41266</v>
      </c>
      <c r="DK11" s="56">
        <f aca="true" t="shared" si="9" ref="DK11:DK20">DM11+DO11-DQ11</f>
        <v>0</v>
      </c>
      <c r="DL11" s="56">
        <v>365491.4</v>
      </c>
      <c r="DM11" s="56">
        <v>3947.17</v>
      </c>
      <c r="DN11" s="56">
        <v>0</v>
      </c>
      <c r="DO11" s="56">
        <v>0</v>
      </c>
      <c r="DP11" s="56">
        <v>324225.4</v>
      </c>
      <c r="DQ11" s="56">
        <v>3947.17</v>
      </c>
    </row>
    <row r="12" spans="2:121" s="43" customFormat="1" ht="20.25" customHeight="1">
      <c r="B12" s="54">
        <v>3</v>
      </c>
      <c r="C12" s="50" t="s">
        <v>56</v>
      </c>
      <c r="D12" s="56">
        <f t="shared" si="2"/>
        <v>8549317.3369</v>
      </c>
      <c r="E12" s="56">
        <f t="shared" si="3"/>
        <v>1533279.1968</v>
      </c>
      <c r="F12" s="56">
        <f t="shared" si="4"/>
        <v>7303443.5479999995</v>
      </c>
      <c r="G12" s="56">
        <f t="shared" si="5"/>
        <v>1375576.3417</v>
      </c>
      <c r="H12" s="56">
        <f t="shared" si="6"/>
        <v>1391955.0499</v>
      </c>
      <c r="I12" s="56">
        <f t="shared" si="7"/>
        <v>168387.2921</v>
      </c>
      <c r="J12" s="56">
        <v>2450008.875</v>
      </c>
      <c r="K12" s="56">
        <v>535152.5635</v>
      </c>
      <c r="L12" s="56">
        <v>218977.2388</v>
      </c>
      <c r="M12" s="56">
        <v>32826.0587</v>
      </c>
      <c r="N12" s="56">
        <v>2317196.415</v>
      </c>
      <c r="O12" s="56">
        <v>509448.66</v>
      </c>
      <c r="P12" s="56">
        <v>146327.5562</v>
      </c>
      <c r="Q12" s="56">
        <v>26153.1347</v>
      </c>
      <c r="R12" s="56">
        <v>91122.76</v>
      </c>
      <c r="S12" s="56">
        <v>16983.6015</v>
      </c>
      <c r="T12" s="56">
        <v>54564.6826</v>
      </c>
      <c r="U12" s="56">
        <v>5760</v>
      </c>
      <c r="V12" s="56">
        <v>200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136720.9</v>
      </c>
      <c r="AE12" s="56">
        <v>22091.4402</v>
      </c>
      <c r="AF12" s="56">
        <v>266127.6408</v>
      </c>
      <c r="AG12" s="56">
        <v>-16230.5893</v>
      </c>
      <c r="AH12" s="56">
        <v>16109.6</v>
      </c>
      <c r="AI12" s="56">
        <v>2652.6394</v>
      </c>
      <c r="AJ12" s="56">
        <v>50551.7801</v>
      </c>
      <c r="AK12" s="56">
        <v>300</v>
      </c>
      <c r="AL12" s="56">
        <v>230</v>
      </c>
      <c r="AM12" s="56">
        <v>0</v>
      </c>
      <c r="AN12" s="56">
        <v>116812.0074</v>
      </c>
      <c r="AO12" s="56">
        <v>51771.353</v>
      </c>
      <c r="AP12" s="56">
        <v>54665.1</v>
      </c>
      <c r="AQ12" s="56">
        <v>4730.6068</v>
      </c>
      <c r="AR12" s="56">
        <v>301252.6202</v>
      </c>
      <c r="AS12" s="56">
        <v>42693.974</v>
      </c>
      <c r="AT12" s="56">
        <v>11100</v>
      </c>
      <c r="AU12" s="56">
        <v>1151.239</v>
      </c>
      <c r="AV12" s="56">
        <v>-216899.224</v>
      </c>
      <c r="AW12" s="56">
        <v>-112135.9163</v>
      </c>
      <c r="AX12" s="56">
        <v>407516.36</v>
      </c>
      <c r="AY12" s="56">
        <v>76120.3526</v>
      </c>
      <c r="AZ12" s="56">
        <v>25840.176</v>
      </c>
      <c r="BA12" s="56">
        <v>1105</v>
      </c>
      <c r="BB12" s="56">
        <v>353241.36</v>
      </c>
      <c r="BC12" s="56">
        <v>68428.0366</v>
      </c>
      <c r="BD12" s="56">
        <v>23490.176</v>
      </c>
      <c r="BE12" s="56">
        <v>0</v>
      </c>
      <c r="BF12" s="56">
        <v>40254</v>
      </c>
      <c r="BG12" s="56">
        <v>2943.641</v>
      </c>
      <c r="BH12" s="56">
        <v>2350</v>
      </c>
      <c r="BI12" s="56">
        <v>1105</v>
      </c>
      <c r="BJ12" s="56">
        <v>472304.618</v>
      </c>
      <c r="BK12" s="56">
        <v>107065.1005</v>
      </c>
      <c r="BL12" s="56">
        <v>299786.8737</v>
      </c>
      <c r="BM12" s="56">
        <v>31866.821</v>
      </c>
      <c r="BN12" s="56">
        <v>3663.5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13072.4</v>
      </c>
      <c r="BW12" s="56">
        <v>2661.9961</v>
      </c>
      <c r="BX12" s="56">
        <v>10310</v>
      </c>
      <c r="BY12" s="56">
        <v>210</v>
      </c>
      <c r="BZ12" s="56">
        <v>166544</v>
      </c>
      <c r="CA12" s="56">
        <v>38747.0012</v>
      </c>
      <c r="CB12" s="56">
        <v>128250.5055</v>
      </c>
      <c r="CC12" s="56">
        <v>14974.31</v>
      </c>
      <c r="CD12" s="56">
        <v>289024.718</v>
      </c>
      <c r="CE12" s="56">
        <v>65656.1032</v>
      </c>
      <c r="CF12" s="56">
        <v>161226.3682</v>
      </c>
      <c r="CG12" s="56">
        <v>16682.511</v>
      </c>
      <c r="CH12" s="56">
        <v>12595</v>
      </c>
      <c r="CI12" s="56">
        <v>2585</v>
      </c>
      <c r="CJ12" s="56">
        <v>6664.4335</v>
      </c>
      <c r="CK12" s="56">
        <v>0</v>
      </c>
      <c r="CL12" s="56">
        <v>477577.548</v>
      </c>
      <c r="CM12" s="56">
        <v>97065.1839</v>
      </c>
      <c r="CN12" s="56">
        <v>291211.5508</v>
      </c>
      <c r="CO12" s="56">
        <v>39239.4477</v>
      </c>
      <c r="CP12" s="56">
        <v>373845.226</v>
      </c>
      <c r="CQ12" s="56">
        <v>78719.7759</v>
      </c>
      <c r="CR12" s="56">
        <v>187893.5275</v>
      </c>
      <c r="CS12" s="56">
        <v>14638.925</v>
      </c>
      <c r="CT12" s="56">
        <v>169023.426</v>
      </c>
      <c r="CU12" s="56">
        <v>34083.351</v>
      </c>
      <c r="CV12" s="56">
        <v>164965.037</v>
      </c>
      <c r="CW12" s="56">
        <v>350</v>
      </c>
      <c r="CX12" s="56">
        <v>2410137.3</v>
      </c>
      <c r="CY12" s="56">
        <v>456249.942</v>
      </c>
      <c r="CZ12" s="56">
        <v>268715.4253</v>
      </c>
      <c r="DA12" s="56">
        <v>79580.554</v>
      </c>
      <c r="DB12" s="56">
        <v>1706832.2</v>
      </c>
      <c r="DC12" s="56">
        <v>291012.539</v>
      </c>
      <c r="DD12" s="56">
        <v>183127.6001</v>
      </c>
      <c r="DE12" s="56">
        <v>69927.441</v>
      </c>
      <c r="DF12" s="56">
        <v>352315.8</v>
      </c>
      <c r="DG12" s="56">
        <v>68562.322</v>
      </c>
      <c r="DH12" s="56">
        <v>0</v>
      </c>
      <c r="DI12" s="56">
        <v>0</v>
      </c>
      <c r="DJ12" s="56">
        <f t="shared" si="8"/>
        <v>452617.597</v>
      </c>
      <c r="DK12" s="56">
        <f t="shared" si="9"/>
        <v>0</v>
      </c>
      <c r="DL12" s="56">
        <v>584067.147</v>
      </c>
      <c r="DM12" s="56">
        <v>10684.437</v>
      </c>
      <c r="DN12" s="56">
        <v>14631.711</v>
      </c>
      <c r="DO12" s="56">
        <v>0</v>
      </c>
      <c r="DP12" s="56">
        <v>146081.261</v>
      </c>
      <c r="DQ12" s="56">
        <v>10684.437</v>
      </c>
    </row>
    <row r="13" spans="2:121" s="43" customFormat="1" ht="21" customHeight="1">
      <c r="B13" s="55">
        <v>4</v>
      </c>
      <c r="C13" s="50" t="s">
        <v>57</v>
      </c>
      <c r="D13" s="56">
        <f t="shared" si="2"/>
        <v>7870467.2492</v>
      </c>
      <c r="E13" s="56">
        <f t="shared" si="3"/>
        <v>1314110.6845000002</v>
      </c>
      <c r="F13" s="56">
        <f t="shared" si="4"/>
        <v>7281733.5307</v>
      </c>
      <c r="G13" s="56">
        <f t="shared" si="5"/>
        <v>1287254.1030000001</v>
      </c>
      <c r="H13" s="56">
        <f t="shared" si="6"/>
        <v>694891.8185</v>
      </c>
      <c r="I13" s="56">
        <f t="shared" si="7"/>
        <v>51381.787500000006</v>
      </c>
      <c r="J13" s="56">
        <v>2825187.7555</v>
      </c>
      <c r="K13" s="56">
        <v>571924.5601</v>
      </c>
      <c r="L13" s="56">
        <v>284512.6609</v>
      </c>
      <c r="M13" s="56">
        <v>45632.9123</v>
      </c>
      <c r="N13" s="56">
        <v>2579253.9555</v>
      </c>
      <c r="O13" s="56">
        <v>524309.7947</v>
      </c>
      <c r="P13" s="56">
        <v>116239.1534</v>
      </c>
      <c r="Q13" s="56">
        <v>18343.903</v>
      </c>
      <c r="R13" s="56">
        <v>203221.1</v>
      </c>
      <c r="S13" s="56">
        <v>38970.9384</v>
      </c>
      <c r="T13" s="56">
        <v>168273.5075</v>
      </c>
      <c r="U13" s="56">
        <v>27289.0093</v>
      </c>
      <c r="V13" s="56">
        <v>5170.6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203147.2</v>
      </c>
      <c r="AE13" s="56">
        <v>14374.239</v>
      </c>
      <c r="AF13" s="56">
        <v>111217.244</v>
      </c>
      <c r="AG13" s="56">
        <v>-35446.5038</v>
      </c>
      <c r="AH13" s="56">
        <v>49484.6</v>
      </c>
      <c r="AI13" s="56">
        <v>4719.039</v>
      </c>
      <c r="AJ13" s="56">
        <v>25607.4545</v>
      </c>
      <c r="AK13" s="56">
        <v>0</v>
      </c>
      <c r="AL13" s="56">
        <v>800</v>
      </c>
      <c r="AM13" s="56">
        <v>0</v>
      </c>
      <c r="AN13" s="56">
        <v>19928.4457</v>
      </c>
      <c r="AO13" s="56">
        <v>8219</v>
      </c>
      <c r="AP13" s="56">
        <v>152862.6</v>
      </c>
      <c r="AQ13" s="56">
        <v>9655.2</v>
      </c>
      <c r="AR13" s="56">
        <v>179249.3985</v>
      </c>
      <c r="AS13" s="56">
        <v>22170.16</v>
      </c>
      <c r="AT13" s="56">
        <v>0</v>
      </c>
      <c r="AU13" s="56">
        <v>0</v>
      </c>
      <c r="AV13" s="56">
        <v>-113568.0547</v>
      </c>
      <c r="AW13" s="56">
        <v>-65835.6638</v>
      </c>
      <c r="AX13" s="56">
        <v>478826.434</v>
      </c>
      <c r="AY13" s="56">
        <v>101557.2328</v>
      </c>
      <c r="AZ13" s="56">
        <v>29300</v>
      </c>
      <c r="BA13" s="56">
        <v>5837.333</v>
      </c>
      <c r="BB13" s="56">
        <v>469227.434</v>
      </c>
      <c r="BC13" s="56">
        <v>100671.2648</v>
      </c>
      <c r="BD13" s="56">
        <v>16300</v>
      </c>
      <c r="BE13" s="56">
        <v>5837.333</v>
      </c>
      <c r="BF13" s="56">
        <v>4392</v>
      </c>
      <c r="BG13" s="56">
        <v>451.968</v>
      </c>
      <c r="BH13" s="56">
        <v>0</v>
      </c>
      <c r="BI13" s="56">
        <v>0</v>
      </c>
      <c r="BJ13" s="56">
        <v>699602.651</v>
      </c>
      <c r="BK13" s="56">
        <v>137373.0731</v>
      </c>
      <c r="BL13" s="56">
        <v>179697.8634</v>
      </c>
      <c r="BM13" s="56">
        <v>29384.31</v>
      </c>
      <c r="BN13" s="56">
        <v>58033.4</v>
      </c>
      <c r="BO13" s="56">
        <v>14450</v>
      </c>
      <c r="BP13" s="56">
        <v>1400</v>
      </c>
      <c r="BQ13" s="56">
        <v>850</v>
      </c>
      <c r="BR13" s="56">
        <v>156650.5</v>
      </c>
      <c r="BS13" s="56">
        <v>27723.729</v>
      </c>
      <c r="BT13" s="56">
        <v>29603.2915</v>
      </c>
      <c r="BU13" s="56">
        <v>657.91</v>
      </c>
      <c r="BV13" s="56">
        <v>231870.351</v>
      </c>
      <c r="BW13" s="56">
        <v>46322.1476</v>
      </c>
      <c r="BX13" s="56">
        <v>109378.0479</v>
      </c>
      <c r="BY13" s="56">
        <v>24458.4</v>
      </c>
      <c r="BZ13" s="56">
        <v>122027.3</v>
      </c>
      <c r="CA13" s="56">
        <v>26670.4135</v>
      </c>
      <c r="CB13" s="56">
        <v>26460.524</v>
      </c>
      <c r="CC13" s="56">
        <v>3418</v>
      </c>
      <c r="CD13" s="56">
        <v>131021.1</v>
      </c>
      <c r="CE13" s="56">
        <v>22206.783</v>
      </c>
      <c r="CF13" s="56">
        <v>12856</v>
      </c>
      <c r="CG13" s="56">
        <v>0</v>
      </c>
      <c r="CH13" s="56">
        <v>3348</v>
      </c>
      <c r="CI13" s="56">
        <v>932</v>
      </c>
      <c r="CJ13" s="56">
        <v>9659.4016</v>
      </c>
      <c r="CK13" s="56">
        <v>0</v>
      </c>
      <c r="CL13" s="56">
        <v>718254.6902</v>
      </c>
      <c r="CM13" s="56">
        <v>136949.931</v>
      </c>
      <c r="CN13" s="56">
        <v>48546.4077</v>
      </c>
      <c r="CO13" s="56">
        <v>3797.73</v>
      </c>
      <c r="CP13" s="56">
        <v>607577.8902</v>
      </c>
      <c r="CQ13" s="56">
        <v>116878.52</v>
      </c>
      <c r="CR13" s="56">
        <v>30435.4077</v>
      </c>
      <c r="CS13" s="56">
        <v>3767.73</v>
      </c>
      <c r="CT13" s="56">
        <v>290818.1902</v>
      </c>
      <c r="CU13" s="56">
        <v>62235.015</v>
      </c>
      <c r="CV13" s="56">
        <v>25830.4077</v>
      </c>
      <c r="CW13" s="56">
        <v>2374.78</v>
      </c>
      <c r="CX13" s="56">
        <v>1703251.1</v>
      </c>
      <c r="CY13" s="56">
        <v>255231.061</v>
      </c>
      <c r="CZ13" s="56">
        <v>14625.1371</v>
      </c>
      <c r="DA13" s="56">
        <v>2176.006</v>
      </c>
      <c r="DB13" s="56">
        <v>1236326.6</v>
      </c>
      <c r="DC13" s="56">
        <v>153314.574</v>
      </c>
      <c r="DD13" s="56">
        <v>13635.1371</v>
      </c>
      <c r="DE13" s="56">
        <v>2176.006</v>
      </c>
      <c r="DF13" s="56">
        <v>308134.3</v>
      </c>
      <c r="DG13" s="56">
        <v>44386.8</v>
      </c>
      <c r="DH13" s="56">
        <v>0</v>
      </c>
      <c r="DI13" s="56">
        <v>0</v>
      </c>
      <c r="DJ13" s="56">
        <f t="shared" si="8"/>
        <v>247985.80379999997</v>
      </c>
      <c r="DK13" s="56">
        <f t="shared" si="9"/>
        <v>0</v>
      </c>
      <c r="DL13" s="56">
        <v>336810.8</v>
      </c>
      <c r="DM13" s="56">
        <v>24525.206</v>
      </c>
      <c r="DN13" s="56">
        <v>17333.1038</v>
      </c>
      <c r="DO13" s="56">
        <v>0</v>
      </c>
      <c r="DP13" s="56">
        <v>106158.1</v>
      </c>
      <c r="DQ13" s="56">
        <v>24525.206</v>
      </c>
    </row>
    <row r="14" spans="2:121" s="43" customFormat="1" ht="20.25" customHeight="1">
      <c r="B14" s="54">
        <v>5</v>
      </c>
      <c r="C14" s="50" t="s">
        <v>58</v>
      </c>
      <c r="D14" s="56">
        <f t="shared" si="2"/>
        <v>7150820.7092</v>
      </c>
      <c r="E14" s="56">
        <f t="shared" si="3"/>
        <v>1022708.4578000001</v>
      </c>
      <c r="F14" s="56">
        <f t="shared" si="4"/>
        <v>6261132.8771</v>
      </c>
      <c r="G14" s="56">
        <f t="shared" si="5"/>
        <v>928441.3923000002</v>
      </c>
      <c r="H14" s="56">
        <f t="shared" si="6"/>
        <v>1322931.1031000002</v>
      </c>
      <c r="I14" s="56">
        <f t="shared" si="7"/>
        <v>133168.1825</v>
      </c>
      <c r="J14" s="56">
        <v>2561204.8058</v>
      </c>
      <c r="K14" s="56">
        <v>499768.2112</v>
      </c>
      <c r="L14" s="56">
        <v>265282.7258</v>
      </c>
      <c r="M14" s="56">
        <v>54941.142</v>
      </c>
      <c r="N14" s="56">
        <v>2313349.1768</v>
      </c>
      <c r="O14" s="56">
        <v>472271.1845</v>
      </c>
      <c r="P14" s="56">
        <v>152076.8757</v>
      </c>
      <c r="Q14" s="56">
        <v>35290.855</v>
      </c>
      <c r="R14" s="56">
        <v>213420</v>
      </c>
      <c r="S14" s="56">
        <v>21354.9044</v>
      </c>
      <c r="T14" s="56">
        <v>112705.8501</v>
      </c>
      <c r="U14" s="56">
        <v>19650.287</v>
      </c>
      <c r="V14" s="56">
        <v>2800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311794.66</v>
      </c>
      <c r="AE14" s="56">
        <v>22350.499</v>
      </c>
      <c r="AF14" s="56">
        <v>533387.4564</v>
      </c>
      <c r="AG14" s="56">
        <v>-10819.9475</v>
      </c>
      <c r="AH14" s="56">
        <v>130048.1</v>
      </c>
      <c r="AI14" s="56">
        <v>4543.966</v>
      </c>
      <c r="AJ14" s="56">
        <v>116280.0587</v>
      </c>
      <c r="AK14" s="56">
        <v>2001.927</v>
      </c>
      <c r="AL14" s="56">
        <v>0</v>
      </c>
      <c r="AM14" s="56">
        <v>0</v>
      </c>
      <c r="AN14" s="56">
        <v>25700</v>
      </c>
      <c r="AO14" s="56">
        <v>0</v>
      </c>
      <c r="AP14" s="56">
        <v>181746.56</v>
      </c>
      <c r="AQ14" s="56">
        <v>17806.533</v>
      </c>
      <c r="AR14" s="56">
        <v>634886.9953</v>
      </c>
      <c r="AS14" s="56">
        <v>20775.455</v>
      </c>
      <c r="AT14" s="56">
        <v>0</v>
      </c>
      <c r="AU14" s="56">
        <v>0</v>
      </c>
      <c r="AV14" s="56">
        <v>-243479.5976</v>
      </c>
      <c r="AW14" s="56">
        <v>-33597.3295</v>
      </c>
      <c r="AX14" s="56">
        <v>342123.5</v>
      </c>
      <c r="AY14" s="56">
        <v>58289.22</v>
      </c>
      <c r="AZ14" s="56">
        <v>12255.5</v>
      </c>
      <c r="BA14" s="56">
        <v>3755.5</v>
      </c>
      <c r="BB14" s="56">
        <v>314996.4</v>
      </c>
      <c r="BC14" s="56">
        <v>55569.72</v>
      </c>
      <c r="BD14" s="56">
        <v>10500</v>
      </c>
      <c r="BE14" s="56">
        <v>2800</v>
      </c>
      <c r="BF14" s="56">
        <v>23111.1</v>
      </c>
      <c r="BG14" s="56">
        <v>2719.5</v>
      </c>
      <c r="BH14" s="56">
        <v>1755.5</v>
      </c>
      <c r="BI14" s="56">
        <v>955.5</v>
      </c>
      <c r="BJ14" s="56">
        <v>254399.3</v>
      </c>
      <c r="BK14" s="56">
        <v>27659.1101</v>
      </c>
      <c r="BL14" s="56">
        <v>335941.2958</v>
      </c>
      <c r="BM14" s="56">
        <v>75980.758</v>
      </c>
      <c r="BN14" s="56">
        <v>1800</v>
      </c>
      <c r="BO14" s="56">
        <v>220</v>
      </c>
      <c r="BP14" s="56">
        <v>27006.2</v>
      </c>
      <c r="BQ14" s="56">
        <v>11068.2</v>
      </c>
      <c r="BR14" s="56">
        <v>0</v>
      </c>
      <c r="BS14" s="56">
        <v>0</v>
      </c>
      <c r="BT14" s="56">
        <v>0</v>
      </c>
      <c r="BU14" s="56">
        <v>0</v>
      </c>
      <c r="BV14" s="56">
        <v>123532</v>
      </c>
      <c r="BW14" s="56">
        <v>9552.28</v>
      </c>
      <c r="BX14" s="56">
        <v>147755.3698</v>
      </c>
      <c r="BY14" s="56">
        <v>31339.919</v>
      </c>
      <c r="BZ14" s="56">
        <v>129067.3</v>
      </c>
      <c r="CA14" s="56">
        <v>17886.8301</v>
      </c>
      <c r="CB14" s="56">
        <v>161179.726</v>
      </c>
      <c r="CC14" s="56">
        <v>33572.639</v>
      </c>
      <c r="CD14" s="56">
        <v>0</v>
      </c>
      <c r="CE14" s="56">
        <v>0</v>
      </c>
      <c r="CF14" s="56">
        <v>0</v>
      </c>
      <c r="CG14" s="56">
        <v>0</v>
      </c>
      <c r="CH14" s="56">
        <v>900</v>
      </c>
      <c r="CI14" s="56">
        <v>0</v>
      </c>
      <c r="CJ14" s="56">
        <v>36000</v>
      </c>
      <c r="CK14" s="56">
        <v>0</v>
      </c>
      <c r="CL14" s="56">
        <v>388590.1</v>
      </c>
      <c r="CM14" s="56">
        <v>55175.211</v>
      </c>
      <c r="CN14" s="56">
        <v>40602.5511</v>
      </c>
      <c r="CO14" s="56">
        <v>870</v>
      </c>
      <c r="CP14" s="56">
        <v>334700.1</v>
      </c>
      <c r="CQ14" s="56">
        <v>54481.011</v>
      </c>
      <c r="CR14" s="56">
        <v>28632.3804</v>
      </c>
      <c r="CS14" s="56">
        <v>870</v>
      </c>
      <c r="CT14" s="56">
        <v>221170.1</v>
      </c>
      <c r="CU14" s="56">
        <v>39513.539</v>
      </c>
      <c r="CV14" s="56">
        <v>7348.1734</v>
      </c>
      <c r="CW14" s="56">
        <v>0</v>
      </c>
      <c r="CX14" s="56">
        <v>1465531.9</v>
      </c>
      <c r="CY14" s="56">
        <v>204763.864</v>
      </c>
      <c r="CZ14" s="56">
        <v>97661.574</v>
      </c>
      <c r="DA14" s="56">
        <v>8440.73</v>
      </c>
      <c r="DB14" s="56">
        <v>878719</v>
      </c>
      <c r="DC14" s="56">
        <v>110691.455</v>
      </c>
      <c r="DD14" s="56">
        <v>69535.4613</v>
      </c>
      <c r="DE14" s="56">
        <v>7175.13</v>
      </c>
      <c r="DF14" s="56">
        <v>97254</v>
      </c>
      <c r="DG14" s="56">
        <v>18037</v>
      </c>
      <c r="DH14" s="56">
        <v>0</v>
      </c>
      <c r="DI14" s="56">
        <v>0</v>
      </c>
      <c r="DJ14" s="56">
        <f t="shared" si="8"/>
        <v>405091.3403</v>
      </c>
      <c r="DK14" s="56">
        <f t="shared" si="9"/>
        <v>3497.1600000000035</v>
      </c>
      <c r="DL14" s="56">
        <v>836534.6113</v>
      </c>
      <c r="DM14" s="56">
        <v>42398.277</v>
      </c>
      <c r="DN14" s="56">
        <v>1800</v>
      </c>
      <c r="DO14" s="56">
        <v>0</v>
      </c>
      <c r="DP14" s="56">
        <v>433243.271</v>
      </c>
      <c r="DQ14" s="56">
        <v>38901.117</v>
      </c>
    </row>
    <row r="15" spans="2:121" s="43" customFormat="1" ht="18" customHeight="1">
      <c r="B15" s="55">
        <v>6</v>
      </c>
      <c r="C15" s="50" t="s">
        <v>59</v>
      </c>
      <c r="D15" s="56">
        <f t="shared" si="2"/>
        <v>7400287.2334</v>
      </c>
      <c r="E15" s="56">
        <f t="shared" si="3"/>
        <v>1171632.8635999998</v>
      </c>
      <c r="F15" s="56">
        <f t="shared" si="4"/>
        <v>6797341.690300001</v>
      </c>
      <c r="G15" s="56">
        <f t="shared" si="5"/>
        <v>1324692.4681999998</v>
      </c>
      <c r="H15" s="56">
        <f t="shared" si="6"/>
        <v>820846.1828</v>
      </c>
      <c r="I15" s="56">
        <f t="shared" si="7"/>
        <v>-151020.60460000002</v>
      </c>
      <c r="J15" s="56">
        <v>2309639.2014</v>
      </c>
      <c r="K15" s="56">
        <v>464701.3575</v>
      </c>
      <c r="L15" s="56">
        <v>220250.1556</v>
      </c>
      <c r="M15" s="56">
        <v>19737.802</v>
      </c>
      <c r="N15" s="56">
        <v>2078569.3164</v>
      </c>
      <c r="O15" s="56">
        <v>429848.9318</v>
      </c>
      <c r="P15" s="56">
        <v>128380.449</v>
      </c>
      <c r="Q15" s="56">
        <v>15277.802</v>
      </c>
      <c r="R15" s="56">
        <v>71451.8</v>
      </c>
      <c r="S15" s="56">
        <v>9114.804</v>
      </c>
      <c r="T15" s="56">
        <v>91369.7066</v>
      </c>
      <c r="U15" s="56">
        <v>4210</v>
      </c>
      <c r="V15" s="56">
        <v>1500</v>
      </c>
      <c r="W15" s="56">
        <v>300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150435.25</v>
      </c>
      <c r="AE15" s="56">
        <v>7136.612</v>
      </c>
      <c r="AF15" s="56">
        <v>11264.8343</v>
      </c>
      <c r="AG15" s="56">
        <v>-183039.7066</v>
      </c>
      <c r="AH15" s="56">
        <v>26424.75</v>
      </c>
      <c r="AI15" s="56">
        <v>750</v>
      </c>
      <c r="AJ15" s="56">
        <v>44200.284</v>
      </c>
      <c r="AK15" s="56">
        <v>1344.8</v>
      </c>
      <c r="AL15" s="56">
        <v>0</v>
      </c>
      <c r="AM15" s="56">
        <v>0</v>
      </c>
      <c r="AN15" s="56">
        <v>5018.7213</v>
      </c>
      <c r="AO15" s="56">
        <v>0</v>
      </c>
      <c r="AP15" s="56">
        <v>120710.5</v>
      </c>
      <c r="AQ15" s="56">
        <v>6386.612</v>
      </c>
      <c r="AR15" s="56">
        <v>246248.31</v>
      </c>
      <c r="AS15" s="56">
        <v>1644.4</v>
      </c>
      <c r="AT15" s="56">
        <v>300</v>
      </c>
      <c r="AU15" s="56">
        <v>0</v>
      </c>
      <c r="AV15" s="56">
        <v>-285650.481</v>
      </c>
      <c r="AW15" s="56">
        <v>-186028.9066</v>
      </c>
      <c r="AX15" s="56">
        <v>753292.8</v>
      </c>
      <c r="AY15" s="56">
        <v>136645.5515</v>
      </c>
      <c r="AZ15" s="56">
        <v>172434.9424</v>
      </c>
      <c r="BA15" s="56">
        <v>8411</v>
      </c>
      <c r="BB15" s="56">
        <v>619416.4</v>
      </c>
      <c r="BC15" s="56">
        <v>127293.8585</v>
      </c>
      <c r="BD15" s="56">
        <v>19975.7864</v>
      </c>
      <c r="BE15" s="56">
        <v>6424</v>
      </c>
      <c r="BF15" s="56">
        <v>74202.1</v>
      </c>
      <c r="BG15" s="56">
        <v>43</v>
      </c>
      <c r="BH15" s="56">
        <v>127762.3</v>
      </c>
      <c r="BI15" s="56">
        <v>1500</v>
      </c>
      <c r="BJ15" s="56">
        <v>284557.224</v>
      </c>
      <c r="BK15" s="56">
        <v>58128.8685</v>
      </c>
      <c r="BL15" s="56">
        <v>299186.3272</v>
      </c>
      <c r="BM15" s="56">
        <v>3205.3</v>
      </c>
      <c r="BN15" s="56">
        <v>8225.6</v>
      </c>
      <c r="BO15" s="56">
        <v>990</v>
      </c>
      <c r="BP15" s="56">
        <v>7465.2</v>
      </c>
      <c r="BQ15" s="56">
        <v>184.8</v>
      </c>
      <c r="BR15" s="56">
        <v>24803.6</v>
      </c>
      <c r="BS15" s="56">
        <v>0</v>
      </c>
      <c r="BT15" s="56">
        <v>0</v>
      </c>
      <c r="BU15" s="56">
        <v>0</v>
      </c>
      <c r="BV15" s="56">
        <v>35566.751</v>
      </c>
      <c r="BW15" s="56">
        <v>2923.05</v>
      </c>
      <c r="BX15" s="56">
        <v>50637.5483</v>
      </c>
      <c r="BY15" s="56">
        <v>600</v>
      </c>
      <c r="BZ15" s="56">
        <v>158833.873</v>
      </c>
      <c r="CA15" s="56">
        <v>43809.8035</v>
      </c>
      <c r="CB15" s="56">
        <v>82826.7339</v>
      </c>
      <c r="CC15" s="56">
        <v>1570.5</v>
      </c>
      <c r="CD15" s="56">
        <v>57127.4</v>
      </c>
      <c r="CE15" s="56">
        <v>10406.015</v>
      </c>
      <c r="CF15" s="56">
        <v>149256.845</v>
      </c>
      <c r="CG15" s="56">
        <v>0</v>
      </c>
      <c r="CH15" s="56">
        <v>1950</v>
      </c>
      <c r="CI15" s="56">
        <v>110</v>
      </c>
      <c r="CJ15" s="56">
        <v>0</v>
      </c>
      <c r="CK15" s="56">
        <v>0</v>
      </c>
      <c r="CL15" s="56">
        <v>555040.959</v>
      </c>
      <c r="CM15" s="56">
        <v>115442.3925</v>
      </c>
      <c r="CN15" s="56">
        <v>59349.5468</v>
      </c>
      <c r="CO15" s="56">
        <v>265</v>
      </c>
      <c r="CP15" s="56">
        <v>496690.559</v>
      </c>
      <c r="CQ15" s="56">
        <v>109070.5925</v>
      </c>
      <c r="CR15" s="56">
        <v>34525.7804</v>
      </c>
      <c r="CS15" s="56">
        <v>265</v>
      </c>
      <c r="CT15" s="56">
        <v>194929.6</v>
      </c>
      <c r="CU15" s="56">
        <v>44418.5075</v>
      </c>
      <c r="CV15" s="56">
        <v>21665</v>
      </c>
      <c r="CW15" s="56">
        <v>165</v>
      </c>
      <c r="CX15" s="56">
        <v>2124101.225</v>
      </c>
      <c r="CY15" s="56">
        <v>509027.0002</v>
      </c>
      <c r="CZ15" s="56">
        <v>58360.3765</v>
      </c>
      <c r="DA15" s="56">
        <v>400</v>
      </c>
      <c r="DB15" s="56">
        <v>1185462.818</v>
      </c>
      <c r="DC15" s="56">
        <v>295703.1904</v>
      </c>
      <c r="DD15" s="56">
        <v>22303.3765</v>
      </c>
      <c r="DE15" s="56">
        <v>400</v>
      </c>
      <c r="DF15" s="56">
        <v>174091</v>
      </c>
      <c r="DG15" s="56">
        <v>31161.686</v>
      </c>
      <c r="DH15" s="56">
        <v>0</v>
      </c>
      <c r="DI15" s="56">
        <v>0</v>
      </c>
      <c r="DJ15" s="56">
        <f t="shared" si="8"/>
        <v>224833.3912</v>
      </c>
      <c r="DK15" s="56">
        <f t="shared" si="9"/>
        <v>0</v>
      </c>
      <c r="DL15" s="56">
        <v>442734.0309</v>
      </c>
      <c r="DM15" s="56">
        <v>2039</v>
      </c>
      <c r="DN15" s="56">
        <v>0</v>
      </c>
      <c r="DO15" s="56">
        <v>0</v>
      </c>
      <c r="DP15" s="56">
        <v>217900.6397</v>
      </c>
      <c r="DQ15" s="56">
        <v>2039</v>
      </c>
    </row>
    <row r="16" spans="2:121" s="43" customFormat="1" ht="18" customHeight="1">
      <c r="B16" s="54">
        <v>7</v>
      </c>
      <c r="C16" s="50" t="s">
        <v>60</v>
      </c>
      <c r="D16" s="56">
        <f t="shared" si="2"/>
        <v>8876572.880299998</v>
      </c>
      <c r="E16" s="56">
        <f t="shared" si="3"/>
        <v>1284857.2305</v>
      </c>
      <c r="F16" s="56">
        <f t="shared" si="4"/>
        <v>7978999.000499999</v>
      </c>
      <c r="G16" s="56">
        <f t="shared" si="5"/>
        <v>1457142.4241</v>
      </c>
      <c r="H16" s="56">
        <f t="shared" si="6"/>
        <v>959642.8798</v>
      </c>
      <c r="I16" s="56">
        <f t="shared" si="7"/>
        <v>-164785.1936</v>
      </c>
      <c r="J16" s="56">
        <v>2397754.0796</v>
      </c>
      <c r="K16" s="56">
        <v>497198.3224</v>
      </c>
      <c r="L16" s="56">
        <v>288013.2227</v>
      </c>
      <c r="M16" s="56">
        <v>47320.42</v>
      </c>
      <c r="N16" s="56">
        <v>2146934.8796</v>
      </c>
      <c r="O16" s="56">
        <v>452498.2374</v>
      </c>
      <c r="P16" s="56">
        <v>251340.6608</v>
      </c>
      <c r="Q16" s="56">
        <v>41570.7</v>
      </c>
      <c r="R16" s="56">
        <v>205059.6</v>
      </c>
      <c r="S16" s="56">
        <v>36712.242</v>
      </c>
      <c r="T16" s="56">
        <v>32237.95</v>
      </c>
      <c r="U16" s="56">
        <v>5749.72</v>
      </c>
      <c r="V16" s="56">
        <v>14745.4</v>
      </c>
      <c r="W16" s="56">
        <v>162</v>
      </c>
      <c r="X16" s="56">
        <v>0</v>
      </c>
      <c r="Y16" s="56">
        <v>0</v>
      </c>
      <c r="Z16" s="56">
        <v>10385</v>
      </c>
      <c r="AA16" s="56">
        <v>0</v>
      </c>
      <c r="AB16" s="56">
        <v>0</v>
      </c>
      <c r="AC16" s="56">
        <v>0</v>
      </c>
      <c r="AD16" s="56">
        <v>205885.9</v>
      </c>
      <c r="AE16" s="56">
        <v>32173.588</v>
      </c>
      <c r="AF16" s="56">
        <v>-127567.6563</v>
      </c>
      <c r="AG16" s="56">
        <v>-245363.1636</v>
      </c>
      <c r="AH16" s="56">
        <v>16290</v>
      </c>
      <c r="AI16" s="56">
        <v>2628.102</v>
      </c>
      <c r="AJ16" s="56">
        <v>68199.275</v>
      </c>
      <c r="AK16" s="56">
        <v>1073.2</v>
      </c>
      <c r="AL16" s="56">
        <v>2293.6</v>
      </c>
      <c r="AM16" s="56">
        <v>487.676</v>
      </c>
      <c r="AN16" s="56">
        <v>14510</v>
      </c>
      <c r="AO16" s="56">
        <v>1377.5</v>
      </c>
      <c r="AP16" s="56">
        <v>186627.3</v>
      </c>
      <c r="AQ16" s="56">
        <v>29057.81</v>
      </c>
      <c r="AR16" s="56">
        <v>892075.1187</v>
      </c>
      <c r="AS16" s="56">
        <v>38660.787</v>
      </c>
      <c r="AT16" s="56">
        <v>0</v>
      </c>
      <c r="AU16" s="56">
        <v>0</v>
      </c>
      <c r="AV16" s="56">
        <v>-1105352.05</v>
      </c>
      <c r="AW16" s="56">
        <v>-286474.6506</v>
      </c>
      <c r="AX16" s="56">
        <v>1145544.1</v>
      </c>
      <c r="AY16" s="56">
        <v>215854.07</v>
      </c>
      <c r="AZ16" s="56">
        <v>115406.6</v>
      </c>
      <c r="BA16" s="56">
        <v>10071.18</v>
      </c>
      <c r="BB16" s="56">
        <v>1099904.7</v>
      </c>
      <c r="BC16" s="56">
        <v>208967.738</v>
      </c>
      <c r="BD16" s="56">
        <v>63000</v>
      </c>
      <c r="BE16" s="56">
        <v>9085.9</v>
      </c>
      <c r="BF16" s="56">
        <v>36439.4</v>
      </c>
      <c r="BG16" s="56">
        <v>5725.332</v>
      </c>
      <c r="BH16" s="56">
        <v>33039.6</v>
      </c>
      <c r="BI16" s="56">
        <v>0</v>
      </c>
      <c r="BJ16" s="56">
        <v>402753.2209</v>
      </c>
      <c r="BK16" s="56">
        <v>77037.8827</v>
      </c>
      <c r="BL16" s="56">
        <v>345412.2795</v>
      </c>
      <c r="BM16" s="56">
        <v>10314.7</v>
      </c>
      <c r="BN16" s="56">
        <v>70950</v>
      </c>
      <c r="BO16" s="56">
        <v>10848</v>
      </c>
      <c r="BP16" s="56">
        <v>24100</v>
      </c>
      <c r="BQ16" s="56">
        <v>400</v>
      </c>
      <c r="BR16" s="56">
        <v>1200</v>
      </c>
      <c r="BS16" s="56">
        <v>0</v>
      </c>
      <c r="BT16" s="56">
        <v>17000</v>
      </c>
      <c r="BU16" s="56">
        <v>0</v>
      </c>
      <c r="BV16" s="56">
        <v>37661</v>
      </c>
      <c r="BW16" s="56">
        <v>5894.8717</v>
      </c>
      <c r="BX16" s="56">
        <v>74453.594</v>
      </c>
      <c r="BY16" s="56">
        <v>3918.4</v>
      </c>
      <c r="BZ16" s="56">
        <v>177091.12</v>
      </c>
      <c r="CA16" s="56">
        <v>36552.819</v>
      </c>
      <c r="CB16" s="56">
        <v>213108.3221</v>
      </c>
      <c r="CC16" s="56">
        <v>4996.3</v>
      </c>
      <c r="CD16" s="56">
        <v>115851.1009</v>
      </c>
      <c r="CE16" s="56">
        <v>23742.192</v>
      </c>
      <c r="CF16" s="56">
        <v>13750.3634</v>
      </c>
      <c r="CG16" s="56">
        <v>1000</v>
      </c>
      <c r="CH16" s="56">
        <v>5740</v>
      </c>
      <c r="CI16" s="56">
        <v>280</v>
      </c>
      <c r="CJ16" s="56">
        <v>0</v>
      </c>
      <c r="CK16" s="56">
        <v>0</v>
      </c>
      <c r="CL16" s="56">
        <v>408488.4</v>
      </c>
      <c r="CM16" s="56">
        <v>77022.503</v>
      </c>
      <c r="CN16" s="56">
        <v>212850.5535</v>
      </c>
      <c r="CO16" s="56">
        <v>10564.77</v>
      </c>
      <c r="CP16" s="56">
        <v>371965.8</v>
      </c>
      <c r="CQ16" s="56">
        <v>73051.593</v>
      </c>
      <c r="CR16" s="56">
        <v>111449.6535</v>
      </c>
      <c r="CS16" s="56">
        <v>902.22</v>
      </c>
      <c r="CT16" s="56">
        <v>208353.2</v>
      </c>
      <c r="CU16" s="56">
        <v>47025.793</v>
      </c>
      <c r="CV16" s="56">
        <v>100874.653</v>
      </c>
      <c r="CW16" s="56">
        <v>332.82</v>
      </c>
      <c r="CX16" s="56">
        <v>2761298.2</v>
      </c>
      <c r="CY16" s="56">
        <v>521200.245</v>
      </c>
      <c r="CZ16" s="56">
        <v>114105.5087</v>
      </c>
      <c r="DA16" s="56">
        <v>2306.9</v>
      </c>
      <c r="DB16" s="56">
        <v>1847936.7</v>
      </c>
      <c r="DC16" s="56">
        <v>323578.817</v>
      </c>
      <c r="DD16" s="56">
        <v>91155.5087</v>
      </c>
      <c r="DE16" s="56">
        <v>1888.2</v>
      </c>
      <c r="DF16" s="56">
        <v>134871.6</v>
      </c>
      <c r="DG16" s="56">
        <v>28713.813</v>
      </c>
      <c r="DH16" s="56">
        <v>0</v>
      </c>
      <c r="DI16" s="56">
        <v>0</v>
      </c>
      <c r="DJ16" s="56">
        <f t="shared" si="8"/>
        <v>440886.4717</v>
      </c>
      <c r="DK16" s="56">
        <f t="shared" si="9"/>
        <v>0</v>
      </c>
      <c r="DL16" s="56">
        <v>491533.1</v>
      </c>
      <c r="DM16" s="56">
        <v>7500</v>
      </c>
      <c r="DN16" s="56">
        <v>11422.3717</v>
      </c>
      <c r="DO16" s="56">
        <v>0</v>
      </c>
      <c r="DP16" s="56">
        <v>62069</v>
      </c>
      <c r="DQ16" s="56">
        <v>7500</v>
      </c>
    </row>
    <row r="17" spans="2:121" s="43" customFormat="1" ht="18" customHeight="1">
      <c r="B17" s="55">
        <v>8</v>
      </c>
      <c r="C17" s="50" t="s">
        <v>61</v>
      </c>
      <c r="D17" s="56">
        <f t="shared" si="2"/>
        <v>7618010.261299999</v>
      </c>
      <c r="E17" s="56">
        <f t="shared" si="3"/>
        <v>1062363.6844</v>
      </c>
      <c r="F17" s="56">
        <f t="shared" si="4"/>
        <v>7132219.4942</v>
      </c>
      <c r="G17" s="56">
        <f t="shared" si="5"/>
        <v>1060339.3327</v>
      </c>
      <c r="H17" s="56">
        <f t="shared" si="6"/>
        <v>834430.1671</v>
      </c>
      <c r="I17" s="56">
        <f t="shared" si="7"/>
        <v>2574.3516999999974</v>
      </c>
      <c r="J17" s="56">
        <v>2114475.2512</v>
      </c>
      <c r="K17" s="56">
        <v>390580.7418</v>
      </c>
      <c r="L17" s="56">
        <v>270449.2103</v>
      </c>
      <c r="M17" s="56">
        <v>21879.12</v>
      </c>
      <c r="N17" s="56">
        <v>1865236.5404</v>
      </c>
      <c r="O17" s="56">
        <v>360281.1577</v>
      </c>
      <c r="P17" s="56">
        <v>114898.2121</v>
      </c>
      <c r="Q17" s="56">
        <v>20074.32</v>
      </c>
      <c r="R17" s="56">
        <v>124422</v>
      </c>
      <c r="S17" s="56">
        <v>8308.33</v>
      </c>
      <c r="T17" s="56">
        <v>154300.9982</v>
      </c>
      <c r="U17" s="56">
        <v>1804.8</v>
      </c>
      <c r="V17" s="56">
        <v>4100</v>
      </c>
      <c r="W17" s="56">
        <v>0</v>
      </c>
      <c r="X17" s="56">
        <v>0</v>
      </c>
      <c r="Y17" s="56">
        <v>0</v>
      </c>
      <c r="Z17" s="56">
        <v>1000</v>
      </c>
      <c r="AA17" s="56">
        <v>0</v>
      </c>
      <c r="AB17" s="56">
        <v>0</v>
      </c>
      <c r="AC17" s="56">
        <v>0</v>
      </c>
      <c r="AD17" s="56">
        <v>361431.5</v>
      </c>
      <c r="AE17" s="56">
        <v>11370.632</v>
      </c>
      <c r="AF17" s="56">
        <v>291559.0538</v>
      </c>
      <c r="AG17" s="56">
        <v>-34266.9873</v>
      </c>
      <c r="AH17" s="56">
        <v>38005.7</v>
      </c>
      <c r="AI17" s="56">
        <v>2070</v>
      </c>
      <c r="AJ17" s="56">
        <v>39085.6635</v>
      </c>
      <c r="AK17" s="56">
        <v>3272.52</v>
      </c>
      <c r="AL17" s="56">
        <v>0</v>
      </c>
      <c r="AM17" s="56">
        <v>0</v>
      </c>
      <c r="AN17" s="56">
        <v>0</v>
      </c>
      <c r="AO17" s="56">
        <v>0</v>
      </c>
      <c r="AP17" s="56">
        <v>323425.8</v>
      </c>
      <c r="AQ17" s="56">
        <v>9300.632</v>
      </c>
      <c r="AR17" s="56">
        <v>355288.1903</v>
      </c>
      <c r="AS17" s="56">
        <v>11327.55</v>
      </c>
      <c r="AT17" s="56">
        <v>0</v>
      </c>
      <c r="AU17" s="56">
        <v>0</v>
      </c>
      <c r="AV17" s="56">
        <v>-102814.8</v>
      </c>
      <c r="AW17" s="56">
        <v>-48867.0573</v>
      </c>
      <c r="AX17" s="56">
        <v>587185.8</v>
      </c>
      <c r="AY17" s="56">
        <v>92566.7187</v>
      </c>
      <c r="AZ17" s="56">
        <v>17710</v>
      </c>
      <c r="BA17" s="56">
        <v>2340</v>
      </c>
      <c r="BB17" s="56">
        <v>499084.2</v>
      </c>
      <c r="BC17" s="56">
        <v>83206.6557</v>
      </c>
      <c r="BD17" s="56">
        <v>13710</v>
      </c>
      <c r="BE17" s="56">
        <v>990</v>
      </c>
      <c r="BF17" s="56">
        <v>85001.6</v>
      </c>
      <c r="BG17" s="56">
        <v>9047.063</v>
      </c>
      <c r="BH17" s="56">
        <v>4000</v>
      </c>
      <c r="BI17" s="56">
        <v>1350</v>
      </c>
      <c r="BJ17" s="56">
        <v>475114.243</v>
      </c>
      <c r="BK17" s="56">
        <v>78222.7606</v>
      </c>
      <c r="BL17" s="56">
        <v>153336.2877</v>
      </c>
      <c r="BM17" s="56">
        <v>10671.219</v>
      </c>
      <c r="BN17" s="56">
        <v>2000</v>
      </c>
      <c r="BO17" s="56">
        <v>996</v>
      </c>
      <c r="BP17" s="56">
        <v>10000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41759.143</v>
      </c>
      <c r="BW17" s="56">
        <v>2620.367</v>
      </c>
      <c r="BX17" s="56">
        <v>9822.489</v>
      </c>
      <c r="BY17" s="56">
        <v>0</v>
      </c>
      <c r="BZ17" s="56">
        <v>296629.3</v>
      </c>
      <c r="CA17" s="56">
        <v>61722.5446</v>
      </c>
      <c r="CB17" s="56">
        <v>66915.8987</v>
      </c>
      <c r="CC17" s="56">
        <v>8785.85</v>
      </c>
      <c r="CD17" s="56">
        <v>134725.8</v>
      </c>
      <c r="CE17" s="56">
        <v>12883.849</v>
      </c>
      <c r="CF17" s="56">
        <v>66597.9</v>
      </c>
      <c r="CG17" s="56">
        <v>1885.369</v>
      </c>
      <c r="CH17" s="56">
        <v>0</v>
      </c>
      <c r="CI17" s="56">
        <v>0</v>
      </c>
      <c r="CJ17" s="56">
        <v>0</v>
      </c>
      <c r="CK17" s="56">
        <v>0</v>
      </c>
      <c r="CL17" s="56">
        <v>1283805</v>
      </c>
      <c r="CM17" s="56">
        <v>214614.1734</v>
      </c>
      <c r="CN17" s="56">
        <v>37356.8143</v>
      </c>
      <c r="CO17" s="56">
        <v>1306</v>
      </c>
      <c r="CP17" s="56">
        <v>741718.9</v>
      </c>
      <c r="CQ17" s="56">
        <v>125326.8214</v>
      </c>
      <c r="CR17" s="56">
        <v>30856.8143</v>
      </c>
      <c r="CS17" s="56">
        <v>316</v>
      </c>
      <c r="CT17" s="56">
        <v>511399.1</v>
      </c>
      <c r="CU17" s="56">
        <v>84065.786</v>
      </c>
      <c r="CV17" s="56">
        <v>21586.8143</v>
      </c>
      <c r="CW17" s="56">
        <v>316</v>
      </c>
      <c r="CX17" s="56">
        <v>1463516.5</v>
      </c>
      <c r="CY17" s="56">
        <v>245777.1332</v>
      </c>
      <c r="CZ17" s="56">
        <v>9018.801</v>
      </c>
      <c r="DA17" s="56">
        <v>645</v>
      </c>
      <c r="DB17" s="56">
        <v>1116654.9</v>
      </c>
      <c r="DC17" s="56">
        <v>179753.621</v>
      </c>
      <c r="DD17" s="56">
        <v>4518.801</v>
      </c>
      <c r="DE17" s="56">
        <v>645</v>
      </c>
      <c r="DF17" s="56">
        <v>192171.5</v>
      </c>
      <c r="DG17" s="56">
        <v>24843.273</v>
      </c>
      <c r="DH17" s="56">
        <v>55000</v>
      </c>
      <c r="DI17" s="56">
        <v>0</v>
      </c>
      <c r="DJ17" s="56">
        <f t="shared" si="8"/>
        <v>300780.29999999993</v>
      </c>
      <c r="DK17" s="56">
        <f t="shared" si="9"/>
        <v>1813.9</v>
      </c>
      <c r="DL17" s="56">
        <v>649419.7</v>
      </c>
      <c r="DM17" s="56">
        <v>2363.9</v>
      </c>
      <c r="DN17" s="56">
        <v>0</v>
      </c>
      <c r="DO17" s="56">
        <v>0</v>
      </c>
      <c r="DP17" s="56">
        <v>348639.4</v>
      </c>
      <c r="DQ17" s="56">
        <v>550</v>
      </c>
    </row>
    <row r="18" spans="2:121" s="43" customFormat="1" ht="21.75" customHeight="1">
      <c r="B18" s="54">
        <v>9</v>
      </c>
      <c r="C18" s="50" t="s">
        <v>62</v>
      </c>
      <c r="D18" s="56">
        <f t="shared" si="2"/>
        <v>5684129.951099999</v>
      </c>
      <c r="E18" s="56">
        <f t="shared" si="3"/>
        <v>976873.2521</v>
      </c>
      <c r="F18" s="56">
        <f t="shared" si="4"/>
        <v>5052835.2671</v>
      </c>
      <c r="G18" s="56">
        <f t="shared" si="5"/>
        <v>942129.082</v>
      </c>
      <c r="H18" s="56">
        <f t="shared" si="6"/>
        <v>679194.6839999999</v>
      </c>
      <c r="I18" s="56">
        <f t="shared" si="7"/>
        <v>34744.1701</v>
      </c>
      <c r="J18" s="56">
        <v>1429554.4</v>
      </c>
      <c r="K18" s="56">
        <v>287657.77</v>
      </c>
      <c r="L18" s="56">
        <v>221891.9827</v>
      </c>
      <c r="M18" s="56">
        <v>40113.042</v>
      </c>
      <c r="N18" s="56">
        <v>1277698.4</v>
      </c>
      <c r="O18" s="56">
        <v>263465.431</v>
      </c>
      <c r="P18" s="56">
        <v>145868.5038</v>
      </c>
      <c r="Q18" s="56">
        <v>26967.469</v>
      </c>
      <c r="R18" s="56">
        <v>60211.1</v>
      </c>
      <c r="S18" s="56">
        <v>8083.488</v>
      </c>
      <c r="T18" s="56">
        <v>75023.4789</v>
      </c>
      <c r="U18" s="56">
        <v>12191.573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124709.994</v>
      </c>
      <c r="AE18" s="56">
        <v>2761.01</v>
      </c>
      <c r="AF18" s="56">
        <v>35990.3006</v>
      </c>
      <c r="AG18" s="56">
        <v>-22026.2389</v>
      </c>
      <c r="AH18" s="56">
        <v>37388</v>
      </c>
      <c r="AI18" s="56">
        <v>0</v>
      </c>
      <c r="AJ18" s="56">
        <v>3135.7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87221.994</v>
      </c>
      <c r="AQ18" s="56">
        <v>2736.01</v>
      </c>
      <c r="AR18" s="56">
        <v>77654.6006</v>
      </c>
      <c r="AS18" s="56">
        <v>110</v>
      </c>
      <c r="AT18" s="56">
        <v>0</v>
      </c>
      <c r="AU18" s="56">
        <v>0</v>
      </c>
      <c r="AV18" s="56">
        <v>-44800</v>
      </c>
      <c r="AW18" s="56">
        <v>-22136.2389</v>
      </c>
      <c r="AX18" s="56">
        <v>750134.134</v>
      </c>
      <c r="AY18" s="56">
        <v>161185.905</v>
      </c>
      <c r="AZ18" s="56">
        <v>110319.4396</v>
      </c>
      <c r="BA18" s="56">
        <v>6000</v>
      </c>
      <c r="BB18" s="56">
        <v>628710.701</v>
      </c>
      <c r="BC18" s="56">
        <v>133180.905</v>
      </c>
      <c r="BD18" s="56">
        <v>0</v>
      </c>
      <c r="BE18" s="56">
        <v>0</v>
      </c>
      <c r="BF18" s="56">
        <v>98285.133</v>
      </c>
      <c r="BG18" s="56">
        <v>28005</v>
      </c>
      <c r="BH18" s="56">
        <v>108819.4396</v>
      </c>
      <c r="BI18" s="56">
        <v>6000</v>
      </c>
      <c r="BJ18" s="56">
        <v>200169.266</v>
      </c>
      <c r="BK18" s="56">
        <v>45273.11</v>
      </c>
      <c r="BL18" s="56">
        <v>68209.2634</v>
      </c>
      <c r="BM18" s="56">
        <v>3150</v>
      </c>
      <c r="BN18" s="56">
        <v>17800</v>
      </c>
      <c r="BO18" s="56">
        <v>4054</v>
      </c>
      <c r="BP18" s="56">
        <v>0</v>
      </c>
      <c r="BQ18" s="56">
        <v>0</v>
      </c>
      <c r="BR18" s="56">
        <v>7000</v>
      </c>
      <c r="BS18" s="56">
        <v>0</v>
      </c>
      <c r="BT18" s="56">
        <v>32010</v>
      </c>
      <c r="BU18" s="56">
        <v>0</v>
      </c>
      <c r="BV18" s="56">
        <v>6221.6</v>
      </c>
      <c r="BW18" s="56">
        <v>494.825</v>
      </c>
      <c r="BX18" s="56">
        <v>0</v>
      </c>
      <c r="BY18" s="56">
        <v>0</v>
      </c>
      <c r="BZ18" s="56">
        <v>136520.833</v>
      </c>
      <c r="CA18" s="56">
        <v>38162.385</v>
      </c>
      <c r="CB18" s="56">
        <v>8370</v>
      </c>
      <c r="CC18" s="56">
        <v>2355</v>
      </c>
      <c r="CD18" s="56">
        <v>32626.833</v>
      </c>
      <c r="CE18" s="56">
        <v>2561.9</v>
      </c>
      <c r="CF18" s="56">
        <v>27829.2634</v>
      </c>
      <c r="CG18" s="56">
        <v>795</v>
      </c>
      <c r="CH18" s="56">
        <v>0</v>
      </c>
      <c r="CI18" s="56">
        <v>0</v>
      </c>
      <c r="CJ18" s="56">
        <v>0</v>
      </c>
      <c r="CK18" s="56">
        <v>0</v>
      </c>
      <c r="CL18" s="56">
        <v>424775</v>
      </c>
      <c r="CM18" s="56">
        <v>79951.625</v>
      </c>
      <c r="CN18" s="56">
        <v>6030</v>
      </c>
      <c r="CO18" s="56">
        <v>0</v>
      </c>
      <c r="CP18" s="56">
        <v>391925</v>
      </c>
      <c r="CQ18" s="56">
        <v>76872.385</v>
      </c>
      <c r="CR18" s="56">
        <v>6030</v>
      </c>
      <c r="CS18" s="56">
        <v>0</v>
      </c>
      <c r="CT18" s="56">
        <v>173202.7</v>
      </c>
      <c r="CU18" s="56">
        <v>35597.808</v>
      </c>
      <c r="CV18" s="56">
        <v>0</v>
      </c>
      <c r="CW18" s="56">
        <v>0</v>
      </c>
      <c r="CX18" s="56">
        <v>1760602.7</v>
      </c>
      <c r="CY18" s="56">
        <v>352373.343</v>
      </c>
      <c r="CZ18" s="56">
        <v>222477.322</v>
      </c>
      <c r="DA18" s="56">
        <v>7507.367</v>
      </c>
      <c r="DB18" s="56">
        <v>1137074.8</v>
      </c>
      <c r="DC18" s="56">
        <v>221124.098</v>
      </c>
      <c r="DD18" s="56">
        <v>197579.922</v>
      </c>
      <c r="DE18" s="56">
        <v>7507.367</v>
      </c>
      <c r="DF18" s="56">
        <v>54808</v>
      </c>
      <c r="DG18" s="56">
        <v>12132.765</v>
      </c>
      <c r="DH18" s="56">
        <v>0</v>
      </c>
      <c r="DI18" s="56">
        <v>0</v>
      </c>
      <c r="DJ18" s="56">
        <f t="shared" si="8"/>
        <v>274458.14879999997</v>
      </c>
      <c r="DK18" s="56">
        <f t="shared" si="9"/>
        <v>793.554</v>
      </c>
      <c r="DL18" s="56">
        <v>308081.7731</v>
      </c>
      <c r="DM18" s="56">
        <v>793.554</v>
      </c>
      <c r="DN18" s="56">
        <v>14276.3757</v>
      </c>
      <c r="DO18" s="56">
        <v>0</v>
      </c>
      <c r="DP18" s="56">
        <v>47900</v>
      </c>
      <c r="DQ18" s="56">
        <v>0</v>
      </c>
    </row>
    <row r="19" spans="2:121" s="43" customFormat="1" ht="20.25" customHeight="1">
      <c r="B19" s="55">
        <v>10</v>
      </c>
      <c r="C19" s="50" t="s">
        <v>63</v>
      </c>
      <c r="D19" s="56">
        <f t="shared" si="2"/>
        <v>2484543.6742999996</v>
      </c>
      <c r="E19" s="56">
        <f t="shared" si="3"/>
        <v>356754.3751</v>
      </c>
      <c r="F19" s="56">
        <f t="shared" si="4"/>
        <v>2000404.0953999998</v>
      </c>
      <c r="G19" s="56">
        <f t="shared" si="5"/>
        <v>359566.0591</v>
      </c>
      <c r="H19" s="56">
        <f t="shared" si="6"/>
        <v>484139.5789</v>
      </c>
      <c r="I19" s="56">
        <f t="shared" si="7"/>
        <v>-2811.684000000001</v>
      </c>
      <c r="J19" s="56">
        <v>760985</v>
      </c>
      <c r="K19" s="56">
        <v>168242.4811</v>
      </c>
      <c r="L19" s="56">
        <v>125651.559</v>
      </c>
      <c r="M19" s="56">
        <v>5748.3</v>
      </c>
      <c r="N19" s="56">
        <v>681625.971</v>
      </c>
      <c r="O19" s="56">
        <v>148611.1641</v>
      </c>
      <c r="P19" s="56">
        <v>66997.859</v>
      </c>
      <c r="Q19" s="56">
        <v>1858.3</v>
      </c>
      <c r="R19" s="56">
        <v>59892.629</v>
      </c>
      <c r="S19" s="56">
        <v>14934.472</v>
      </c>
      <c r="T19" s="56">
        <v>53153.7</v>
      </c>
      <c r="U19" s="56">
        <v>3350</v>
      </c>
      <c r="V19" s="56">
        <v>0</v>
      </c>
      <c r="W19" s="56">
        <v>0</v>
      </c>
      <c r="X19" s="56">
        <v>0</v>
      </c>
      <c r="Y19" s="56">
        <v>0</v>
      </c>
      <c r="Z19" s="56">
        <v>1600</v>
      </c>
      <c r="AA19" s="56">
        <v>0</v>
      </c>
      <c r="AB19" s="56">
        <v>15000</v>
      </c>
      <c r="AC19" s="56">
        <v>0</v>
      </c>
      <c r="AD19" s="56">
        <v>128113.4</v>
      </c>
      <c r="AE19" s="56">
        <v>21305.294</v>
      </c>
      <c r="AF19" s="56">
        <v>48724.4155</v>
      </c>
      <c r="AG19" s="56">
        <v>-21341.256</v>
      </c>
      <c r="AH19" s="56">
        <v>62159</v>
      </c>
      <c r="AI19" s="56">
        <v>7447.542</v>
      </c>
      <c r="AJ19" s="56">
        <v>9227.6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65954.4</v>
      </c>
      <c r="AQ19" s="56">
        <v>13857.752</v>
      </c>
      <c r="AR19" s="56">
        <v>83500</v>
      </c>
      <c r="AS19" s="56">
        <v>143</v>
      </c>
      <c r="AT19" s="56">
        <v>0</v>
      </c>
      <c r="AU19" s="56">
        <v>0</v>
      </c>
      <c r="AV19" s="56">
        <v>-52503.1845</v>
      </c>
      <c r="AW19" s="56">
        <v>-21484.256</v>
      </c>
      <c r="AX19" s="56">
        <v>222677</v>
      </c>
      <c r="AY19" s="56">
        <v>41051.422</v>
      </c>
      <c r="AZ19" s="56">
        <v>2000</v>
      </c>
      <c r="BA19" s="56">
        <v>0</v>
      </c>
      <c r="BB19" s="56">
        <v>207057</v>
      </c>
      <c r="BC19" s="56">
        <v>38251.422</v>
      </c>
      <c r="BD19" s="56">
        <v>0</v>
      </c>
      <c r="BE19" s="56">
        <v>0</v>
      </c>
      <c r="BF19" s="56">
        <v>11820</v>
      </c>
      <c r="BG19" s="56">
        <v>2800</v>
      </c>
      <c r="BH19" s="56">
        <v>0</v>
      </c>
      <c r="BI19" s="56">
        <v>0</v>
      </c>
      <c r="BJ19" s="56">
        <v>69284.9504</v>
      </c>
      <c r="BK19" s="56">
        <v>8459.201</v>
      </c>
      <c r="BL19" s="56">
        <v>236694.6044</v>
      </c>
      <c r="BM19" s="56">
        <v>12781.272</v>
      </c>
      <c r="BN19" s="56">
        <v>4200</v>
      </c>
      <c r="BO19" s="56">
        <v>90</v>
      </c>
      <c r="BP19" s="56">
        <v>27719.7</v>
      </c>
      <c r="BQ19" s="56">
        <v>0</v>
      </c>
      <c r="BR19" s="56">
        <v>0</v>
      </c>
      <c r="BS19" s="56">
        <v>0</v>
      </c>
      <c r="BT19" s="56">
        <v>49675</v>
      </c>
      <c r="BU19" s="56">
        <v>382.525</v>
      </c>
      <c r="BV19" s="56">
        <v>29814</v>
      </c>
      <c r="BW19" s="56">
        <v>1992.583</v>
      </c>
      <c r="BX19" s="56">
        <v>122627.8054</v>
      </c>
      <c r="BY19" s="56">
        <v>12398.747</v>
      </c>
      <c r="BZ19" s="56">
        <v>35270.9504</v>
      </c>
      <c r="CA19" s="56">
        <v>6376.618</v>
      </c>
      <c r="CB19" s="56">
        <v>24672.099</v>
      </c>
      <c r="CC19" s="56">
        <v>0</v>
      </c>
      <c r="CD19" s="56">
        <v>0</v>
      </c>
      <c r="CE19" s="56">
        <v>0</v>
      </c>
      <c r="CF19" s="56">
        <v>12000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106613.4</v>
      </c>
      <c r="CM19" s="56">
        <v>21708.953</v>
      </c>
      <c r="CN19" s="56">
        <v>18500</v>
      </c>
      <c r="CO19" s="56">
        <v>0</v>
      </c>
      <c r="CP19" s="56">
        <v>97073.4</v>
      </c>
      <c r="CQ19" s="56">
        <v>19338.953</v>
      </c>
      <c r="CR19" s="56">
        <v>18500</v>
      </c>
      <c r="CS19" s="56">
        <v>0</v>
      </c>
      <c r="CT19" s="56">
        <v>16820</v>
      </c>
      <c r="CU19" s="56">
        <v>2986.14</v>
      </c>
      <c r="CV19" s="56">
        <v>0</v>
      </c>
      <c r="CW19" s="56">
        <v>0</v>
      </c>
      <c r="CX19" s="56">
        <v>485749.5</v>
      </c>
      <c r="CY19" s="56">
        <v>91107.376</v>
      </c>
      <c r="CZ19" s="56">
        <v>37569</v>
      </c>
      <c r="DA19" s="56">
        <v>0</v>
      </c>
      <c r="DB19" s="56">
        <v>334634</v>
      </c>
      <c r="DC19" s="56">
        <v>57666.586</v>
      </c>
      <c r="DD19" s="56">
        <v>37569</v>
      </c>
      <c r="DE19" s="56">
        <v>0</v>
      </c>
      <c r="DF19" s="56">
        <v>45673.9</v>
      </c>
      <c r="DG19" s="56">
        <v>7691.332</v>
      </c>
      <c r="DH19" s="56">
        <v>0</v>
      </c>
      <c r="DI19" s="56">
        <v>0</v>
      </c>
      <c r="DJ19" s="56">
        <f t="shared" si="8"/>
        <v>179706.945</v>
      </c>
      <c r="DK19" s="56">
        <f t="shared" si="9"/>
        <v>0</v>
      </c>
      <c r="DL19" s="56">
        <v>179706.945</v>
      </c>
      <c r="DM19" s="56">
        <v>0</v>
      </c>
      <c r="DN19" s="56">
        <v>0</v>
      </c>
      <c r="DO19" s="56">
        <v>0</v>
      </c>
      <c r="DP19" s="56">
        <v>0</v>
      </c>
      <c r="DQ19" s="56">
        <v>0</v>
      </c>
    </row>
    <row r="20" spans="2:121" s="43" customFormat="1" ht="21.75" customHeight="1">
      <c r="B20" s="54">
        <v>11</v>
      </c>
      <c r="C20" s="50" t="s">
        <v>64</v>
      </c>
      <c r="D20" s="56">
        <f t="shared" si="2"/>
        <v>3762258.0066</v>
      </c>
      <c r="E20" s="56">
        <f t="shared" si="3"/>
        <v>666372.1015</v>
      </c>
      <c r="F20" s="56">
        <f t="shared" si="4"/>
        <v>3462134.0092</v>
      </c>
      <c r="G20" s="56">
        <f t="shared" si="5"/>
        <v>677068.4605</v>
      </c>
      <c r="H20" s="56">
        <f t="shared" si="6"/>
        <v>307873.9974</v>
      </c>
      <c r="I20" s="56">
        <f t="shared" si="7"/>
        <v>-10696.358999999999</v>
      </c>
      <c r="J20" s="56">
        <v>1216595.107</v>
      </c>
      <c r="K20" s="56">
        <v>246972.1098</v>
      </c>
      <c r="L20" s="56">
        <v>143168.6224</v>
      </c>
      <c r="M20" s="56">
        <v>10121.98</v>
      </c>
      <c r="N20" s="56">
        <v>1140144.207</v>
      </c>
      <c r="O20" s="56">
        <v>228340.7328</v>
      </c>
      <c r="P20" s="56">
        <v>105592.6274</v>
      </c>
      <c r="Q20" s="56">
        <v>2857.8</v>
      </c>
      <c r="R20" s="56">
        <v>59428.5</v>
      </c>
      <c r="S20" s="56">
        <v>16793.589</v>
      </c>
      <c r="T20" s="56">
        <v>37575.995</v>
      </c>
      <c r="U20" s="56">
        <v>7264.18</v>
      </c>
      <c r="V20" s="56">
        <v>1240</v>
      </c>
      <c r="W20" s="56">
        <v>234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29699.7</v>
      </c>
      <c r="AE20" s="56">
        <v>568.433</v>
      </c>
      <c r="AF20" s="56">
        <v>3306.7106</v>
      </c>
      <c r="AG20" s="56">
        <v>-30552.171</v>
      </c>
      <c r="AH20" s="56">
        <v>9633.7</v>
      </c>
      <c r="AI20" s="56">
        <v>408.433</v>
      </c>
      <c r="AJ20" s="56">
        <v>31319.8371</v>
      </c>
      <c r="AK20" s="56">
        <v>2200.1</v>
      </c>
      <c r="AL20" s="56">
        <v>0</v>
      </c>
      <c r="AM20" s="56">
        <v>0</v>
      </c>
      <c r="AN20" s="56">
        <v>0</v>
      </c>
      <c r="AO20" s="56">
        <v>0</v>
      </c>
      <c r="AP20" s="56">
        <v>17066</v>
      </c>
      <c r="AQ20" s="56">
        <v>160</v>
      </c>
      <c r="AR20" s="56">
        <v>71846.8735</v>
      </c>
      <c r="AS20" s="56">
        <v>1947</v>
      </c>
      <c r="AT20" s="56">
        <v>0</v>
      </c>
      <c r="AU20" s="56">
        <v>0</v>
      </c>
      <c r="AV20" s="56">
        <v>-99860</v>
      </c>
      <c r="AW20" s="56">
        <v>-34699.271</v>
      </c>
      <c r="AX20" s="56">
        <v>527266</v>
      </c>
      <c r="AY20" s="56">
        <v>96962.859</v>
      </c>
      <c r="AZ20" s="56">
        <v>1600</v>
      </c>
      <c r="BA20" s="56">
        <v>0</v>
      </c>
      <c r="BB20" s="56">
        <v>526136</v>
      </c>
      <c r="BC20" s="56">
        <v>96962.859</v>
      </c>
      <c r="BD20" s="56">
        <v>1600</v>
      </c>
      <c r="BE20" s="56">
        <v>0</v>
      </c>
      <c r="BF20" s="56">
        <v>830</v>
      </c>
      <c r="BG20" s="56">
        <v>0</v>
      </c>
      <c r="BH20" s="56">
        <v>0</v>
      </c>
      <c r="BI20" s="56">
        <v>0</v>
      </c>
      <c r="BJ20" s="56">
        <v>124731.2082</v>
      </c>
      <c r="BK20" s="56">
        <v>23781.2267</v>
      </c>
      <c r="BL20" s="56">
        <v>129180.7077</v>
      </c>
      <c r="BM20" s="56">
        <v>7777.528</v>
      </c>
      <c r="BN20" s="56">
        <v>0</v>
      </c>
      <c r="BO20" s="56">
        <v>0</v>
      </c>
      <c r="BP20" s="56">
        <v>42403</v>
      </c>
      <c r="BQ20" s="56">
        <v>565.65</v>
      </c>
      <c r="BR20" s="56">
        <v>2895</v>
      </c>
      <c r="BS20" s="56">
        <v>980</v>
      </c>
      <c r="BT20" s="56">
        <v>1081.2525</v>
      </c>
      <c r="BU20" s="56">
        <v>698</v>
      </c>
      <c r="BV20" s="56">
        <v>14651</v>
      </c>
      <c r="BW20" s="56">
        <v>1028.6466</v>
      </c>
      <c r="BX20" s="56">
        <v>33842.0142</v>
      </c>
      <c r="BY20" s="56">
        <v>1000</v>
      </c>
      <c r="BZ20" s="56">
        <v>82771.2082</v>
      </c>
      <c r="CA20" s="56">
        <v>18560.4201</v>
      </c>
      <c r="CB20" s="56">
        <v>36854.441</v>
      </c>
      <c r="CC20" s="56">
        <v>1013.878</v>
      </c>
      <c r="CD20" s="56">
        <v>24414</v>
      </c>
      <c r="CE20" s="56">
        <v>3212.16</v>
      </c>
      <c r="CF20" s="56">
        <v>15000</v>
      </c>
      <c r="CG20" s="56">
        <v>4500</v>
      </c>
      <c r="CH20" s="56">
        <v>300</v>
      </c>
      <c r="CI20" s="56">
        <v>0</v>
      </c>
      <c r="CJ20" s="56">
        <v>0</v>
      </c>
      <c r="CK20" s="56">
        <v>0</v>
      </c>
      <c r="CL20" s="56">
        <v>310378.258</v>
      </c>
      <c r="CM20" s="56">
        <v>56624.786</v>
      </c>
      <c r="CN20" s="56">
        <v>14124.304</v>
      </c>
      <c r="CO20" s="56">
        <v>1124.304</v>
      </c>
      <c r="CP20" s="56">
        <v>294236.258</v>
      </c>
      <c r="CQ20" s="56">
        <v>53117.302</v>
      </c>
      <c r="CR20" s="56">
        <v>14124.304</v>
      </c>
      <c r="CS20" s="56">
        <v>1124.304</v>
      </c>
      <c r="CT20" s="56">
        <v>146229.202</v>
      </c>
      <c r="CU20" s="56">
        <v>29934.932</v>
      </c>
      <c r="CV20" s="56">
        <v>11124.304</v>
      </c>
      <c r="CW20" s="56">
        <v>1124.304</v>
      </c>
      <c r="CX20" s="56">
        <v>1142565.036</v>
      </c>
      <c r="CY20" s="56">
        <v>239775.046</v>
      </c>
      <c r="CZ20" s="56">
        <v>16400</v>
      </c>
      <c r="DA20" s="56">
        <v>832</v>
      </c>
      <c r="DB20" s="56">
        <v>799762.886</v>
      </c>
      <c r="DC20" s="56">
        <v>165415.422</v>
      </c>
      <c r="DD20" s="56">
        <v>14900</v>
      </c>
      <c r="DE20" s="56">
        <v>832</v>
      </c>
      <c r="DF20" s="56">
        <v>56354.1</v>
      </c>
      <c r="DG20" s="56">
        <v>12050</v>
      </c>
      <c r="DH20" s="56">
        <v>0</v>
      </c>
      <c r="DI20" s="56">
        <v>0</v>
      </c>
      <c r="DJ20" s="56">
        <f t="shared" si="8"/>
        <v>45348.2527</v>
      </c>
      <c r="DK20" s="56">
        <f t="shared" si="9"/>
        <v>100</v>
      </c>
      <c r="DL20" s="56">
        <v>53004.6</v>
      </c>
      <c r="DM20" s="56">
        <v>100</v>
      </c>
      <c r="DN20" s="56">
        <v>93.6527</v>
      </c>
      <c r="DO20" s="56">
        <v>0</v>
      </c>
      <c r="DP20" s="56">
        <v>7750</v>
      </c>
      <c r="DQ20" s="56">
        <v>0</v>
      </c>
    </row>
    <row r="21" spans="2:121" s="51" customFormat="1" ht="27.75" customHeight="1">
      <c r="B21" s="92" t="s">
        <v>65</v>
      </c>
      <c r="C21" s="92"/>
      <c r="D21" s="73">
        <f aca="true" t="shared" si="10" ref="D21:AI21">SUM(D10:D20)</f>
        <v>149332986.04389998</v>
      </c>
      <c r="E21" s="73">
        <f t="shared" si="10"/>
        <v>20453024.5813</v>
      </c>
      <c r="F21" s="73">
        <f t="shared" si="10"/>
        <v>137539973.29450002</v>
      </c>
      <c r="G21" s="73">
        <f t="shared" si="10"/>
        <v>21233486.229399994</v>
      </c>
      <c r="H21" s="73">
        <f t="shared" si="10"/>
        <v>13653018.021100001</v>
      </c>
      <c r="I21" s="73">
        <f t="shared" si="10"/>
        <v>-692314.7181000003</v>
      </c>
      <c r="J21" s="73">
        <f t="shared" si="10"/>
        <v>28279450.210500002</v>
      </c>
      <c r="K21" s="73">
        <f t="shared" si="10"/>
        <v>5583664.7972</v>
      </c>
      <c r="L21" s="73">
        <f t="shared" si="10"/>
        <v>2980809.4146999996</v>
      </c>
      <c r="M21" s="73">
        <f t="shared" si="10"/>
        <v>339901.79199999996</v>
      </c>
      <c r="N21" s="73">
        <f t="shared" si="10"/>
        <v>26166470.922699995</v>
      </c>
      <c r="O21" s="73">
        <f t="shared" si="10"/>
        <v>5261669.0708</v>
      </c>
      <c r="P21" s="73">
        <f t="shared" si="10"/>
        <v>1639405.1620999998</v>
      </c>
      <c r="Q21" s="73">
        <f t="shared" si="10"/>
        <v>223678.5437</v>
      </c>
      <c r="R21" s="73">
        <f t="shared" si="10"/>
        <v>1379134.489</v>
      </c>
      <c r="S21" s="73">
        <f t="shared" si="10"/>
        <v>198124.74430000002</v>
      </c>
      <c r="T21" s="73">
        <f t="shared" si="10"/>
        <v>1085066.7897</v>
      </c>
      <c r="U21" s="73">
        <f t="shared" si="10"/>
        <v>110421.32430000001</v>
      </c>
      <c r="V21" s="73">
        <f t="shared" si="10"/>
        <v>77077</v>
      </c>
      <c r="W21" s="73">
        <f t="shared" si="10"/>
        <v>3477.7</v>
      </c>
      <c r="X21" s="73">
        <f t="shared" si="10"/>
        <v>0</v>
      </c>
      <c r="Y21" s="73">
        <f t="shared" si="10"/>
        <v>0</v>
      </c>
      <c r="Z21" s="73">
        <f t="shared" si="10"/>
        <v>12985</v>
      </c>
      <c r="AA21" s="73">
        <f t="shared" si="10"/>
        <v>0</v>
      </c>
      <c r="AB21" s="73">
        <f t="shared" si="10"/>
        <v>15000</v>
      </c>
      <c r="AC21" s="73">
        <f t="shared" si="10"/>
        <v>0</v>
      </c>
      <c r="AD21" s="73">
        <f t="shared" si="10"/>
        <v>17974278.603999995</v>
      </c>
      <c r="AE21" s="73">
        <f t="shared" si="10"/>
        <v>1363767.8172000002</v>
      </c>
      <c r="AF21" s="73">
        <f t="shared" si="10"/>
        <v>1761344.1807000001</v>
      </c>
      <c r="AG21" s="73">
        <f t="shared" si="10"/>
        <v>-1454388.2518000002</v>
      </c>
      <c r="AH21" s="73">
        <f t="shared" si="10"/>
        <v>396642.35000000003</v>
      </c>
      <c r="AI21" s="73">
        <f t="shared" si="10"/>
        <v>25848.279400000003</v>
      </c>
      <c r="AJ21" s="73">
        <f aca="true" t="shared" si="11" ref="AJ21:BO21">SUM(AJ10:AJ20)</f>
        <v>490310.83780000004</v>
      </c>
      <c r="AK21" s="73">
        <f t="shared" si="11"/>
        <v>10692.547</v>
      </c>
      <c r="AL21" s="73">
        <f t="shared" si="11"/>
        <v>9125.8</v>
      </c>
      <c r="AM21" s="73">
        <f t="shared" si="11"/>
        <v>487.676</v>
      </c>
      <c r="AN21" s="73">
        <f t="shared" si="11"/>
        <v>255991.4837</v>
      </c>
      <c r="AO21" s="73">
        <f t="shared" si="11"/>
        <v>81107.176</v>
      </c>
      <c r="AP21" s="73">
        <f t="shared" si="11"/>
        <v>16159969.854000002</v>
      </c>
      <c r="AQ21" s="73">
        <f t="shared" si="11"/>
        <v>1120487.5678</v>
      </c>
      <c r="AR21" s="73">
        <f t="shared" si="11"/>
        <v>4374169.195400001</v>
      </c>
      <c r="AS21" s="73">
        <f t="shared" si="11"/>
        <v>160146.4262</v>
      </c>
      <c r="AT21" s="73">
        <f t="shared" si="11"/>
        <v>1180965.3</v>
      </c>
      <c r="AU21" s="73">
        <f t="shared" si="11"/>
        <v>203362.339</v>
      </c>
      <c r="AV21" s="73">
        <f t="shared" si="11"/>
        <v>-6681760.593300001</v>
      </c>
      <c r="AW21" s="73">
        <f t="shared" si="11"/>
        <v>-1707474.4010000003</v>
      </c>
      <c r="AX21" s="73">
        <f t="shared" si="11"/>
        <v>15351794.428000001</v>
      </c>
      <c r="AY21" s="73">
        <f t="shared" si="11"/>
        <v>2688164.3436000003</v>
      </c>
      <c r="AZ21" s="73">
        <f t="shared" si="11"/>
        <v>615466.6697000001</v>
      </c>
      <c r="BA21" s="73">
        <f t="shared" si="11"/>
        <v>39954.613</v>
      </c>
      <c r="BB21" s="73">
        <f t="shared" si="11"/>
        <v>12755187.294999998</v>
      </c>
      <c r="BC21" s="73">
        <f t="shared" si="11"/>
        <v>2251979.7715999996</v>
      </c>
      <c r="BD21" s="73">
        <f t="shared" si="11"/>
        <v>195675.9741</v>
      </c>
      <c r="BE21" s="73">
        <f t="shared" si="11"/>
        <v>27084.233</v>
      </c>
      <c r="BF21" s="73">
        <f t="shared" si="11"/>
        <v>2435367.5330000003</v>
      </c>
      <c r="BG21" s="73">
        <f t="shared" si="11"/>
        <v>420219.204</v>
      </c>
      <c r="BH21" s="73">
        <f t="shared" si="11"/>
        <v>359226.8396</v>
      </c>
      <c r="BI21" s="73">
        <f t="shared" si="11"/>
        <v>11398.1</v>
      </c>
      <c r="BJ21" s="73">
        <f t="shared" si="11"/>
        <v>9674313.3815</v>
      </c>
      <c r="BK21" s="73">
        <f t="shared" si="11"/>
        <v>1362081.1952</v>
      </c>
      <c r="BL21" s="73">
        <f t="shared" si="11"/>
        <v>4128031.3176000006</v>
      </c>
      <c r="BM21" s="73">
        <f t="shared" si="11"/>
        <v>200453.608</v>
      </c>
      <c r="BN21" s="73">
        <f t="shared" si="11"/>
        <v>246672.5</v>
      </c>
      <c r="BO21" s="73">
        <f t="shared" si="11"/>
        <v>46505.135</v>
      </c>
      <c r="BP21" s="73">
        <f aca="true" t="shared" si="12" ref="BP21:CU21">SUM(BP10:BP20)</f>
        <v>820094.0999999999</v>
      </c>
      <c r="BQ21" s="73">
        <f t="shared" si="12"/>
        <v>13068.65</v>
      </c>
      <c r="BR21" s="73">
        <f t="shared" si="12"/>
        <v>192549.1</v>
      </c>
      <c r="BS21" s="73">
        <f t="shared" si="12"/>
        <v>28703.729</v>
      </c>
      <c r="BT21" s="73">
        <f t="shared" si="12"/>
        <v>129369.544</v>
      </c>
      <c r="BU21" s="73">
        <f t="shared" si="12"/>
        <v>1738.435</v>
      </c>
      <c r="BV21" s="73">
        <f t="shared" si="12"/>
        <v>588555.345</v>
      </c>
      <c r="BW21" s="73">
        <f t="shared" si="12"/>
        <v>83198.10999999999</v>
      </c>
      <c r="BX21" s="73">
        <f t="shared" si="12"/>
        <v>640220.5628</v>
      </c>
      <c r="BY21" s="73">
        <f t="shared" si="12"/>
        <v>76519.666</v>
      </c>
      <c r="BZ21" s="73">
        <f t="shared" si="12"/>
        <v>5883120.484599999</v>
      </c>
      <c r="CA21" s="73">
        <f t="shared" si="12"/>
        <v>719024.8910000001</v>
      </c>
      <c r="CB21" s="73">
        <f t="shared" si="12"/>
        <v>895312.4708</v>
      </c>
      <c r="CC21" s="73">
        <f t="shared" si="12"/>
        <v>72936.477</v>
      </c>
      <c r="CD21" s="73">
        <f t="shared" si="12"/>
        <v>2763415.9518999998</v>
      </c>
      <c r="CE21" s="73">
        <f t="shared" si="12"/>
        <v>484649.33019999997</v>
      </c>
      <c r="CF21" s="73">
        <f t="shared" si="12"/>
        <v>1615384.6399999997</v>
      </c>
      <c r="CG21" s="73">
        <f t="shared" si="12"/>
        <v>35340.38</v>
      </c>
      <c r="CH21" s="73">
        <f t="shared" si="12"/>
        <v>68533</v>
      </c>
      <c r="CI21" s="73">
        <f t="shared" si="12"/>
        <v>29574</v>
      </c>
      <c r="CJ21" s="73">
        <f t="shared" si="12"/>
        <v>278323.8351</v>
      </c>
      <c r="CK21" s="73">
        <f t="shared" si="12"/>
        <v>12300</v>
      </c>
      <c r="CL21" s="73">
        <f t="shared" si="12"/>
        <v>8287512.8322</v>
      </c>
      <c r="CM21" s="73">
        <f t="shared" si="12"/>
        <v>1416877.1868000003</v>
      </c>
      <c r="CN21" s="73">
        <f t="shared" si="12"/>
        <v>1464155.2438</v>
      </c>
      <c r="CO21" s="73">
        <f t="shared" si="12"/>
        <v>62792.1517</v>
      </c>
      <c r="CP21" s="73">
        <f t="shared" si="12"/>
        <v>6979135.910200001</v>
      </c>
      <c r="CQ21" s="73">
        <f t="shared" si="12"/>
        <v>1204007.0817999998</v>
      </c>
      <c r="CR21" s="73">
        <f t="shared" si="12"/>
        <v>621331.3833999999</v>
      </c>
      <c r="CS21" s="73">
        <f t="shared" si="12"/>
        <v>27509.078999999998</v>
      </c>
      <c r="CT21" s="73">
        <f t="shared" si="12"/>
        <v>2466121.8552000006</v>
      </c>
      <c r="CU21" s="73">
        <f t="shared" si="12"/>
        <v>500006.90949999995</v>
      </c>
      <c r="CV21" s="73">
        <f aca="true" t="shared" si="13" ref="CV21:DQ21">SUM(CV10:CV20)</f>
        <v>406787.74160000007</v>
      </c>
      <c r="CW21" s="73">
        <f t="shared" si="13"/>
        <v>10287.804</v>
      </c>
      <c r="CX21" s="73">
        <f t="shared" si="13"/>
        <v>43715085.131000005</v>
      </c>
      <c r="CY21" s="73">
        <f t="shared" si="13"/>
        <v>7974321.7743999995</v>
      </c>
      <c r="CZ21" s="73">
        <f t="shared" si="13"/>
        <v>2295330.1446</v>
      </c>
      <c r="DA21" s="73">
        <f t="shared" si="13"/>
        <v>106671.36899999999</v>
      </c>
      <c r="DB21" s="73">
        <f t="shared" si="13"/>
        <v>18824300.904</v>
      </c>
      <c r="DC21" s="73">
        <f t="shared" si="13"/>
        <v>3128162.7953999997</v>
      </c>
      <c r="DD21" s="73">
        <f t="shared" si="13"/>
        <v>928121.8067000001</v>
      </c>
      <c r="DE21" s="73">
        <f t="shared" si="13"/>
        <v>90551.144</v>
      </c>
      <c r="DF21" s="73">
        <f t="shared" si="13"/>
        <v>3741618.9</v>
      </c>
      <c r="DG21" s="73">
        <f t="shared" si="13"/>
        <v>475001.671</v>
      </c>
      <c r="DH21" s="73">
        <f t="shared" si="13"/>
        <v>55000</v>
      </c>
      <c r="DI21" s="73">
        <f t="shared" si="13"/>
        <v>0</v>
      </c>
      <c r="DJ21" s="73">
        <f t="shared" si="13"/>
        <v>8556876.7505</v>
      </c>
      <c r="DK21" s="73">
        <f t="shared" si="13"/>
        <v>248408.814</v>
      </c>
      <c r="DL21" s="73">
        <f t="shared" si="13"/>
        <v>10357324.8073</v>
      </c>
      <c r="DM21" s="73">
        <f t="shared" si="13"/>
        <v>336555.74400000006</v>
      </c>
      <c r="DN21" s="73">
        <f t="shared" si="13"/>
        <v>59557.2149</v>
      </c>
      <c r="DO21" s="73">
        <f t="shared" si="13"/>
        <v>0</v>
      </c>
      <c r="DP21" s="73">
        <f t="shared" si="13"/>
        <v>1860005.2717</v>
      </c>
      <c r="DQ21" s="73">
        <f t="shared" si="13"/>
        <v>88146.93</v>
      </c>
    </row>
    <row r="22" ht="16.5" customHeight="1">
      <c r="A22" s="44"/>
    </row>
    <row r="23" spans="2:121" s="51" customFormat="1" ht="36" customHeight="1">
      <c r="B23" s="92" t="s">
        <v>131</v>
      </c>
      <c r="C23" s="92"/>
      <c r="D23" s="73">
        <f>D21-D10</f>
        <v>64045503.64389998</v>
      </c>
      <c r="E23" s="73">
        <f aca="true" t="shared" si="14" ref="E23:BP23">E21-E10</f>
        <v>10125846.081300002</v>
      </c>
      <c r="F23" s="73">
        <f t="shared" si="14"/>
        <v>57267810.09450002</v>
      </c>
      <c r="G23" s="73">
        <f t="shared" si="14"/>
        <v>10096865.329399994</v>
      </c>
      <c r="H23" s="73">
        <f t="shared" si="14"/>
        <v>8471660.621100001</v>
      </c>
      <c r="I23" s="73">
        <f t="shared" si="14"/>
        <v>117127.68189999973</v>
      </c>
      <c r="J23" s="73">
        <f t="shared" si="14"/>
        <v>20017119.710500002</v>
      </c>
      <c r="K23" s="73">
        <f t="shared" si="14"/>
        <v>4056638.2972</v>
      </c>
      <c r="L23" s="73">
        <f t="shared" si="14"/>
        <v>2597314.8146999995</v>
      </c>
      <c r="M23" s="73">
        <f t="shared" si="14"/>
        <v>326648.29199999996</v>
      </c>
      <c r="N23" s="73">
        <f t="shared" si="14"/>
        <v>18137544.022699997</v>
      </c>
      <c r="O23" s="73">
        <f t="shared" si="14"/>
        <v>3762876.1708</v>
      </c>
      <c r="P23" s="73">
        <f t="shared" si="14"/>
        <v>1473660.5620999997</v>
      </c>
      <c r="Q23" s="73">
        <f t="shared" si="14"/>
        <v>213570.0437</v>
      </c>
      <c r="R23" s="73">
        <f t="shared" si="14"/>
        <v>1238512.489</v>
      </c>
      <c r="S23" s="73">
        <f t="shared" si="14"/>
        <v>183772.44430000003</v>
      </c>
      <c r="T23" s="73">
        <f t="shared" si="14"/>
        <v>1085066.7897</v>
      </c>
      <c r="U23" s="73">
        <f t="shared" si="14"/>
        <v>110421.32430000001</v>
      </c>
      <c r="V23" s="73">
        <f t="shared" si="14"/>
        <v>30917</v>
      </c>
      <c r="W23" s="73">
        <f t="shared" si="14"/>
        <v>696</v>
      </c>
      <c r="X23" s="73">
        <f t="shared" si="14"/>
        <v>0</v>
      </c>
      <c r="Y23" s="73">
        <f t="shared" si="14"/>
        <v>0</v>
      </c>
      <c r="Z23" s="73">
        <f t="shared" si="14"/>
        <v>12985</v>
      </c>
      <c r="AA23" s="73">
        <f t="shared" si="14"/>
        <v>0</v>
      </c>
      <c r="AB23" s="73">
        <f t="shared" si="14"/>
        <v>15000</v>
      </c>
      <c r="AC23" s="73">
        <f t="shared" si="14"/>
        <v>0</v>
      </c>
      <c r="AD23" s="73">
        <f t="shared" si="14"/>
        <v>1680989.6039999947</v>
      </c>
      <c r="AE23" s="73">
        <f t="shared" si="14"/>
        <v>135391.81720000017</v>
      </c>
      <c r="AF23" s="73">
        <f t="shared" si="14"/>
        <v>1175149.2807</v>
      </c>
      <c r="AG23" s="73">
        <f t="shared" si="14"/>
        <v>-608914.8518000002</v>
      </c>
      <c r="AH23" s="73">
        <f t="shared" si="14"/>
        <v>396642.35000000003</v>
      </c>
      <c r="AI23" s="73">
        <f t="shared" si="14"/>
        <v>25848.279400000003</v>
      </c>
      <c r="AJ23" s="73">
        <f t="shared" si="14"/>
        <v>416310.83780000004</v>
      </c>
      <c r="AK23" s="73">
        <f t="shared" si="14"/>
        <v>10692.547</v>
      </c>
      <c r="AL23" s="73">
        <f t="shared" si="14"/>
        <v>9125.8</v>
      </c>
      <c r="AM23" s="73">
        <f t="shared" si="14"/>
        <v>487.676</v>
      </c>
      <c r="AN23" s="73">
        <f t="shared" si="14"/>
        <v>255991.4837</v>
      </c>
      <c r="AO23" s="73">
        <f t="shared" si="14"/>
        <v>81107.176</v>
      </c>
      <c r="AP23" s="73">
        <f t="shared" si="14"/>
        <v>1202430.2540000025</v>
      </c>
      <c r="AQ23" s="73">
        <f t="shared" si="14"/>
        <v>94322.66780000005</v>
      </c>
      <c r="AR23" s="73">
        <f t="shared" si="14"/>
        <v>3162049.0954000005</v>
      </c>
      <c r="AS23" s="73">
        <f t="shared" si="14"/>
        <v>146195.32619999998</v>
      </c>
      <c r="AT23" s="73">
        <f t="shared" si="14"/>
        <v>11400</v>
      </c>
      <c r="AU23" s="73">
        <f t="shared" si="14"/>
        <v>1151.2390000000014</v>
      </c>
      <c r="AV23" s="73">
        <f t="shared" si="14"/>
        <v>-2686760.5933000008</v>
      </c>
      <c r="AW23" s="73">
        <f t="shared" si="14"/>
        <v>-848049.9010000003</v>
      </c>
      <c r="AX23" s="73">
        <f t="shared" si="14"/>
        <v>5439269.428000001</v>
      </c>
      <c r="AY23" s="73">
        <f t="shared" si="14"/>
        <v>1026287.2436000002</v>
      </c>
      <c r="AZ23" s="73">
        <f t="shared" si="14"/>
        <v>515466.6697000001</v>
      </c>
      <c r="BA23" s="73">
        <f t="shared" si="14"/>
        <v>39954.613</v>
      </c>
      <c r="BB23" s="73">
        <f t="shared" si="14"/>
        <v>4939942.494999998</v>
      </c>
      <c r="BC23" s="73">
        <f t="shared" si="14"/>
        <v>957824.3715999997</v>
      </c>
      <c r="BD23" s="73">
        <f t="shared" si="14"/>
        <v>175675.9741</v>
      </c>
      <c r="BE23" s="73">
        <f t="shared" si="14"/>
        <v>27084.233</v>
      </c>
      <c r="BF23" s="73">
        <f t="shared" si="14"/>
        <v>376770.33300000033</v>
      </c>
      <c r="BG23" s="73">
        <f t="shared" si="14"/>
        <v>52497.504000000015</v>
      </c>
      <c r="BH23" s="73">
        <f t="shared" si="14"/>
        <v>279226.8396</v>
      </c>
      <c r="BI23" s="73">
        <f t="shared" si="14"/>
        <v>11398.1</v>
      </c>
      <c r="BJ23" s="73">
        <f t="shared" si="14"/>
        <v>3246894.8815</v>
      </c>
      <c r="BK23" s="73">
        <f t="shared" si="14"/>
        <v>618616.5952</v>
      </c>
      <c r="BL23" s="73">
        <f t="shared" si="14"/>
        <v>2277163.4176000007</v>
      </c>
      <c r="BM23" s="73">
        <f t="shared" si="14"/>
        <v>189976.108</v>
      </c>
      <c r="BN23" s="73">
        <f t="shared" si="14"/>
        <v>226672.5</v>
      </c>
      <c r="BO23" s="73">
        <f t="shared" si="14"/>
        <v>45267.635</v>
      </c>
      <c r="BP23" s="73">
        <f t="shared" si="14"/>
        <v>145094.09999999986</v>
      </c>
      <c r="BQ23" s="73">
        <f aca="true" t="shared" si="15" ref="BQ23:DQ23">BQ21-BQ10</f>
        <v>13068.65</v>
      </c>
      <c r="BR23" s="73">
        <f t="shared" si="15"/>
        <v>192549.1</v>
      </c>
      <c r="BS23" s="73">
        <f t="shared" si="15"/>
        <v>28703.729</v>
      </c>
      <c r="BT23" s="73">
        <f t="shared" si="15"/>
        <v>129369.544</v>
      </c>
      <c r="BU23" s="73">
        <f t="shared" si="15"/>
        <v>1738.435</v>
      </c>
      <c r="BV23" s="73">
        <f t="shared" si="15"/>
        <v>588555.345</v>
      </c>
      <c r="BW23" s="73">
        <f t="shared" si="15"/>
        <v>83198.10999999999</v>
      </c>
      <c r="BX23" s="73">
        <f t="shared" si="15"/>
        <v>640220.5628</v>
      </c>
      <c r="BY23" s="73">
        <f t="shared" si="15"/>
        <v>76519.666</v>
      </c>
      <c r="BZ23" s="73">
        <f t="shared" si="15"/>
        <v>1352118.6845999993</v>
      </c>
      <c r="CA23" s="73">
        <f t="shared" si="15"/>
        <v>295524.89100000006</v>
      </c>
      <c r="CB23" s="73">
        <f t="shared" si="15"/>
        <v>888312.4708</v>
      </c>
      <c r="CC23" s="73">
        <f t="shared" si="15"/>
        <v>72936.477</v>
      </c>
      <c r="CD23" s="73">
        <f t="shared" si="15"/>
        <v>886999.2518999998</v>
      </c>
      <c r="CE23" s="73">
        <f t="shared" si="15"/>
        <v>165922.2302</v>
      </c>
      <c r="CF23" s="73">
        <f t="shared" si="15"/>
        <v>461516.73999999976</v>
      </c>
      <c r="CG23" s="73">
        <f t="shared" si="15"/>
        <v>24862.879999999997</v>
      </c>
      <c r="CH23" s="73">
        <f t="shared" si="15"/>
        <v>25133</v>
      </c>
      <c r="CI23" s="73">
        <f t="shared" si="15"/>
        <v>3907</v>
      </c>
      <c r="CJ23" s="73">
        <f t="shared" si="15"/>
        <v>58323.835100000026</v>
      </c>
      <c r="CK23" s="73">
        <f t="shared" si="15"/>
        <v>0</v>
      </c>
      <c r="CL23" s="73">
        <f t="shared" si="15"/>
        <v>4908210.3322</v>
      </c>
      <c r="CM23" s="73">
        <f t="shared" si="15"/>
        <v>903329.7868000002</v>
      </c>
      <c r="CN23" s="73">
        <f t="shared" si="15"/>
        <v>813355.2438</v>
      </c>
      <c r="CO23" s="73">
        <f t="shared" si="15"/>
        <v>62792.1517</v>
      </c>
      <c r="CP23" s="73">
        <f t="shared" si="15"/>
        <v>3925978.110200001</v>
      </c>
      <c r="CQ23" s="73">
        <f t="shared" si="15"/>
        <v>750674.9817999998</v>
      </c>
      <c r="CR23" s="73">
        <f t="shared" si="15"/>
        <v>521331.38339999993</v>
      </c>
      <c r="CS23" s="73">
        <f t="shared" si="15"/>
        <v>27509.078999999998</v>
      </c>
      <c r="CT23" s="73">
        <f t="shared" si="15"/>
        <v>2085737.3552000006</v>
      </c>
      <c r="CU23" s="73">
        <f t="shared" si="15"/>
        <v>411249.90949999995</v>
      </c>
      <c r="CV23" s="73">
        <f t="shared" si="15"/>
        <v>406787.74160000007</v>
      </c>
      <c r="CW23" s="73">
        <f t="shared" si="15"/>
        <v>10287.804</v>
      </c>
      <c r="CX23" s="73">
        <f t="shared" si="15"/>
        <v>16102382.231000006</v>
      </c>
      <c r="CY23" s="73">
        <f t="shared" si="15"/>
        <v>2985319.9743999997</v>
      </c>
      <c r="CZ23" s="73">
        <f t="shared" si="15"/>
        <v>905330.1446000002</v>
      </c>
      <c r="DA23" s="73">
        <f t="shared" si="15"/>
        <v>106671.36899999999</v>
      </c>
      <c r="DB23" s="73">
        <f t="shared" si="15"/>
        <v>10818239.503999999</v>
      </c>
      <c r="DC23" s="73">
        <f t="shared" si="15"/>
        <v>1864817.0953999998</v>
      </c>
      <c r="DD23" s="73">
        <f t="shared" si="15"/>
        <v>688121.8067000001</v>
      </c>
      <c r="DE23" s="73">
        <f t="shared" si="15"/>
        <v>90551.144</v>
      </c>
      <c r="DF23" s="73">
        <f t="shared" si="15"/>
        <v>1556524.7999999998</v>
      </c>
      <c r="DG23" s="73">
        <f t="shared" si="15"/>
        <v>272327.071</v>
      </c>
      <c r="DH23" s="73">
        <f t="shared" si="15"/>
        <v>55000</v>
      </c>
      <c r="DI23" s="73">
        <f t="shared" si="15"/>
        <v>0</v>
      </c>
      <c r="DJ23" s="73">
        <f t="shared" si="15"/>
        <v>2612974.250499999</v>
      </c>
      <c r="DK23" s="73">
        <f t="shared" si="15"/>
        <v>6204.614000000001</v>
      </c>
      <c r="DL23" s="73">
        <f t="shared" si="15"/>
        <v>4247384.107299999</v>
      </c>
      <c r="DM23" s="73">
        <f t="shared" si="15"/>
        <v>94351.54400000005</v>
      </c>
      <c r="DN23" s="73">
        <f t="shared" si="15"/>
        <v>59557.2149</v>
      </c>
      <c r="DO23" s="73">
        <f t="shared" si="15"/>
        <v>0</v>
      </c>
      <c r="DP23" s="73">
        <f t="shared" si="15"/>
        <v>1693967.0717</v>
      </c>
      <c r="DQ23" s="73">
        <f t="shared" si="15"/>
        <v>88146.93</v>
      </c>
    </row>
    <row r="24" ht="16.5" customHeight="1">
      <c r="A24" s="44"/>
    </row>
    <row r="25" spans="1:98" ht="16.5" customHeight="1">
      <c r="A25" s="44"/>
      <c r="CT25" s="35" t="s">
        <v>78</v>
      </c>
    </row>
    <row r="26" ht="16.5" customHeight="1">
      <c r="A26" s="44"/>
    </row>
    <row r="27" ht="16.5" customHeight="1">
      <c r="A27" s="44"/>
    </row>
    <row r="28" ht="16.5" customHeight="1">
      <c r="A28" s="44"/>
    </row>
    <row r="29" ht="16.5" customHeight="1">
      <c r="A29" s="44"/>
    </row>
    <row r="30" ht="16.5" customHeight="1">
      <c r="A30" s="44"/>
    </row>
    <row r="31" ht="16.5" customHeight="1">
      <c r="A31" s="44"/>
    </row>
    <row r="32" ht="16.5" customHeight="1">
      <c r="A32" s="44"/>
    </row>
    <row r="33" ht="16.5" customHeight="1">
      <c r="A33" s="44"/>
    </row>
    <row r="34" ht="16.5" customHeight="1">
      <c r="A34" s="44"/>
    </row>
    <row r="35" ht="16.5" customHeight="1">
      <c r="A35" s="44"/>
    </row>
    <row r="36" ht="16.5" customHeight="1">
      <c r="A36" s="44"/>
    </row>
    <row r="37" ht="16.5" customHeight="1">
      <c r="A37" s="44"/>
    </row>
    <row r="38" ht="16.5" customHeight="1">
      <c r="A38" s="44"/>
    </row>
    <row r="39" ht="16.5" customHeight="1">
      <c r="A39" s="44"/>
    </row>
    <row r="40" ht="16.5" customHeight="1">
      <c r="A40" s="44"/>
    </row>
    <row r="41" ht="16.5" customHeight="1">
      <c r="A41" s="44"/>
    </row>
    <row r="42" ht="16.5" customHeight="1">
      <c r="A42" s="44"/>
    </row>
    <row r="43" ht="16.5" customHeight="1">
      <c r="A43" s="44"/>
    </row>
    <row r="44" ht="16.5" customHeight="1">
      <c r="A44" s="44"/>
    </row>
    <row r="45" ht="16.5" customHeight="1">
      <c r="A45" s="44"/>
    </row>
    <row r="46" ht="16.5" customHeight="1">
      <c r="A46" s="44"/>
    </row>
    <row r="47" ht="16.5" customHeight="1">
      <c r="A47" s="44"/>
    </row>
    <row r="48" ht="16.5" customHeight="1">
      <c r="A48" s="44"/>
    </row>
    <row r="49" ht="16.5" customHeight="1">
      <c r="A49" s="44"/>
    </row>
    <row r="50" ht="16.5" customHeight="1">
      <c r="A50" s="44"/>
    </row>
    <row r="51" ht="16.5" customHeight="1">
      <c r="A51" s="44"/>
    </row>
    <row r="52" ht="16.5" customHeight="1">
      <c r="A52" s="44"/>
    </row>
    <row r="53" ht="16.5" customHeight="1">
      <c r="A53" s="44"/>
    </row>
    <row r="54" ht="16.5" customHeight="1">
      <c r="A54" s="44"/>
    </row>
    <row r="55" ht="16.5" customHeight="1">
      <c r="A55" s="44"/>
    </row>
    <row r="56" ht="16.5" customHeight="1">
      <c r="A56" s="44"/>
    </row>
    <row r="57" ht="16.5" customHeight="1">
      <c r="A57" s="44"/>
    </row>
    <row r="58" ht="16.5" customHeight="1">
      <c r="A58" s="44"/>
    </row>
    <row r="59" ht="16.5" customHeight="1">
      <c r="A59" s="44"/>
    </row>
    <row r="60" ht="16.5" customHeight="1">
      <c r="A60" s="44"/>
    </row>
    <row r="61" ht="16.5" customHeight="1">
      <c r="A61" s="44"/>
    </row>
    <row r="62" ht="16.5" customHeight="1">
      <c r="A62" s="44"/>
    </row>
    <row r="63" ht="16.5" customHeight="1">
      <c r="A63" s="44"/>
    </row>
    <row r="64" ht="16.5" customHeight="1">
      <c r="A64" s="44"/>
    </row>
    <row r="65" ht="16.5" customHeight="1">
      <c r="A65" s="44"/>
    </row>
    <row r="66" ht="16.5" customHeight="1">
      <c r="A66" s="44"/>
    </row>
    <row r="67" ht="16.5" customHeight="1">
      <c r="A67" s="44"/>
    </row>
    <row r="68" ht="16.5" customHeight="1">
      <c r="A68" s="44"/>
    </row>
    <row r="69" ht="16.5" customHeight="1">
      <c r="A69" s="44"/>
    </row>
    <row r="70" ht="16.5" customHeight="1">
      <c r="A70" s="44"/>
    </row>
    <row r="71" ht="16.5" customHeight="1">
      <c r="A71" s="44"/>
    </row>
    <row r="72" ht="16.5" customHeight="1">
      <c r="A72" s="44"/>
    </row>
    <row r="73" ht="16.5" customHeight="1">
      <c r="A73" s="44"/>
    </row>
    <row r="74" ht="16.5" customHeight="1">
      <c r="A74" s="44"/>
    </row>
    <row r="75" ht="16.5" customHeight="1">
      <c r="A75" s="44"/>
    </row>
    <row r="76" ht="16.5" customHeight="1">
      <c r="A76" s="44"/>
    </row>
    <row r="77" ht="16.5" customHeight="1">
      <c r="A77" s="44"/>
    </row>
    <row r="78" ht="16.5" customHeight="1">
      <c r="A78" s="44"/>
    </row>
    <row r="79" ht="16.5" customHeight="1">
      <c r="A79" s="44"/>
    </row>
    <row r="80" ht="16.5" customHeight="1">
      <c r="A80" s="44"/>
    </row>
    <row r="81" ht="16.5" customHeight="1">
      <c r="A81" s="44"/>
    </row>
    <row r="82" ht="16.5" customHeight="1">
      <c r="A82" s="44"/>
    </row>
    <row r="83" ht="16.5" customHeight="1">
      <c r="A83" s="44"/>
    </row>
    <row r="84" ht="16.5" customHeight="1">
      <c r="A84" s="44"/>
    </row>
    <row r="85" ht="16.5" customHeight="1">
      <c r="A85" s="44"/>
    </row>
    <row r="86" ht="16.5" customHeight="1">
      <c r="A86" s="44"/>
    </row>
    <row r="87" ht="16.5" customHeight="1">
      <c r="A87" s="44"/>
    </row>
    <row r="88" ht="16.5" customHeight="1">
      <c r="A88" s="44"/>
    </row>
    <row r="89" ht="16.5" customHeight="1">
      <c r="A89" s="44"/>
    </row>
    <row r="90" ht="16.5" customHeight="1">
      <c r="A90" s="44"/>
    </row>
    <row r="91" ht="16.5" customHeight="1">
      <c r="A91" s="44"/>
    </row>
    <row r="92" ht="16.5" customHeight="1">
      <c r="A92" s="44"/>
    </row>
    <row r="93" ht="16.5" customHeight="1">
      <c r="A93" s="44"/>
    </row>
    <row r="94" ht="16.5" customHeight="1">
      <c r="A94" s="44"/>
    </row>
    <row r="95" ht="16.5" customHeight="1">
      <c r="A95" s="44"/>
    </row>
    <row r="96" ht="16.5" customHeight="1">
      <c r="A96" s="44"/>
    </row>
    <row r="97" ht="16.5" customHeight="1">
      <c r="A97" s="44"/>
    </row>
    <row r="98" ht="16.5" customHeight="1">
      <c r="A98" s="44"/>
    </row>
    <row r="99" ht="16.5" customHeight="1">
      <c r="A99" s="44"/>
    </row>
    <row r="100" ht="16.5" customHeight="1">
      <c r="A100" s="44"/>
    </row>
    <row r="101" ht="16.5" customHeight="1">
      <c r="A101" s="44"/>
    </row>
    <row r="102" ht="16.5" customHeight="1">
      <c r="A102" s="44"/>
    </row>
    <row r="103" ht="16.5" customHeight="1">
      <c r="A103" s="44"/>
    </row>
    <row r="104" ht="16.5" customHeight="1">
      <c r="A104" s="44"/>
    </row>
    <row r="105" ht="16.5" customHeight="1">
      <c r="A105" s="44"/>
    </row>
    <row r="106" ht="16.5" customHeight="1">
      <c r="A106" s="44"/>
    </row>
    <row r="107" ht="16.5" customHeight="1">
      <c r="A107" s="44"/>
    </row>
    <row r="108" ht="16.5" customHeight="1">
      <c r="A108" s="44"/>
    </row>
    <row r="109" ht="16.5" customHeight="1">
      <c r="A109" s="44"/>
    </row>
    <row r="110" ht="16.5" customHeight="1">
      <c r="A110" s="44"/>
    </row>
    <row r="111" ht="16.5" customHeight="1">
      <c r="A111" s="44"/>
    </row>
    <row r="112" ht="16.5" customHeight="1">
      <c r="A112" s="44"/>
    </row>
    <row r="113" ht="16.5" customHeight="1">
      <c r="A113" s="44"/>
    </row>
    <row r="114" ht="16.5" customHeight="1">
      <c r="A114" s="44"/>
    </row>
    <row r="115" ht="16.5" customHeight="1">
      <c r="A115" s="44"/>
    </row>
    <row r="116" ht="16.5" customHeight="1">
      <c r="A116" s="44"/>
    </row>
    <row r="117" ht="16.5" customHeight="1">
      <c r="A117" s="44"/>
    </row>
    <row r="118" ht="16.5" customHeight="1">
      <c r="A118" s="44"/>
    </row>
    <row r="119" ht="16.5" customHeight="1">
      <c r="A119" s="44"/>
    </row>
    <row r="120" ht="16.5" customHeight="1">
      <c r="A120" s="44"/>
    </row>
    <row r="121" ht="16.5" customHeight="1">
      <c r="A121" s="44"/>
    </row>
    <row r="122" ht="16.5" customHeight="1">
      <c r="A122" s="44"/>
    </row>
    <row r="123" spans="2:119" s="45" customFormat="1" ht="22.5" customHeight="1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</row>
    <row r="124" spans="2:119" s="45" customFormat="1" ht="24" customHeight="1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</row>
    <row r="125" spans="2:119" s="45" customFormat="1" ht="17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</row>
    <row r="126" spans="2:119" s="45" customFormat="1" ht="17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</row>
    <row r="128" ht="45" customHeight="1"/>
  </sheetData>
  <sheetProtection/>
  <mergeCells count="98">
    <mergeCell ref="B23:C23"/>
    <mergeCell ref="BV7:BW7"/>
    <mergeCell ref="DL7:DM7"/>
    <mergeCell ref="DJ5:DO6"/>
    <mergeCell ref="DF5:DI6"/>
    <mergeCell ref="DN7:DO7"/>
    <mergeCell ref="DH7:DI7"/>
    <mergeCell ref="CX5:DA6"/>
    <mergeCell ref="D2:L2"/>
    <mergeCell ref="CJ7:CK7"/>
    <mergeCell ref="CT6:CW6"/>
    <mergeCell ref="CH5:CK6"/>
    <mergeCell ref="BZ6:CC6"/>
    <mergeCell ref="CH7:CI7"/>
    <mergeCell ref="CB7:CC7"/>
    <mergeCell ref="BN6:BQ6"/>
    <mergeCell ref="AB3:AC3"/>
    <mergeCell ref="BJ5:BM6"/>
    <mergeCell ref="BR6:BU6"/>
    <mergeCell ref="BR7:BS7"/>
    <mergeCell ref="DJ7:DK7"/>
    <mergeCell ref="CP7:CQ7"/>
    <mergeCell ref="CZ7:DA7"/>
    <mergeCell ref="CP6:CS6"/>
    <mergeCell ref="CL5:CO6"/>
    <mergeCell ref="DB6:DE6"/>
    <mergeCell ref="DB7:DC7"/>
    <mergeCell ref="DD7:DE7"/>
    <mergeCell ref="DF7:DG7"/>
    <mergeCell ref="BN7:BO7"/>
    <mergeCell ref="CN7:CO7"/>
    <mergeCell ref="BP7:BQ7"/>
    <mergeCell ref="CF7:CG7"/>
    <mergeCell ref="CR7:CS7"/>
    <mergeCell ref="CT7:CU7"/>
    <mergeCell ref="BZ7:CA7"/>
    <mergeCell ref="CL7:CM7"/>
    <mergeCell ref="CV7:CW7"/>
    <mergeCell ref="AV7:AW7"/>
    <mergeCell ref="CB5:CG5"/>
    <mergeCell ref="CD6:CG6"/>
    <mergeCell ref="P7:Q7"/>
    <mergeCell ref="C4:C8"/>
    <mergeCell ref="D4:I6"/>
    <mergeCell ref="N6:Q6"/>
    <mergeCell ref="J4:DQ4"/>
    <mergeCell ref="D7:E7"/>
    <mergeCell ref="DP5:DQ6"/>
    <mergeCell ref="DP7:DQ7"/>
    <mergeCell ref="N7:O7"/>
    <mergeCell ref="CX7:CY7"/>
    <mergeCell ref="J7:K7"/>
    <mergeCell ref="B21:C21"/>
    <mergeCell ref="L7:M7"/>
    <mergeCell ref="V7:W7"/>
    <mergeCell ref="X7:Y7"/>
    <mergeCell ref="F7:G7"/>
    <mergeCell ref="B4:B8"/>
    <mergeCell ref="J5:M6"/>
    <mergeCell ref="N5:U5"/>
    <mergeCell ref="V5:Y6"/>
    <mergeCell ref="H7:I7"/>
    <mergeCell ref="CD7:CE7"/>
    <mergeCell ref="AL7:AM7"/>
    <mergeCell ref="AX7:AY7"/>
    <mergeCell ref="AH7:AI7"/>
    <mergeCell ref="AR7:AS7"/>
    <mergeCell ref="AF7:AG7"/>
    <mergeCell ref="AJ7:AK7"/>
    <mergeCell ref="BJ7:BK7"/>
    <mergeCell ref="AZ7:BA7"/>
    <mergeCell ref="BD7:BE7"/>
    <mergeCell ref="R6:U6"/>
    <mergeCell ref="R7:S7"/>
    <mergeCell ref="T7:U7"/>
    <mergeCell ref="AN7:AO7"/>
    <mergeCell ref="AH6:AK6"/>
    <mergeCell ref="Z7:AA7"/>
    <mergeCell ref="AP6:AS6"/>
    <mergeCell ref="BL7:BM7"/>
    <mergeCell ref="AT7:AU7"/>
    <mergeCell ref="BX7:BY7"/>
    <mergeCell ref="BF6:BI6"/>
    <mergeCell ref="BV6:BY6"/>
    <mergeCell ref="AP7:AQ7"/>
    <mergeCell ref="BT7:BU7"/>
    <mergeCell ref="BF7:BG7"/>
    <mergeCell ref="AX5:BA6"/>
    <mergeCell ref="BH7:BI7"/>
    <mergeCell ref="BB7:BC7"/>
    <mergeCell ref="BB6:BE6"/>
    <mergeCell ref="AT6:AW6"/>
    <mergeCell ref="Z5:AC6"/>
    <mergeCell ref="AL6:AO6"/>
    <mergeCell ref="AB7:AC7"/>
    <mergeCell ref="AD5:AG6"/>
    <mergeCell ref="AH5:AI5"/>
    <mergeCell ref="AD7:AE7"/>
  </mergeCells>
  <printOptions/>
  <pageMargins left="0.196850393700787" right="0.196850393700787" top="0.26" bottom="0.196850393700787" header="0.09" footer="0.19685039370078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zoomScalePageLayoutView="0" workbookViewId="0" topLeftCell="A2">
      <pane xSplit="2" ySplit="9" topLeftCell="C14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4" sqref="C14"/>
    </sheetView>
  </sheetViews>
  <sheetFormatPr defaultColWidth="8.796875" defaultRowHeight="15"/>
  <cols>
    <col min="1" max="1" width="4" style="2" customWidth="1"/>
    <col min="2" max="2" width="15.19921875" style="2" customWidth="1"/>
    <col min="3" max="4" width="12.09765625" style="2" customWidth="1"/>
    <col min="5" max="5" width="11.09765625" style="2" bestFit="1" customWidth="1"/>
    <col min="6" max="6" width="10.8984375" style="2" customWidth="1"/>
    <col min="7" max="7" width="8.8984375" style="2" customWidth="1"/>
    <col min="8" max="8" width="10" style="2" customWidth="1"/>
    <col min="9" max="9" width="9.69921875" style="2" customWidth="1"/>
    <col min="10" max="22" width="11.59765625" style="2" customWidth="1"/>
    <col min="23" max="23" width="10.59765625" style="2" customWidth="1"/>
    <col min="24" max="24" width="11.69921875" style="2" customWidth="1"/>
    <col min="25" max="25" width="9.5" style="2" customWidth="1"/>
    <col min="26" max="26" width="10.3984375" style="2" customWidth="1"/>
    <col min="27" max="27" width="8" style="2" customWidth="1"/>
    <col min="28" max="28" width="12.09765625" style="2" customWidth="1"/>
    <col min="29" max="29" width="9.09765625" style="2" customWidth="1"/>
    <col min="30" max="30" width="9.69921875" style="2" customWidth="1"/>
    <col min="31" max="31" width="10" style="2" customWidth="1"/>
    <col min="32" max="34" width="9.69921875" style="2" customWidth="1"/>
    <col min="35" max="36" width="11.59765625" style="2" customWidth="1"/>
    <col min="37" max="37" width="10.69921875" style="2" customWidth="1"/>
    <col min="38" max="40" width="11.19921875" style="2" customWidth="1"/>
    <col min="41" max="41" width="11" style="2" customWidth="1"/>
    <col min="42" max="42" width="9.09765625" style="2" customWidth="1"/>
    <col min="43" max="43" width="9.8984375" style="2" customWidth="1"/>
    <col min="44" max="44" width="11.3984375" style="2" customWidth="1"/>
    <col min="45" max="45" width="8.69921875" style="2" customWidth="1"/>
    <col min="46" max="46" width="11.09765625" style="2" customWidth="1"/>
    <col min="47" max="47" width="11.59765625" style="2" customWidth="1"/>
    <col min="48" max="48" width="15" style="2" customWidth="1"/>
    <col min="49" max="49" width="10.59765625" style="2" customWidth="1"/>
    <col min="50" max="50" width="11.09765625" style="2" customWidth="1"/>
    <col min="51" max="16384" width="9" style="2" customWidth="1"/>
  </cols>
  <sheetData>
    <row r="1" spans="1:48" ht="19.5" customHeight="1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24" customHeight="1">
      <c r="A2" s="136" t="s">
        <v>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9"/>
      <c r="AB2" s="9"/>
      <c r="AC2" s="9"/>
      <c r="AD2" s="9"/>
      <c r="AE2" s="9"/>
      <c r="AF2" s="9"/>
      <c r="AG2" s="9"/>
      <c r="AH2" s="9"/>
      <c r="AI2" s="9"/>
      <c r="AJ2" s="9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2:36" ht="15" customHeight="1">
      <c r="B3" s="3"/>
      <c r="Y3" s="142" t="s">
        <v>11</v>
      </c>
      <c r="Z3" s="142"/>
      <c r="AI3" s="116"/>
      <c r="AJ3" s="116"/>
    </row>
    <row r="4" spans="1:50" s="6" customFormat="1" ht="15" customHeight="1">
      <c r="A4" s="137" t="s">
        <v>4</v>
      </c>
      <c r="B4" s="138" t="s">
        <v>0</v>
      </c>
      <c r="C4" s="144" t="s">
        <v>16</v>
      </c>
      <c r="D4" s="145"/>
      <c r="E4" s="123" t="s">
        <v>3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"/>
      <c r="AR4" s="12"/>
      <c r="AS4" s="12"/>
      <c r="AT4" s="12"/>
      <c r="AU4" s="12"/>
      <c r="AV4" s="12"/>
      <c r="AW4" s="110"/>
      <c r="AX4" s="110"/>
    </row>
    <row r="5" spans="1:50" s="6" customFormat="1" ht="27.75" customHeight="1">
      <c r="A5" s="137"/>
      <c r="B5" s="138"/>
      <c r="C5" s="146"/>
      <c r="D5" s="147"/>
      <c r="E5" s="125" t="s">
        <v>15</v>
      </c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11" t="s">
        <v>5</v>
      </c>
      <c r="AJ5" s="111"/>
      <c r="AK5" s="108" t="s">
        <v>7</v>
      </c>
      <c r="AL5" s="109"/>
      <c r="AM5" s="109"/>
      <c r="AN5" s="109"/>
      <c r="AO5" s="109"/>
      <c r="AP5" s="109"/>
      <c r="AQ5" s="106" t="s">
        <v>8</v>
      </c>
      <c r="AR5" s="106"/>
      <c r="AS5" s="106"/>
      <c r="AT5" s="106"/>
      <c r="AU5" s="106"/>
      <c r="AV5" s="106"/>
      <c r="AW5" s="111" t="s">
        <v>6</v>
      </c>
      <c r="AX5" s="111"/>
    </row>
    <row r="6" spans="1:50" s="6" customFormat="1" ht="15" customHeight="1">
      <c r="A6" s="137"/>
      <c r="B6" s="138"/>
      <c r="C6" s="146"/>
      <c r="D6" s="147"/>
      <c r="E6" s="125" t="s">
        <v>28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  <c r="AI6" s="111"/>
      <c r="AJ6" s="111"/>
      <c r="AK6" s="108" t="s">
        <v>38</v>
      </c>
      <c r="AL6" s="109"/>
      <c r="AM6" s="109"/>
      <c r="AN6" s="109"/>
      <c r="AO6" s="106" t="s">
        <v>39</v>
      </c>
      <c r="AP6" s="106"/>
      <c r="AQ6" s="106" t="s">
        <v>40</v>
      </c>
      <c r="AR6" s="106"/>
      <c r="AS6" s="106" t="s">
        <v>9</v>
      </c>
      <c r="AT6" s="106"/>
      <c r="AU6" s="106"/>
      <c r="AV6" s="106"/>
      <c r="AW6" s="111"/>
      <c r="AX6" s="111"/>
    </row>
    <row r="7" spans="1:50" s="6" customFormat="1" ht="25.5" customHeight="1">
      <c r="A7" s="137"/>
      <c r="B7" s="138"/>
      <c r="C7" s="146"/>
      <c r="D7" s="147"/>
      <c r="E7" s="106" t="s">
        <v>13</v>
      </c>
      <c r="F7" s="106"/>
      <c r="G7" s="106"/>
      <c r="H7" s="106"/>
      <c r="I7" s="139" t="s">
        <v>35</v>
      </c>
      <c r="J7" s="139"/>
      <c r="K7" s="132" t="s">
        <v>27</v>
      </c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4"/>
      <c r="W7" s="107" t="s">
        <v>22</v>
      </c>
      <c r="X7" s="107"/>
      <c r="Y7" s="107" t="s">
        <v>23</v>
      </c>
      <c r="Z7" s="107"/>
      <c r="AA7" s="107" t="s">
        <v>24</v>
      </c>
      <c r="AB7" s="107"/>
      <c r="AC7" s="107" t="s">
        <v>25</v>
      </c>
      <c r="AD7" s="107"/>
      <c r="AE7" s="107" t="s">
        <v>26</v>
      </c>
      <c r="AF7" s="107"/>
      <c r="AG7" s="117" t="s">
        <v>29</v>
      </c>
      <c r="AH7" s="118"/>
      <c r="AI7" s="111"/>
      <c r="AJ7" s="111"/>
      <c r="AK7" s="112" t="s">
        <v>37</v>
      </c>
      <c r="AL7" s="130"/>
      <c r="AM7" s="112" t="s">
        <v>30</v>
      </c>
      <c r="AN7" s="113"/>
      <c r="AO7" s="106"/>
      <c r="AP7" s="106"/>
      <c r="AQ7" s="106"/>
      <c r="AR7" s="106"/>
      <c r="AS7" s="106"/>
      <c r="AT7" s="106"/>
      <c r="AU7" s="106"/>
      <c r="AV7" s="106"/>
      <c r="AW7" s="111"/>
      <c r="AX7" s="111"/>
    </row>
    <row r="8" spans="1:50" s="6" customFormat="1" ht="96.75" customHeight="1">
      <c r="A8" s="137"/>
      <c r="B8" s="138"/>
      <c r="C8" s="148"/>
      <c r="D8" s="149"/>
      <c r="E8" s="107" t="s">
        <v>33</v>
      </c>
      <c r="F8" s="107"/>
      <c r="G8" s="107" t="s">
        <v>34</v>
      </c>
      <c r="H8" s="107"/>
      <c r="I8" s="139"/>
      <c r="J8" s="139"/>
      <c r="K8" s="121" t="s">
        <v>17</v>
      </c>
      <c r="L8" s="122"/>
      <c r="M8" s="121" t="s">
        <v>18</v>
      </c>
      <c r="N8" s="122"/>
      <c r="O8" s="121" t="s">
        <v>19</v>
      </c>
      <c r="P8" s="122"/>
      <c r="Q8" s="121" t="s">
        <v>20</v>
      </c>
      <c r="R8" s="122"/>
      <c r="S8" s="140" t="s">
        <v>21</v>
      </c>
      <c r="T8" s="141"/>
      <c r="U8" s="128" t="s">
        <v>36</v>
      </c>
      <c r="V8" s="129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19"/>
      <c r="AH8" s="120"/>
      <c r="AI8" s="111"/>
      <c r="AJ8" s="111"/>
      <c r="AK8" s="114"/>
      <c r="AL8" s="131"/>
      <c r="AM8" s="114"/>
      <c r="AN8" s="115"/>
      <c r="AO8" s="106"/>
      <c r="AP8" s="106"/>
      <c r="AQ8" s="106"/>
      <c r="AR8" s="106"/>
      <c r="AS8" s="106" t="s">
        <v>32</v>
      </c>
      <c r="AT8" s="106"/>
      <c r="AU8" s="106" t="s">
        <v>31</v>
      </c>
      <c r="AV8" s="106"/>
      <c r="AW8" s="111"/>
      <c r="AX8" s="111"/>
    </row>
    <row r="9" spans="1:50" s="6" customFormat="1" ht="45" customHeight="1">
      <c r="A9" s="137"/>
      <c r="B9" s="138"/>
      <c r="C9" s="1" t="s">
        <v>10</v>
      </c>
      <c r="D9" s="1" t="s">
        <v>12</v>
      </c>
      <c r="E9" s="5" t="s">
        <v>10</v>
      </c>
      <c r="F9" s="1" t="s">
        <v>12</v>
      </c>
      <c r="G9" s="5" t="s">
        <v>10</v>
      </c>
      <c r="H9" s="1" t="s">
        <v>12</v>
      </c>
      <c r="I9" s="5" t="s">
        <v>10</v>
      </c>
      <c r="J9" s="1" t="s">
        <v>12</v>
      </c>
      <c r="K9" s="5" t="s">
        <v>10</v>
      </c>
      <c r="L9" s="1" t="s">
        <v>12</v>
      </c>
      <c r="M9" s="5" t="s">
        <v>10</v>
      </c>
      <c r="N9" s="1" t="s">
        <v>12</v>
      </c>
      <c r="O9" s="5" t="s">
        <v>10</v>
      </c>
      <c r="P9" s="1" t="s">
        <v>12</v>
      </c>
      <c r="Q9" s="5" t="s">
        <v>10</v>
      </c>
      <c r="R9" s="1" t="s">
        <v>12</v>
      </c>
      <c r="S9" s="5" t="s">
        <v>10</v>
      </c>
      <c r="T9" s="1" t="s">
        <v>12</v>
      </c>
      <c r="U9" s="5" t="s">
        <v>10</v>
      </c>
      <c r="V9" s="1" t="s">
        <v>12</v>
      </c>
      <c r="W9" s="5" t="s">
        <v>10</v>
      </c>
      <c r="X9" s="1" t="s">
        <v>12</v>
      </c>
      <c r="Y9" s="5" t="s">
        <v>10</v>
      </c>
      <c r="Z9" s="1" t="s">
        <v>12</v>
      </c>
      <c r="AA9" s="5" t="s">
        <v>10</v>
      </c>
      <c r="AB9" s="1" t="s">
        <v>12</v>
      </c>
      <c r="AC9" s="5" t="s">
        <v>10</v>
      </c>
      <c r="AD9" s="1" t="s">
        <v>12</v>
      </c>
      <c r="AE9" s="5" t="s">
        <v>10</v>
      </c>
      <c r="AF9" s="1" t="s">
        <v>12</v>
      </c>
      <c r="AG9" s="5" t="s">
        <v>10</v>
      </c>
      <c r="AH9" s="1" t="s">
        <v>12</v>
      </c>
      <c r="AI9" s="5" t="s">
        <v>10</v>
      </c>
      <c r="AJ9" s="1" t="s">
        <v>12</v>
      </c>
      <c r="AK9" s="5" t="s">
        <v>10</v>
      </c>
      <c r="AL9" s="1" t="s">
        <v>12</v>
      </c>
      <c r="AM9" s="5" t="s">
        <v>10</v>
      </c>
      <c r="AN9" s="1" t="s">
        <v>12</v>
      </c>
      <c r="AO9" s="5" t="s">
        <v>10</v>
      </c>
      <c r="AP9" s="1" t="s">
        <v>12</v>
      </c>
      <c r="AQ9" s="5" t="s">
        <v>10</v>
      </c>
      <c r="AR9" s="1" t="s">
        <v>12</v>
      </c>
      <c r="AS9" s="5" t="s">
        <v>10</v>
      </c>
      <c r="AT9" s="1" t="s">
        <v>12</v>
      </c>
      <c r="AU9" s="5" t="s">
        <v>10</v>
      </c>
      <c r="AV9" s="1" t="s">
        <v>12</v>
      </c>
      <c r="AW9" s="5" t="s">
        <v>10</v>
      </c>
      <c r="AX9" s="1" t="s">
        <v>12</v>
      </c>
    </row>
    <row r="10" spans="1:50" s="6" customFormat="1" ht="13.5" customHeight="1">
      <c r="A10" s="11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11">
        <v>10</v>
      </c>
      <c r="X10" s="11">
        <v>11</v>
      </c>
      <c r="Y10" s="11">
        <v>12</v>
      </c>
      <c r="Z10" s="11">
        <v>13</v>
      </c>
      <c r="AA10" s="11">
        <v>14</v>
      </c>
      <c r="AB10" s="11">
        <v>15</v>
      </c>
      <c r="AC10" s="11">
        <v>16</v>
      </c>
      <c r="AD10" s="11">
        <v>17</v>
      </c>
      <c r="AE10" s="11">
        <v>18</v>
      </c>
      <c r="AF10" s="11">
        <v>19</v>
      </c>
      <c r="AG10" s="11">
        <v>20</v>
      </c>
      <c r="AH10" s="11">
        <v>21</v>
      </c>
      <c r="AI10" s="11">
        <v>22</v>
      </c>
      <c r="AJ10" s="11">
        <v>23</v>
      </c>
      <c r="AK10" s="11">
        <v>24</v>
      </c>
      <c r="AL10" s="11">
        <v>25</v>
      </c>
      <c r="AM10" s="11">
        <v>26</v>
      </c>
      <c r="AN10" s="11">
        <v>27</v>
      </c>
      <c r="AO10" s="11">
        <v>28</v>
      </c>
      <c r="AP10" s="11">
        <v>29</v>
      </c>
      <c r="AQ10" s="11">
        <v>32</v>
      </c>
      <c r="AR10" s="11">
        <v>33</v>
      </c>
      <c r="AS10" s="11">
        <v>34</v>
      </c>
      <c r="AT10" s="11">
        <v>35</v>
      </c>
      <c r="AU10" s="11">
        <v>36</v>
      </c>
      <c r="AV10" s="11">
        <v>37</v>
      </c>
      <c r="AW10" s="11">
        <v>38</v>
      </c>
      <c r="AX10" s="11">
        <v>39</v>
      </c>
    </row>
    <row r="11" spans="1:50" s="21" customFormat="1" ht="18" customHeight="1">
      <c r="A11" s="14">
        <v>1</v>
      </c>
      <c r="B11" s="25"/>
      <c r="C11" s="17">
        <f aca="true" t="shared" si="0" ref="C11:C21">AI11+AW11-AG11</f>
        <v>0</v>
      </c>
      <c r="D11" s="17">
        <f aca="true" t="shared" si="1" ref="D11:D21">AJ11+AX11-AH11</f>
        <v>0</v>
      </c>
      <c r="E11" s="18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9"/>
      <c r="AF11" s="17"/>
      <c r="AG11" s="17"/>
      <c r="AH11" s="17"/>
      <c r="AI11" s="17">
        <f>E11+G11+I11+W11+Y11+AA11+AC11+AE11+AG11</f>
        <v>0</v>
      </c>
      <c r="AJ11" s="17">
        <f>F11+H11+J11+X11+Z11+AB11+AD11+AF11+AH11</f>
        <v>0</v>
      </c>
      <c r="AK11" s="19"/>
      <c r="AL11" s="20"/>
      <c r="AM11" s="20"/>
      <c r="AN11" s="20"/>
      <c r="AO11" s="17"/>
      <c r="AP11" s="17"/>
      <c r="AQ11" s="17"/>
      <c r="AR11" s="17"/>
      <c r="AS11" s="17"/>
      <c r="AT11" s="17"/>
      <c r="AU11" s="17"/>
      <c r="AV11" s="17"/>
      <c r="AW11" s="17">
        <f>AK11+AM11+AO11+AQ11+AS11+AU11</f>
        <v>0</v>
      </c>
      <c r="AX11" s="17">
        <f>AL11+AN11+AP11+AR11+AT11+AV11</f>
        <v>0</v>
      </c>
    </row>
    <row r="12" spans="1:50" s="21" customFormat="1" ht="19.5" customHeight="1">
      <c r="A12" s="14">
        <v>2</v>
      </c>
      <c r="B12" s="26"/>
      <c r="C12" s="17">
        <f t="shared" si="0"/>
        <v>0</v>
      </c>
      <c r="D12" s="17">
        <f t="shared" si="1"/>
        <v>0</v>
      </c>
      <c r="E12" s="19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/>
      <c r="AF12" s="17"/>
      <c r="AG12" s="17"/>
      <c r="AH12" s="17"/>
      <c r="AI12" s="17">
        <f aca="true" t="shared" si="2" ref="AI12:AI21">E12+G12+I12+W12+Y12+AA12+AC12+AE12+AG12</f>
        <v>0</v>
      </c>
      <c r="AJ12" s="17">
        <f aca="true" t="shared" si="3" ref="AJ12:AJ21">F12+H12+J12+X12+Z12+AB12+AD12+AF12+AH12</f>
        <v>0</v>
      </c>
      <c r="AK12" s="19"/>
      <c r="AL12" s="20"/>
      <c r="AM12" s="20"/>
      <c r="AN12" s="20"/>
      <c r="AO12" s="17"/>
      <c r="AP12" s="17"/>
      <c r="AQ12" s="17"/>
      <c r="AR12" s="17"/>
      <c r="AS12" s="17"/>
      <c r="AT12" s="17"/>
      <c r="AU12" s="17"/>
      <c r="AV12" s="17"/>
      <c r="AW12" s="17">
        <f aca="true" t="shared" si="4" ref="AW12:AW21">AK12+AM12+AO12+AQ12+AS12+AU12</f>
        <v>0</v>
      </c>
      <c r="AX12" s="17">
        <f aca="true" t="shared" si="5" ref="AX12:AX21">AL12+AN12+AP12+AR12+AT12+AV12</f>
        <v>0</v>
      </c>
    </row>
    <row r="13" spans="1:50" s="21" customFormat="1" ht="19.5" customHeight="1">
      <c r="A13" s="14">
        <v>3</v>
      </c>
      <c r="B13" s="26"/>
      <c r="C13" s="17">
        <f t="shared" si="0"/>
        <v>0</v>
      </c>
      <c r="D13" s="17">
        <f t="shared" si="1"/>
        <v>0</v>
      </c>
      <c r="E13" s="18"/>
      <c r="F13" s="17"/>
      <c r="G13" s="17"/>
      <c r="H13" s="17"/>
      <c r="I13" s="22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9"/>
      <c r="AF13" s="17"/>
      <c r="AG13" s="17"/>
      <c r="AH13" s="17"/>
      <c r="AI13" s="17">
        <f t="shared" si="2"/>
        <v>0</v>
      </c>
      <c r="AJ13" s="17">
        <f t="shared" si="3"/>
        <v>0</v>
      </c>
      <c r="AK13" s="19"/>
      <c r="AL13" s="20"/>
      <c r="AM13" s="20"/>
      <c r="AN13" s="20"/>
      <c r="AO13" s="17"/>
      <c r="AP13" s="17"/>
      <c r="AQ13" s="17"/>
      <c r="AR13" s="17"/>
      <c r="AS13" s="17"/>
      <c r="AT13" s="17"/>
      <c r="AU13" s="17"/>
      <c r="AV13" s="17"/>
      <c r="AW13" s="17">
        <f t="shared" si="4"/>
        <v>0</v>
      </c>
      <c r="AX13" s="17">
        <f t="shared" si="5"/>
        <v>0</v>
      </c>
    </row>
    <row r="14" spans="1:50" s="21" customFormat="1" ht="21" customHeight="1">
      <c r="A14" s="14">
        <v>4</v>
      </c>
      <c r="B14" s="26"/>
      <c r="C14" s="17">
        <f t="shared" si="0"/>
        <v>0</v>
      </c>
      <c r="D14" s="17">
        <f t="shared" si="1"/>
        <v>0</v>
      </c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9"/>
      <c r="AF14" s="17"/>
      <c r="AG14" s="17"/>
      <c r="AH14" s="17"/>
      <c r="AI14" s="17">
        <f t="shared" si="2"/>
        <v>0</v>
      </c>
      <c r="AJ14" s="17">
        <f t="shared" si="3"/>
        <v>0</v>
      </c>
      <c r="AK14" s="19"/>
      <c r="AL14" s="20"/>
      <c r="AM14" s="20"/>
      <c r="AN14" s="20"/>
      <c r="AO14" s="17"/>
      <c r="AP14" s="17"/>
      <c r="AQ14" s="17"/>
      <c r="AR14" s="17"/>
      <c r="AS14" s="17"/>
      <c r="AT14" s="17"/>
      <c r="AU14" s="17"/>
      <c r="AV14" s="17"/>
      <c r="AW14" s="17">
        <f t="shared" si="4"/>
        <v>0</v>
      </c>
      <c r="AX14" s="17">
        <f t="shared" si="5"/>
        <v>0</v>
      </c>
    </row>
    <row r="15" spans="1:50" s="21" customFormat="1" ht="19.5" customHeight="1">
      <c r="A15" s="14">
        <v>5</v>
      </c>
      <c r="B15" s="26"/>
      <c r="C15" s="17">
        <f t="shared" si="0"/>
        <v>0</v>
      </c>
      <c r="D15" s="17">
        <f t="shared" si="1"/>
        <v>0</v>
      </c>
      <c r="E15" s="18"/>
      <c r="F15" s="19"/>
      <c r="G15" s="18"/>
      <c r="H15" s="19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9"/>
      <c r="AF15" s="17"/>
      <c r="AG15" s="17"/>
      <c r="AH15" s="17"/>
      <c r="AI15" s="17">
        <f t="shared" si="2"/>
        <v>0</v>
      </c>
      <c r="AJ15" s="17">
        <f t="shared" si="3"/>
        <v>0</v>
      </c>
      <c r="AK15" s="19"/>
      <c r="AL15" s="20"/>
      <c r="AM15" s="20"/>
      <c r="AN15" s="20"/>
      <c r="AO15" s="17"/>
      <c r="AP15" s="17"/>
      <c r="AQ15" s="17"/>
      <c r="AR15" s="17"/>
      <c r="AS15" s="17"/>
      <c r="AT15" s="17"/>
      <c r="AU15" s="17"/>
      <c r="AV15" s="17"/>
      <c r="AW15" s="17">
        <f t="shared" si="4"/>
        <v>0</v>
      </c>
      <c r="AX15" s="17">
        <f t="shared" si="5"/>
        <v>0</v>
      </c>
    </row>
    <row r="16" spans="1:50" s="21" customFormat="1" ht="19.5" customHeight="1">
      <c r="A16" s="14">
        <v>6</v>
      </c>
      <c r="B16" s="26"/>
      <c r="C16" s="17">
        <f t="shared" si="0"/>
        <v>0</v>
      </c>
      <c r="D16" s="17">
        <f t="shared" si="1"/>
        <v>0</v>
      </c>
      <c r="E16" s="18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9"/>
      <c r="AF16" s="17"/>
      <c r="AG16" s="17"/>
      <c r="AH16" s="17"/>
      <c r="AI16" s="17">
        <f t="shared" si="2"/>
        <v>0</v>
      </c>
      <c r="AJ16" s="17">
        <f t="shared" si="3"/>
        <v>0</v>
      </c>
      <c r="AK16" s="19"/>
      <c r="AL16" s="20"/>
      <c r="AM16" s="20"/>
      <c r="AN16" s="20"/>
      <c r="AO16" s="17"/>
      <c r="AP16" s="17"/>
      <c r="AQ16" s="17"/>
      <c r="AR16" s="17"/>
      <c r="AS16" s="17"/>
      <c r="AT16" s="17"/>
      <c r="AU16" s="17"/>
      <c r="AV16" s="17"/>
      <c r="AW16" s="17">
        <f t="shared" si="4"/>
        <v>0</v>
      </c>
      <c r="AX16" s="17">
        <f t="shared" si="5"/>
        <v>0</v>
      </c>
    </row>
    <row r="17" spans="1:50" s="21" customFormat="1" ht="21" customHeight="1">
      <c r="A17" s="14">
        <v>7</v>
      </c>
      <c r="B17" s="26"/>
      <c r="C17" s="17">
        <f t="shared" si="0"/>
        <v>0</v>
      </c>
      <c r="D17" s="17">
        <f t="shared" si="1"/>
        <v>0</v>
      </c>
      <c r="E17" s="16"/>
      <c r="F17" s="23"/>
      <c r="G17" s="16"/>
      <c r="H17" s="2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3"/>
      <c r="AF17" s="15"/>
      <c r="AG17" s="15"/>
      <c r="AH17" s="15"/>
      <c r="AI17" s="17">
        <f t="shared" si="2"/>
        <v>0</v>
      </c>
      <c r="AJ17" s="17">
        <f t="shared" si="3"/>
        <v>0</v>
      </c>
      <c r="AK17" s="23"/>
      <c r="AL17" s="24"/>
      <c r="AM17" s="24"/>
      <c r="AN17" s="24"/>
      <c r="AO17" s="15"/>
      <c r="AP17" s="15"/>
      <c r="AQ17" s="15"/>
      <c r="AR17" s="15"/>
      <c r="AS17" s="15"/>
      <c r="AT17" s="15"/>
      <c r="AU17" s="15"/>
      <c r="AV17" s="15"/>
      <c r="AW17" s="17">
        <f t="shared" si="4"/>
        <v>0</v>
      </c>
      <c r="AX17" s="17">
        <f t="shared" si="5"/>
        <v>0</v>
      </c>
    </row>
    <row r="18" spans="1:50" s="21" customFormat="1" ht="21" customHeight="1">
      <c r="A18" s="14">
        <v>8</v>
      </c>
      <c r="B18" s="26"/>
      <c r="C18" s="17">
        <f t="shared" si="0"/>
        <v>0</v>
      </c>
      <c r="D18" s="17">
        <f t="shared" si="1"/>
        <v>0</v>
      </c>
      <c r="E18" s="16"/>
      <c r="F18" s="23"/>
      <c r="G18" s="16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16"/>
      <c r="X18" s="16"/>
      <c r="Y18" s="16"/>
      <c r="Z18" s="16"/>
      <c r="AA18" s="16"/>
      <c r="AB18" s="16"/>
      <c r="AC18" s="23"/>
      <c r="AD18" s="16"/>
      <c r="AE18" s="23"/>
      <c r="AF18" s="16"/>
      <c r="AG18" s="16"/>
      <c r="AH18" s="16"/>
      <c r="AI18" s="17">
        <f t="shared" si="2"/>
        <v>0</v>
      </c>
      <c r="AJ18" s="17">
        <f t="shared" si="3"/>
        <v>0</v>
      </c>
      <c r="AK18" s="23"/>
      <c r="AL18" s="24"/>
      <c r="AM18" s="24"/>
      <c r="AN18" s="24"/>
      <c r="AO18" s="16"/>
      <c r="AP18" s="16"/>
      <c r="AQ18" s="16"/>
      <c r="AR18" s="16"/>
      <c r="AS18" s="16"/>
      <c r="AT18" s="16"/>
      <c r="AU18" s="16"/>
      <c r="AV18" s="16"/>
      <c r="AW18" s="17">
        <f t="shared" si="4"/>
        <v>0</v>
      </c>
      <c r="AX18" s="17">
        <f t="shared" si="5"/>
        <v>0</v>
      </c>
    </row>
    <row r="19" spans="1:50" s="21" customFormat="1" ht="21" customHeight="1">
      <c r="A19" s="14">
        <v>9</v>
      </c>
      <c r="B19" s="26"/>
      <c r="C19" s="17">
        <f t="shared" si="0"/>
        <v>0</v>
      </c>
      <c r="D19" s="17">
        <f t="shared" si="1"/>
        <v>0</v>
      </c>
      <c r="E19" s="16"/>
      <c r="F19" s="23"/>
      <c r="G19" s="16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6"/>
      <c r="X19" s="16"/>
      <c r="Y19" s="16"/>
      <c r="Z19" s="16"/>
      <c r="AA19" s="16"/>
      <c r="AB19" s="16"/>
      <c r="AC19" s="23"/>
      <c r="AD19" s="16"/>
      <c r="AE19" s="23"/>
      <c r="AF19" s="16"/>
      <c r="AG19" s="16"/>
      <c r="AH19" s="16"/>
      <c r="AI19" s="17">
        <f t="shared" si="2"/>
        <v>0</v>
      </c>
      <c r="AJ19" s="17">
        <f t="shared" si="3"/>
        <v>0</v>
      </c>
      <c r="AK19" s="23"/>
      <c r="AL19" s="24"/>
      <c r="AM19" s="24"/>
      <c r="AN19" s="24"/>
      <c r="AO19" s="16"/>
      <c r="AP19" s="16"/>
      <c r="AQ19" s="16"/>
      <c r="AR19" s="16"/>
      <c r="AS19" s="16"/>
      <c r="AT19" s="16"/>
      <c r="AU19" s="16"/>
      <c r="AV19" s="16"/>
      <c r="AW19" s="17">
        <f t="shared" si="4"/>
        <v>0</v>
      </c>
      <c r="AX19" s="17">
        <f t="shared" si="5"/>
        <v>0</v>
      </c>
    </row>
    <row r="20" spans="1:50" s="21" customFormat="1" ht="21" customHeight="1">
      <c r="A20" s="14">
        <v>10</v>
      </c>
      <c r="B20" s="26"/>
      <c r="C20" s="17">
        <f t="shared" si="0"/>
        <v>0</v>
      </c>
      <c r="D20" s="17">
        <f t="shared" si="1"/>
        <v>0</v>
      </c>
      <c r="E20" s="16"/>
      <c r="F20" s="23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16"/>
      <c r="X20" s="16"/>
      <c r="Y20" s="16"/>
      <c r="Z20" s="16"/>
      <c r="AA20" s="23"/>
      <c r="AB20" s="23"/>
      <c r="AC20" s="23"/>
      <c r="AD20" s="16"/>
      <c r="AE20" s="23"/>
      <c r="AF20" s="16"/>
      <c r="AG20" s="16"/>
      <c r="AH20" s="16"/>
      <c r="AI20" s="17">
        <f t="shared" si="2"/>
        <v>0</v>
      </c>
      <c r="AJ20" s="17">
        <f t="shared" si="3"/>
        <v>0</v>
      </c>
      <c r="AK20" s="23"/>
      <c r="AL20" s="24"/>
      <c r="AM20" s="24"/>
      <c r="AN20" s="24"/>
      <c r="AO20" s="16"/>
      <c r="AP20" s="16"/>
      <c r="AQ20" s="16"/>
      <c r="AR20" s="16"/>
      <c r="AS20" s="23"/>
      <c r="AT20" s="16"/>
      <c r="AU20" s="16"/>
      <c r="AV20" s="16"/>
      <c r="AW20" s="17">
        <f t="shared" si="4"/>
        <v>0</v>
      </c>
      <c r="AX20" s="17">
        <f t="shared" si="5"/>
        <v>0</v>
      </c>
    </row>
    <row r="21" spans="1:50" s="21" customFormat="1" ht="18.75" customHeight="1">
      <c r="A21" s="14">
        <v>11</v>
      </c>
      <c r="B21" s="26"/>
      <c r="C21" s="17">
        <f t="shared" si="0"/>
        <v>0</v>
      </c>
      <c r="D21" s="17">
        <f t="shared" si="1"/>
        <v>0</v>
      </c>
      <c r="E21" s="16"/>
      <c r="F21" s="23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16"/>
      <c r="X21" s="16"/>
      <c r="Y21" s="16"/>
      <c r="Z21" s="16"/>
      <c r="AA21" s="16"/>
      <c r="AB21" s="16"/>
      <c r="AC21" s="16"/>
      <c r="AD21" s="16"/>
      <c r="AE21" s="23"/>
      <c r="AF21" s="16"/>
      <c r="AG21" s="16"/>
      <c r="AH21" s="16"/>
      <c r="AI21" s="17">
        <f t="shared" si="2"/>
        <v>0</v>
      </c>
      <c r="AJ21" s="17">
        <f t="shared" si="3"/>
        <v>0</v>
      </c>
      <c r="AK21" s="23"/>
      <c r="AL21" s="24"/>
      <c r="AM21" s="24"/>
      <c r="AN21" s="24"/>
      <c r="AO21" s="16"/>
      <c r="AP21" s="16"/>
      <c r="AQ21" s="16"/>
      <c r="AR21" s="16"/>
      <c r="AS21" s="16"/>
      <c r="AT21" s="16"/>
      <c r="AU21" s="16"/>
      <c r="AV21" s="16"/>
      <c r="AW21" s="17">
        <f t="shared" si="4"/>
        <v>0</v>
      </c>
      <c r="AX21" s="17">
        <f t="shared" si="5"/>
        <v>0</v>
      </c>
    </row>
    <row r="22" spans="1:50" s="21" customFormat="1" ht="30" customHeight="1">
      <c r="A22" s="143" t="s">
        <v>1</v>
      </c>
      <c r="B22" s="143"/>
      <c r="C22" s="13">
        <f aca="true" t="shared" si="6" ref="C22:AX22">SUM(C11:C21)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>
        <f t="shared" si="6"/>
        <v>0</v>
      </c>
      <c r="X22" s="13">
        <f t="shared" si="6"/>
        <v>0</v>
      </c>
      <c r="Y22" s="13">
        <f t="shared" si="6"/>
        <v>0</v>
      </c>
      <c r="Z22" s="13">
        <f t="shared" si="6"/>
        <v>0</v>
      </c>
      <c r="AA22" s="13">
        <f t="shared" si="6"/>
        <v>0</v>
      </c>
      <c r="AB22" s="13">
        <f t="shared" si="6"/>
        <v>0</v>
      </c>
      <c r="AC22" s="13">
        <f t="shared" si="6"/>
        <v>0</v>
      </c>
      <c r="AD22" s="13">
        <f t="shared" si="6"/>
        <v>0</v>
      </c>
      <c r="AE22" s="13">
        <f t="shared" si="6"/>
        <v>0</v>
      </c>
      <c r="AF22" s="13">
        <f t="shared" si="6"/>
        <v>0</v>
      </c>
      <c r="AG22" s="13"/>
      <c r="AH22" s="13"/>
      <c r="AI22" s="13">
        <f t="shared" si="6"/>
        <v>0</v>
      </c>
      <c r="AJ22" s="13">
        <f t="shared" si="6"/>
        <v>0</v>
      </c>
      <c r="AK22" s="13">
        <f t="shared" si="6"/>
        <v>0</v>
      </c>
      <c r="AL22" s="13">
        <f t="shared" si="6"/>
        <v>0</v>
      </c>
      <c r="AM22" s="13"/>
      <c r="AN22" s="13"/>
      <c r="AO22" s="13">
        <f t="shared" si="6"/>
        <v>0</v>
      </c>
      <c r="AP22" s="13">
        <f t="shared" si="6"/>
        <v>0</v>
      </c>
      <c r="AQ22" s="13">
        <f t="shared" si="6"/>
        <v>0</v>
      </c>
      <c r="AR22" s="13">
        <f t="shared" si="6"/>
        <v>0</v>
      </c>
      <c r="AS22" s="13">
        <f t="shared" si="6"/>
        <v>0</v>
      </c>
      <c r="AT22" s="13">
        <f t="shared" si="6"/>
        <v>0</v>
      </c>
      <c r="AU22" s="13">
        <f t="shared" si="6"/>
        <v>0</v>
      </c>
      <c r="AV22" s="13">
        <f t="shared" si="6"/>
        <v>0</v>
      </c>
      <c r="AW22" s="13">
        <f t="shared" si="6"/>
        <v>0</v>
      </c>
      <c r="AX22" s="13">
        <f t="shared" si="6"/>
        <v>0</v>
      </c>
    </row>
    <row r="23" ht="16.5" customHeight="1">
      <c r="AW23" s="3"/>
    </row>
    <row r="24" ht="16.5" customHeight="1">
      <c r="AW24" s="3"/>
    </row>
    <row r="25" ht="16.5" customHeight="1">
      <c r="AW25" s="3"/>
    </row>
    <row r="26" spans="49:50" ht="16.5" customHeight="1">
      <c r="AW26" s="3"/>
      <c r="AX26" s="3"/>
    </row>
    <row r="27" ht="16.5" customHeight="1">
      <c r="AW27" s="3"/>
    </row>
    <row r="28" ht="16.5" customHeight="1">
      <c r="AW28" s="3"/>
    </row>
    <row r="29" ht="16.5" customHeight="1">
      <c r="AW29" s="3"/>
    </row>
    <row r="30" ht="16.5" customHeight="1">
      <c r="AW30" s="3"/>
    </row>
    <row r="31" ht="16.5" customHeight="1">
      <c r="AW31" s="3"/>
    </row>
    <row r="32" ht="16.5" customHeight="1">
      <c r="AW32" s="3"/>
    </row>
    <row r="33" ht="16.5" customHeight="1">
      <c r="AW33" s="3"/>
    </row>
    <row r="34" ht="16.5" customHeight="1">
      <c r="AW34" s="3"/>
    </row>
    <row r="35" ht="16.5" customHeight="1">
      <c r="AW35" s="3"/>
    </row>
    <row r="36" ht="16.5" customHeight="1">
      <c r="AW36" s="3"/>
    </row>
    <row r="37" ht="16.5" customHeight="1">
      <c r="AW37" s="3"/>
    </row>
    <row r="38" ht="16.5" customHeight="1">
      <c r="AW38" s="3"/>
    </row>
    <row r="39" ht="16.5" customHeight="1">
      <c r="AW39" s="3"/>
    </row>
    <row r="40" ht="16.5" customHeight="1">
      <c r="AW40" s="3"/>
    </row>
    <row r="41" ht="16.5" customHeight="1">
      <c r="AW41" s="3"/>
    </row>
    <row r="42" ht="16.5" customHeight="1">
      <c r="AW42" s="3"/>
    </row>
    <row r="43" ht="16.5" customHeight="1">
      <c r="AW43" s="3"/>
    </row>
    <row r="44" ht="16.5" customHeight="1">
      <c r="AW44" s="3"/>
    </row>
    <row r="45" ht="16.5" customHeight="1">
      <c r="AW45" s="3"/>
    </row>
    <row r="46" ht="16.5" customHeight="1">
      <c r="AW46" s="3"/>
    </row>
    <row r="47" ht="16.5" customHeight="1">
      <c r="AW47" s="3"/>
    </row>
    <row r="48" ht="16.5" customHeight="1">
      <c r="AW48" s="3"/>
    </row>
    <row r="49" ht="16.5" customHeight="1">
      <c r="AW49" s="3"/>
    </row>
    <row r="50" ht="16.5" customHeight="1">
      <c r="AW50" s="3"/>
    </row>
    <row r="51" ht="16.5" customHeight="1">
      <c r="AW51" s="3"/>
    </row>
    <row r="52" ht="16.5" customHeight="1">
      <c r="AW52" s="3"/>
    </row>
    <row r="53" ht="16.5" customHeight="1">
      <c r="AW53" s="3"/>
    </row>
    <row r="54" ht="16.5" customHeight="1">
      <c r="AW54" s="3"/>
    </row>
    <row r="55" ht="16.5" customHeight="1">
      <c r="AW55" s="3"/>
    </row>
    <row r="56" ht="16.5" customHeight="1">
      <c r="AW56" s="3"/>
    </row>
    <row r="57" ht="16.5" customHeight="1">
      <c r="AW57" s="3"/>
    </row>
    <row r="58" ht="16.5" customHeight="1">
      <c r="AW58" s="3"/>
    </row>
    <row r="59" ht="16.5" customHeight="1">
      <c r="AW59" s="3"/>
    </row>
    <row r="60" ht="16.5" customHeight="1">
      <c r="AW60" s="3"/>
    </row>
    <row r="61" ht="16.5" customHeight="1">
      <c r="AW61" s="3"/>
    </row>
    <row r="62" ht="16.5" customHeight="1">
      <c r="AW62" s="3"/>
    </row>
    <row r="63" ht="16.5" customHeight="1">
      <c r="AW63" s="3"/>
    </row>
    <row r="64" ht="16.5" customHeight="1">
      <c r="AW64" s="3"/>
    </row>
    <row r="65" ht="16.5" customHeight="1">
      <c r="AW65" s="3"/>
    </row>
    <row r="66" ht="16.5" customHeight="1">
      <c r="AW66" s="3"/>
    </row>
    <row r="67" ht="16.5" customHeight="1">
      <c r="AW67" s="3"/>
    </row>
    <row r="68" ht="16.5" customHeight="1">
      <c r="AW68" s="3"/>
    </row>
    <row r="69" ht="16.5" customHeight="1">
      <c r="AW69" s="3"/>
    </row>
    <row r="70" ht="16.5" customHeight="1">
      <c r="AW70" s="3"/>
    </row>
    <row r="71" ht="16.5" customHeight="1">
      <c r="AW71" s="3"/>
    </row>
    <row r="72" ht="16.5" customHeight="1">
      <c r="AW72" s="3"/>
    </row>
    <row r="73" ht="16.5" customHeight="1">
      <c r="AW73" s="3"/>
    </row>
    <row r="74" ht="16.5" customHeight="1">
      <c r="AW74" s="3"/>
    </row>
    <row r="75" ht="16.5" customHeight="1">
      <c r="AW75" s="3"/>
    </row>
    <row r="76" ht="16.5" customHeight="1">
      <c r="AW76" s="3"/>
    </row>
    <row r="77" ht="16.5" customHeight="1">
      <c r="AW77" s="3"/>
    </row>
    <row r="78" ht="16.5" customHeight="1">
      <c r="AW78" s="3"/>
    </row>
    <row r="79" ht="16.5" customHeight="1">
      <c r="AW79" s="3"/>
    </row>
    <row r="80" ht="16.5" customHeight="1">
      <c r="AW80" s="3"/>
    </row>
    <row r="81" ht="16.5" customHeight="1">
      <c r="AW81" s="3"/>
    </row>
    <row r="82" ht="16.5" customHeight="1">
      <c r="AW82" s="3"/>
    </row>
    <row r="83" ht="16.5" customHeight="1">
      <c r="AW83" s="3"/>
    </row>
    <row r="84" ht="16.5" customHeight="1">
      <c r="AW84" s="3"/>
    </row>
    <row r="85" ht="16.5" customHeight="1">
      <c r="AW85" s="3"/>
    </row>
    <row r="86" ht="16.5" customHeight="1">
      <c r="AW86" s="3"/>
    </row>
    <row r="87" ht="16.5" customHeight="1">
      <c r="AW87" s="3"/>
    </row>
    <row r="88" ht="16.5" customHeight="1">
      <c r="AW88" s="3"/>
    </row>
    <row r="89" ht="16.5" customHeight="1">
      <c r="AW89" s="3"/>
    </row>
    <row r="90" ht="16.5" customHeight="1">
      <c r="AW90" s="3"/>
    </row>
    <row r="91" ht="16.5" customHeight="1">
      <c r="AW91" s="3"/>
    </row>
    <row r="92" ht="16.5" customHeight="1">
      <c r="AW92" s="3"/>
    </row>
    <row r="93" ht="16.5" customHeight="1">
      <c r="AW93" s="3"/>
    </row>
    <row r="94" ht="16.5" customHeight="1">
      <c r="AW94" s="3"/>
    </row>
    <row r="95" ht="16.5" customHeight="1">
      <c r="AW95" s="3"/>
    </row>
    <row r="96" ht="16.5" customHeight="1">
      <c r="AW96" s="3"/>
    </row>
    <row r="97" ht="16.5" customHeight="1">
      <c r="AW97" s="3"/>
    </row>
    <row r="98" ht="16.5" customHeight="1">
      <c r="AW98" s="3"/>
    </row>
    <row r="99" ht="16.5" customHeight="1">
      <c r="AW99" s="3"/>
    </row>
    <row r="100" ht="16.5" customHeight="1">
      <c r="AW100" s="3"/>
    </row>
    <row r="101" ht="16.5" customHeight="1">
      <c r="AW101" s="3"/>
    </row>
    <row r="102" ht="16.5" customHeight="1">
      <c r="AW102" s="3"/>
    </row>
    <row r="103" ht="16.5" customHeight="1">
      <c r="AW103" s="3"/>
    </row>
    <row r="104" ht="16.5" customHeight="1">
      <c r="AW104" s="3"/>
    </row>
    <row r="105" ht="16.5" customHeight="1">
      <c r="AW105" s="3"/>
    </row>
    <row r="106" ht="16.5" customHeight="1">
      <c r="AW106" s="3"/>
    </row>
    <row r="107" ht="16.5" customHeight="1">
      <c r="AW107" s="3"/>
    </row>
    <row r="108" ht="16.5" customHeight="1">
      <c r="AW108" s="3"/>
    </row>
    <row r="109" ht="16.5" customHeight="1">
      <c r="AW109" s="3"/>
    </row>
    <row r="110" ht="16.5" customHeight="1">
      <c r="AW110" s="3"/>
    </row>
    <row r="111" ht="16.5" customHeight="1">
      <c r="AW111" s="3"/>
    </row>
    <row r="112" ht="16.5" customHeight="1">
      <c r="AW112" s="3"/>
    </row>
    <row r="113" ht="16.5" customHeight="1">
      <c r="AW113" s="3"/>
    </row>
    <row r="114" ht="16.5" customHeight="1">
      <c r="AW114" s="3"/>
    </row>
    <row r="115" ht="16.5" customHeight="1">
      <c r="AW115" s="3"/>
    </row>
    <row r="116" ht="16.5" customHeight="1">
      <c r="AW116" s="3"/>
    </row>
    <row r="117" ht="16.5" customHeight="1">
      <c r="AW117" s="3"/>
    </row>
    <row r="118" ht="16.5" customHeight="1">
      <c r="AW118" s="3"/>
    </row>
    <row r="119" ht="16.5" customHeight="1">
      <c r="AW119" s="3"/>
    </row>
    <row r="120" ht="16.5" customHeight="1">
      <c r="AW120" s="3"/>
    </row>
    <row r="121" ht="16.5" customHeight="1">
      <c r="AW121" s="3"/>
    </row>
    <row r="122" ht="16.5" customHeight="1">
      <c r="AW122" s="3"/>
    </row>
    <row r="123" ht="16.5" customHeight="1">
      <c r="AW123" s="3"/>
    </row>
    <row r="124" ht="16.5" customHeight="1">
      <c r="AW124" s="3"/>
    </row>
    <row r="125" ht="16.5" customHeight="1">
      <c r="AW125" s="3"/>
    </row>
    <row r="126" spans="1:49" s="4" customFormat="1" ht="22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3"/>
    </row>
    <row r="127" spans="1:48" s="4" customFormat="1" ht="24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s="4" customFormat="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s="4" customFormat="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1" ht="45" customHeight="1"/>
  </sheetData>
  <sheetProtection/>
  <mergeCells count="41">
    <mergeCell ref="A22:B22"/>
    <mergeCell ref="E8:F8"/>
    <mergeCell ref="C4:D8"/>
    <mergeCell ref="E7:H7"/>
    <mergeCell ref="G8:H8"/>
    <mergeCell ref="A1:Z1"/>
    <mergeCell ref="A2:Z2"/>
    <mergeCell ref="A4:A9"/>
    <mergeCell ref="B4:B9"/>
    <mergeCell ref="W7:X8"/>
    <mergeCell ref="I7:J8"/>
    <mergeCell ref="S8:T8"/>
    <mergeCell ref="Y3:Z3"/>
    <mergeCell ref="E6:AH6"/>
    <mergeCell ref="K8:L8"/>
    <mergeCell ref="AS6:AV7"/>
    <mergeCell ref="Y7:Z8"/>
    <mergeCell ref="AS8:AT8"/>
    <mergeCell ref="AK7:AL8"/>
    <mergeCell ref="AQ6:AR8"/>
    <mergeCell ref="K7:V7"/>
    <mergeCell ref="Q8:R8"/>
    <mergeCell ref="AI3:AJ3"/>
    <mergeCell ref="AG7:AH8"/>
    <mergeCell ref="M8:N8"/>
    <mergeCell ref="E4:AP4"/>
    <mergeCell ref="E5:AH5"/>
    <mergeCell ref="O8:P8"/>
    <mergeCell ref="AK5:AP5"/>
    <mergeCell ref="U8:V8"/>
    <mergeCell ref="AE7:AF8"/>
    <mergeCell ref="AQ5:AV5"/>
    <mergeCell ref="AA7:AB8"/>
    <mergeCell ref="AU8:AV8"/>
    <mergeCell ref="AK6:AN6"/>
    <mergeCell ref="AW4:AX4"/>
    <mergeCell ref="AI5:AJ8"/>
    <mergeCell ref="AC7:AD8"/>
    <mergeCell ref="AM7:AN8"/>
    <mergeCell ref="AO6:AP8"/>
    <mergeCell ref="AW5:AX8"/>
  </mergeCells>
  <printOptions/>
  <pageMargins left="0.27" right="0.25" top="0.24" bottom="0.18" header="0.22" footer="0.1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O127"/>
  <sheetViews>
    <sheetView zoomScalePageLayoutView="0" workbookViewId="0" topLeftCell="A1">
      <pane xSplit="3" ySplit="9" topLeftCell="D1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3" sqref="B23:C23"/>
    </sheetView>
  </sheetViews>
  <sheetFormatPr defaultColWidth="8.796875" defaultRowHeight="15"/>
  <cols>
    <col min="1" max="1" width="0.40625" style="35" hidden="1" customWidth="1"/>
    <col min="2" max="2" width="4" style="35" customWidth="1"/>
    <col min="3" max="4" width="15.19921875" style="35" customWidth="1"/>
    <col min="5" max="5" width="13" style="35" customWidth="1"/>
    <col min="6" max="6" width="13.09765625" style="35" customWidth="1"/>
    <col min="7" max="7" width="13.59765625" style="35" customWidth="1"/>
    <col min="8" max="8" width="14.19921875" style="35" customWidth="1"/>
    <col min="9" max="9" width="14" style="35" customWidth="1"/>
    <col min="10" max="10" width="13.8984375" style="35" customWidth="1"/>
    <col min="11" max="11" width="14.5" style="35" customWidth="1"/>
    <col min="12" max="12" width="10.69921875" style="35" hidden="1" customWidth="1"/>
    <col min="13" max="13" width="12" style="35" hidden="1" customWidth="1"/>
    <col min="14" max="14" width="14" style="35" customWidth="1"/>
    <col min="15" max="15" width="14.09765625" style="35" customWidth="1"/>
    <col min="16" max="16" width="11.5" style="35" customWidth="1"/>
    <col min="17" max="17" width="10.59765625" style="35" customWidth="1"/>
    <col min="18" max="20" width="11.59765625" style="35" customWidth="1"/>
    <col min="21" max="21" width="9.8984375" style="35" customWidth="1"/>
    <col min="22" max="22" width="10.8984375" style="35" customWidth="1"/>
    <col min="23" max="23" width="11.19921875" style="35" customWidth="1"/>
    <col min="24" max="25" width="11.59765625" style="35" customWidth="1"/>
    <col min="26" max="26" width="12.8984375" style="35" customWidth="1"/>
    <col min="27" max="27" width="11.09765625" style="35" customWidth="1"/>
    <col min="28" max="28" width="12.59765625" style="35" customWidth="1"/>
    <col min="29" max="29" width="10.3984375" style="35" customWidth="1"/>
    <col min="30" max="30" width="11.59765625" style="35" customWidth="1"/>
    <col min="31" max="31" width="10.19921875" style="35" customWidth="1"/>
    <col min="32" max="32" width="10.69921875" style="35" customWidth="1"/>
    <col min="33" max="33" width="8.59765625" style="35" customWidth="1"/>
    <col min="34" max="34" width="13.09765625" style="35" customWidth="1"/>
    <col min="35" max="35" width="12.8984375" style="35" customWidth="1"/>
    <col min="36" max="36" width="14" style="35" customWidth="1"/>
    <col min="37" max="37" width="12.19921875" style="35" customWidth="1"/>
    <col min="38" max="38" width="12" style="35" customWidth="1"/>
    <col min="39" max="39" width="10.59765625" style="35" customWidth="1"/>
    <col min="40" max="40" width="12.3984375" style="35" customWidth="1"/>
    <col min="41" max="41" width="11" style="35" customWidth="1"/>
    <col min="42" max="42" width="11.8984375" style="35" customWidth="1"/>
    <col min="43" max="43" width="9.69921875" style="35" customWidth="1"/>
    <col min="44" max="44" width="13.19921875" style="35" customWidth="1"/>
    <col min="45" max="46" width="12.09765625" style="35" customWidth="1"/>
    <col min="47" max="47" width="12" style="35" customWidth="1"/>
    <col min="48" max="49" width="9.69921875" style="35" customWidth="1"/>
    <col min="50" max="50" width="12.69921875" style="35" customWidth="1"/>
    <col min="51" max="51" width="11.8984375" style="35" customWidth="1"/>
    <col min="52" max="53" width="9.69921875" style="35" customWidth="1"/>
    <col min="54" max="54" width="12" style="35" customWidth="1"/>
    <col min="55" max="55" width="11.5" style="35" customWidth="1"/>
    <col min="56" max="56" width="14" style="35" customWidth="1"/>
    <col min="57" max="58" width="13" style="35" customWidth="1"/>
    <col min="59" max="59" width="10.3984375" style="35" customWidth="1"/>
    <col min="60" max="60" width="11.3984375" style="35" customWidth="1"/>
    <col min="61" max="61" width="10.59765625" style="35" customWidth="1"/>
    <col min="62" max="62" width="12.09765625" style="35" customWidth="1"/>
    <col min="63" max="63" width="11.69921875" style="35" customWidth="1"/>
    <col min="64" max="64" width="15.3984375" style="35" customWidth="1"/>
    <col min="65" max="65" width="12" style="35" customWidth="1"/>
    <col min="66" max="66" width="11.59765625" style="35" customWidth="1"/>
    <col min="67" max="67" width="15" style="35" customWidth="1"/>
    <col min="68" max="16384" width="9" style="35" customWidth="1"/>
  </cols>
  <sheetData>
    <row r="1" spans="2:67" ht="35.25" customHeight="1">
      <c r="B1" s="57"/>
      <c r="C1" s="57"/>
      <c r="D1" s="104" t="s">
        <v>132</v>
      </c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8"/>
      <c r="AK1" s="58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</row>
    <row r="2" spans="2:67" ht="17.25" customHeight="1">
      <c r="B2" s="71"/>
      <c r="C2" s="71"/>
      <c r="D2" s="71"/>
      <c r="E2" s="71"/>
      <c r="F2" s="71"/>
      <c r="G2" s="71"/>
      <c r="H2" s="71"/>
      <c r="I2" s="71"/>
      <c r="J2" s="60"/>
      <c r="K2" s="60"/>
      <c r="L2" s="60"/>
      <c r="M2" s="60"/>
      <c r="N2" s="60"/>
      <c r="O2" s="61"/>
      <c r="P2" s="62">
        <v>43190</v>
      </c>
      <c r="Q2" s="62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</row>
    <row r="3" spans="2:67" s="51" customFormat="1" ht="15" customHeight="1">
      <c r="B3" s="185" t="s">
        <v>53</v>
      </c>
      <c r="C3" s="101" t="s">
        <v>67</v>
      </c>
      <c r="D3" s="186" t="s">
        <v>94</v>
      </c>
      <c r="E3" s="187"/>
      <c r="F3" s="187"/>
      <c r="G3" s="187"/>
      <c r="H3" s="187"/>
      <c r="I3" s="188"/>
      <c r="J3" s="192" t="s">
        <v>95</v>
      </c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4"/>
      <c r="BD3" s="195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</row>
    <row r="4" spans="2:67" s="51" customFormat="1" ht="25.5" customHeight="1">
      <c r="B4" s="185"/>
      <c r="C4" s="101"/>
      <c r="D4" s="189"/>
      <c r="E4" s="190"/>
      <c r="F4" s="190"/>
      <c r="G4" s="190"/>
      <c r="H4" s="190"/>
      <c r="I4" s="191"/>
      <c r="J4" s="197" t="s">
        <v>96</v>
      </c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9"/>
      <c r="BD4" s="200" t="s">
        <v>97</v>
      </c>
      <c r="BE4" s="201"/>
      <c r="BF4" s="201"/>
      <c r="BG4" s="201"/>
      <c r="BH4" s="201"/>
      <c r="BI4" s="202"/>
      <c r="BJ4" s="183" t="s">
        <v>98</v>
      </c>
      <c r="BK4" s="184"/>
      <c r="BL4" s="184"/>
      <c r="BM4" s="184"/>
      <c r="BN4" s="184"/>
      <c r="BO4" s="203"/>
    </row>
    <row r="5" spans="2:67" s="51" customFormat="1" ht="25.5" customHeight="1">
      <c r="B5" s="185"/>
      <c r="C5" s="101"/>
      <c r="D5" s="189"/>
      <c r="E5" s="190"/>
      <c r="F5" s="190"/>
      <c r="G5" s="190"/>
      <c r="H5" s="190"/>
      <c r="I5" s="191"/>
      <c r="J5" s="183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203"/>
      <c r="BD5" s="183"/>
      <c r="BE5" s="184"/>
      <c r="BF5" s="184"/>
      <c r="BG5" s="184"/>
      <c r="BH5" s="150" t="s">
        <v>99</v>
      </c>
      <c r="BI5" s="150"/>
      <c r="BJ5" s="150" t="s">
        <v>100</v>
      </c>
      <c r="BK5" s="150"/>
      <c r="BL5" s="150" t="s">
        <v>101</v>
      </c>
      <c r="BM5" s="150"/>
      <c r="BN5" s="150"/>
      <c r="BO5" s="150"/>
    </row>
    <row r="6" spans="2:67" s="51" customFormat="1" ht="30.75" customHeight="1">
      <c r="B6" s="185"/>
      <c r="C6" s="101"/>
      <c r="D6" s="189"/>
      <c r="E6" s="190"/>
      <c r="F6" s="190"/>
      <c r="G6" s="190"/>
      <c r="H6" s="190"/>
      <c r="I6" s="191"/>
      <c r="J6" s="150" t="s">
        <v>102</v>
      </c>
      <c r="K6" s="150"/>
      <c r="L6" s="150"/>
      <c r="M6" s="150"/>
      <c r="N6" s="172" t="s">
        <v>103</v>
      </c>
      <c r="O6" s="173"/>
      <c r="P6" s="176" t="s">
        <v>104</v>
      </c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8"/>
      <c r="AF6" s="179" t="s">
        <v>105</v>
      </c>
      <c r="AG6" s="180"/>
      <c r="AH6" s="179" t="s">
        <v>106</v>
      </c>
      <c r="AI6" s="180"/>
      <c r="AJ6" s="159" t="s">
        <v>42</v>
      </c>
      <c r="AK6" s="160"/>
      <c r="AL6" s="169" t="s">
        <v>128</v>
      </c>
      <c r="AM6" s="101"/>
      <c r="AN6" s="156" t="s">
        <v>42</v>
      </c>
      <c r="AO6" s="158"/>
      <c r="AP6" s="170" t="s">
        <v>107</v>
      </c>
      <c r="AQ6" s="170"/>
      <c r="AR6" s="159" t="s">
        <v>130</v>
      </c>
      <c r="AS6" s="171"/>
      <c r="AT6" s="171"/>
      <c r="AU6" s="171"/>
      <c r="AV6" s="171"/>
      <c r="AW6" s="160"/>
      <c r="AX6" s="156" t="s">
        <v>108</v>
      </c>
      <c r="AY6" s="157"/>
      <c r="AZ6" s="157"/>
      <c r="BA6" s="157"/>
      <c r="BB6" s="157"/>
      <c r="BC6" s="158"/>
      <c r="BD6" s="151" t="s">
        <v>109</v>
      </c>
      <c r="BE6" s="152"/>
      <c r="BF6" s="151" t="s">
        <v>110</v>
      </c>
      <c r="BG6" s="152"/>
      <c r="BH6" s="150"/>
      <c r="BI6" s="150"/>
      <c r="BJ6" s="150"/>
      <c r="BK6" s="150"/>
      <c r="BL6" s="150"/>
      <c r="BM6" s="150"/>
      <c r="BN6" s="150"/>
      <c r="BO6" s="150"/>
    </row>
    <row r="7" spans="2:67" s="51" customFormat="1" ht="100.5" customHeight="1">
      <c r="B7" s="185"/>
      <c r="C7" s="101"/>
      <c r="D7" s="155" t="s">
        <v>111</v>
      </c>
      <c r="E7" s="155"/>
      <c r="F7" s="161" t="s">
        <v>44</v>
      </c>
      <c r="G7" s="161"/>
      <c r="H7" s="162" t="s">
        <v>45</v>
      </c>
      <c r="I7" s="162"/>
      <c r="J7" s="101" t="s">
        <v>112</v>
      </c>
      <c r="K7" s="101"/>
      <c r="L7" s="101" t="s">
        <v>113</v>
      </c>
      <c r="M7" s="101"/>
      <c r="N7" s="174"/>
      <c r="O7" s="175"/>
      <c r="P7" s="156" t="s">
        <v>114</v>
      </c>
      <c r="Q7" s="158"/>
      <c r="R7" s="159" t="s">
        <v>115</v>
      </c>
      <c r="S7" s="160"/>
      <c r="T7" s="156" t="s">
        <v>116</v>
      </c>
      <c r="U7" s="158"/>
      <c r="V7" s="156" t="s">
        <v>117</v>
      </c>
      <c r="W7" s="158"/>
      <c r="X7" s="156" t="s">
        <v>118</v>
      </c>
      <c r="Y7" s="158"/>
      <c r="Z7" s="167" t="s">
        <v>119</v>
      </c>
      <c r="AA7" s="168"/>
      <c r="AB7" s="156" t="s">
        <v>120</v>
      </c>
      <c r="AC7" s="158"/>
      <c r="AD7" s="156" t="s">
        <v>121</v>
      </c>
      <c r="AE7" s="158"/>
      <c r="AF7" s="181"/>
      <c r="AG7" s="182"/>
      <c r="AH7" s="181"/>
      <c r="AI7" s="182"/>
      <c r="AJ7" s="159" t="s">
        <v>129</v>
      </c>
      <c r="AK7" s="160"/>
      <c r="AL7" s="101"/>
      <c r="AM7" s="101"/>
      <c r="AN7" s="159" t="s">
        <v>122</v>
      </c>
      <c r="AO7" s="160"/>
      <c r="AP7" s="170"/>
      <c r="AQ7" s="170"/>
      <c r="AR7" s="155" t="s">
        <v>111</v>
      </c>
      <c r="AS7" s="155"/>
      <c r="AT7" s="155" t="s">
        <v>44</v>
      </c>
      <c r="AU7" s="155"/>
      <c r="AV7" s="155" t="s">
        <v>45</v>
      </c>
      <c r="AW7" s="155"/>
      <c r="AX7" s="155" t="s">
        <v>123</v>
      </c>
      <c r="AY7" s="155"/>
      <c r="AZ7" s="163" t="s">
        <v>124</v>
      </c>
      <c r="BA7" s="164"/>
      <c r="BB7" s="165" t="s">
        <v>125</v>
      </c>
      <c r="BC7" s="166"/>
      <c r="BD7" s="153"/>
      <c r="BE7" s="154"/>
      <c r="BF7" s="153"/>
      <c r="BG7" s="154"/>
      <c r="BH7" s="150"/>
      <c r="BI7" s="150"/>
      <c r="BJ7" s="150"/>
      <c r="BK7" s="150"/>
      <c r="BL7" s="150" t="s">
        <v>126</v>
      </c>
      <c r="BM7" s="150"/>
      <c r="BN7" s="150" t="s">
        <v>127</v>
      </c>
      <c r="BO7" s="150"/>
    </row>
    <row r="8" spans="2:67" s="51" customFormat="1" ht="28.5" customHeight="1">
      <c r="B8" s="185"/>
      <c r="C8" s="101"/>
      <c r="D8" s="65" t="s">
        <v>47</v>
      </c>
      <c r="E8" s="66" t="s">
        <v>46</v>
      </c>
      <c r="F8" s="65" t="s">
        <v>47</v>
      </c>
      <c r="G8" s="66" t="s">
        <v>46</v>
      </c>
      <c r="H8" s="65" t="s">
        <v>47</v>
      </c>
      <c r="I8" s="66" t="s">
        <v>46</v>
      </c>
      <c r="J8" s="65" t="s">
        <v>47</v>
      </c>
      <c r="K8" s="66" t="s">
        <v>46</v>
      </c>
      <c r="L8" s="65" t="s">
        <v>47</v>
      </c>
      <c r="M8" s="66" t="s">
        <v>46</v>
      </c>
      <c r="N8" s="65" t="s">
        <v>47</v>
      </c>
      <c r="O8" s="66" t="s">
        <v>46</v>
      </c>
      <c r="P8" s="65" t="s">
        <v>47</v>
      </c>
      <c r="Q8" s="66" t="s">
        <v>46</v>
      </c>
      <c r="R8" s="65" t="s">
        <v>47</v>
      </c>
      <c r="S8" s="66" t="s">
        <v>46</v>
      </c>
      <c r="T8" s="65" t="s">
        <v>47</v>
      </c>
      <c r="U8" s="66" t="s">
        <v>46</v>
      </c>
      <c r="V8" s="65" t="s">
        <v>47</v>
      </c>
      <c r="W8" s="66" t="s">
        <v>46</v>
      </c>
      <c r="X8" s="65" t="s">
        <v>47</v>
      </c>
      <c r="Y8" s="66" t="s">
        <v>46</v>
      </c>
      <c r="Z8" s="65" t="s">
        <v>47</v>
      </c>
      <c r="AA8" s="66" t="s">
        <v>46</v>
      </c>
      <c r="AB8" s="65" t="s">
        <v>47</v>
      </c>
      <c r="AC8" s="66" t="s">
        <v>46</v>
      </c>
      <c r="AD8" s="65" t="s">
        <v>47</v>
      </c>
      <c r="AE8" s="66" t="s">
        <v>46</v>
      </c>
      <c r="AF8" s="65" t="s">
        <v>47</v>
      </c>
      <c r="AG8" s="66" t="s">
        <v>46</v>
      </c>
      <c r="AH8" s="65" t="s">
        <v>47</v>
      </c>
      <c r="AI8" s="66" t="s">
        <v>46</v>
      </c>
      <c r="AJ8" s="65" t="s">
        <v>47</v>
      </c>
      <c r="AK8" s="66" t="s">
        <v>46</v>
      </c>
      <c r="AL8" s="65" t="s">
        <v>47</v>
      </c>
      <c r="AM8" s="66" t="s">
        <v>46</v>
      </c>
      <c r="AN8" s="65" t="s">
        <v>47</v>
      </c>
      <c r="AO8" s="66" t="s">
        <v>46</v>
      </c>
      <c r="AP8" s="65" t="s">
        <v>47</v>
      </c>
      <c r="AQ8" s="66" t="s">
        <v>46</v>
      </c>
      <c r="AR8" s="65" t="s">
        <v>47</v>
      </c>
      <c r="AS8" s="66" t="s">
        <v>46</v>
      </c>
      <c r="AT8" s="65" t="s">
        <v>47</v>
      </c>
      <c r="AU8" s="66" t="s">
        <v>46</v>
      </c>
      <c r="AV8" s="65" t="s">
        <v>47</v>
      </c>
      <c r="AW8" s="66" t="s">
        <v>46</v>
      </c>
      <c r="AX8" s="65" t="s">
        <v>47</v>
      </c>
      <c r="AY8" s="66" t="s">
        <v>46</v>
      </c>
      <c r="AZ8" s="65" t="s">
        <v>47</v>
      </c>
      <c r="BA8" s="66" t="s">
        <v>46</v>
      </c>
      <c r="BB8" s="65" t="s">
        <v>47</v>
      </c>
      <c r="BC8" s="66" t="s">
        <v>46</v>
      </c>
      <c r="BD8" s="65" t="s">
        <v>47</v>
      </c>
      <c r="BE8" s="66" t="s">
        <v>46</v>
      </c>
      <c r="BF8" s="65" t="s">
        <v>47</v>
      </c>
      <c r="BG8" s="66" t="s">
        <v>46</v>
      </c>
      <c r="BH8" s="65" t="s">
        <v>47</v>
      </c>
      <c r="BI8" s="66" t="s">
        <v>46</v>
      </c>
      <c r="BJ8" s="65" t="s">
        <v>47</v>
      </c>
      <c r="BK8" s="66" t="s">
        <v>46</v>
      </c>
      <c r="BL8" s="65" t="s">
        <v>47</v>
      </c>
      <c r="BM8" s="66" t="s">
        <v>46</v>
      </c>
      <c r="BN8" s="65" t="s">
        <v>47</v>
      </c>
      <c r="BO8" s="66" t="s">
        <v>46</v>
      </c>
    </row>
    <row r="9" spans="2:67" s="51" customFormat="1" ht="12.75" customHeight="1">
      <c r="B9" s="55"/>
      <c r="C9" s="64">
        <v>1</v>
      </c>
      <c r="D9" s="64">
        <v>2</v>
      </c>
      <c r="E9" s="64">
        <v>3</v>
      </c>
      <c r="F9" s="64">
        <v>4</v>
      </c>
      <c r="G9" s="64">
        <v>5</v>
      </c>
      <c r="H9" s="64">
        <v>6</v>
      </c>
      <c r="I9" s="64">
        <v>7</v>
      </c>
      <c r="J9" s="64">
        <v>8</v>
      </c>
      <c r="K9" s="64">
        <v>9</v>
      </c>
      <c r="L9" s="64">
        <v>10</v>
      </c>
      <c r="M9" s="64">
        <v>11</v>
      </c>
      <c r="N9" s="64">
        <v>12</v>
      </c>
      <c r="O9" s="64">
        <v>13</v>
      </c>
      <c r="P9" s="64">
        <v>14</v>
      </c>
      <c r="Q9" s="64">
        <v>15</v>
      </c>
      <c r="R9" s="64">
        <v>16</v>
      </c>
      <c r="S9" s="64">
        <v>17</v>
      </c>
      <c r="T9" s="64">
        <v>18</v>
      </c>
      <c r="U9" s="64">
        <v>19</v>
      </c>
      <c r="V9" s="64">
        <v>20</v>
      </c>
      <c r="W9" s="64">
        <v>21</v>
      </c>
      <c r="X9" s="64">
        <v>22</v>
      </c>
      <c r="Y9" s="64">
        <v>23</v>
      </c>
      <c r="Z9" s="64">
        <v>24</v>
      </c>
      <c r="AA9" s="64">
        <v>25</v>
      </c>
      <c r="AB9" s="64">
        <v>26</v>
      </c>
      <c r="AC9" s="64">
        <v>27</v>
      </c>
      <c r="AD9" s="64">
        <v>28</v>
      </c>
      <c r="AE9" s="64">
        <v>29</v>
      </c>
      <c r="AF9" s="64">
        <v>30</v>
      </c>
      <c r="AG9" s="64">
        <v>31</v>
      </c>
      <c r="AH9" s="64">
        <v>32</v>
      </c>
      <c r="AI9" s="64">
        <v>33</v>
      </c>
      <c r="AJ9" s="64">
        <v>34</v>
      </c>
      <c r="AK9" s="64">
        <v>35</v>
      </c>
      <c r="AL9" s="64">
        <v>36</v>
      </c>
      <c r="AM9" s="64">
        <v>37</v>
      </c>
      <c r="AN9" s="64">
        <v>38</v>
      </c>
      <c r="AO9" s="64">
        <v>39</v>
      </c>
      <c r="AP9" s="64">
        <v>40</v>
      </c>
      <c r="AQ9" s="64">
        <v>41</v>
      </c>
      <c r="AR9" s="64">
        <v>42</v>
      </c>
      <c r="AS9" s="64">
        <v>43</v>
      </c>
      <c r="AT9" s="64">
        <v>44</v>
      </c>
      <c r="AU9" s="64">
        <v>45</v>
      </c>
      <c r="AV9" s="64">
        <v>46</v>
      </c>
      <c r="AW9" s="64">
        <v>47</v>
      </c>
      <c r="AX9" s="64">
        <v>48</v>
      </c>
      <c r="AY9" s="64">
        <v>49</v>
      </c>
      <c r="AZ9" s="64">
        <v>50</v>
      </c>
      <c r="BA9" s="64">
        <v>51</v>
      </c>
      <c r="BB9" s="64">
        <v>52</v>
      </c>
      <c r="BC9" s="64">
        <v>53</v>
      </c>
      <c r="BD9" s="64">
        <v>54</v>
      </c>
      <c r="BE9" s="64">
        <v>55</v>
      </c>
      <c r="BF9" s="64">
        <v>56</v>
      </c>
      <c r="BG9" s="64">
        <v>57</v>
      </c>
      <c r="BH9" s="64">
        <v>58</v>
      </c>
      <c r="BI9" s="64">
        <v>59</v>
      </c>
      <c r="BJ9" s="64">
        <v>60</v>
      </c>
      <c r="BK9" s="64">
        <v>61</v>
      </c>
      <c r="BL9" s="64">
        <v>62</v>
      </c>
      <c r="BM9" s="64">
        <v>63</v>
      </c>
      <c r="BN9" s="64">
        <v>64</v>
      </c>
      <c r="BO9" s="64">
        <v>65</v>
      </c>
    </row>
    <row r="10" spans="2:67" s="67" customFormat="1" ht="24.75" customHeight="1">
      <c r="B10" s="54">
        <v>1</v>
      </c>
      <c r="C10" s="50" t="s">
        <v>54</v>
      </c>
      <c r="D10" s="68">
        <v>85287482.4</v>
      </c>
      <c r="E10" s="68">
        <v>10327178.499999998</v>
      </c>
      <c r="F10" s="68">
        <v>80272163.2</v>
      </c>
      <c r="G10" s="68">
        <v>11136620.799999999</v>
      </c>
      <c r="H10" s="68">
        <v>5181357.4</v>
      </c>
      <c r="I10" s="68">
        <v>-809442.2999999999</v>
      </c>
      <c r="J10" s="68">
        <v>6401874.9</v>
      </c>
      <c r="K10" s="68">
        <v>1259600.5</v>
      </c>
      <c r="L10" s="68">
        <v>0</v>
      </c>
      <c r="M10" s="68">
        <v>0</v>
      </c>
      <c r="N10" s="68">
        <v>17133402.6</v>
      </c>
      <c r="O10" s="68">
        <v>2015697.3</v>
      </c>
      <c r="P10" s="68">
        <v>280850.2</v>
      </c>
      <c r="Q10" s="68">
        <v>73111.1</v>
      </c>
      <c r="R10" s="68">
        <v>7193381.6</v>
      </c>
      <c r="S10" s="68">
        <v>1496076.6</v>
      </c>
      <c r="T10" s="68">
        <v>205099</v>
      </c>
      <c r="U10" s="68">
        <v>30045.2</v>
      </c>
      <c r="V10" s="68">
        <v>62798</v>
      </c>
      <c r="W10" s="68">
        <v>1520.7</v>
      </c>
      <c r="X10" s="68">
        <v>2365621.7</v>
      </c>
      <c r="Y10" s="68">
        <v>230984.2</v>
      </c>
      <c r="Z10" s="68">
        <v>2040735.5</v>
      </c>
      <c r="AA10" s="68">
        <v>206546.7</v>
      </c>
      <c r="AB10" s="68">
        <v>5776636.6</v>
      </c>
      <c r="AC10" s="68">
        <v>58700.4</v>
      </c>
      <c r="AD10" s="68">
        <v>620102.6</v>
      </c>
      <c r="AE10" s="68">
        <v>104490.2</v>
      </c>
      <c r="AF10" s="68">
        <v>0</v>
      </c>
      <c r="AG10" s="68">
        <v>0</v>
      </c>
      <c r="AH10" s="68">
        <v>35318351.7</v>
      </c>
      <c r="AI10" s="68">
        <v>6496294.3</v>
      </c>
      <c r="AJ10" s="68">
        <v>35021454.5</v>
      </c>
      <c r="AK10" s="68">
        <v>6458256</v>
      </c>
      <c r="AL10" s="68">
        <v>447071.2</v>
      </c>
      <c r="AM10" s="68">
        <v>26959.4</v>
      </c>
      <c r="AN10" s="68">
        <v>51834</v>
      </c>
      <c r="AO10" s="68">
        <v>0</v>
      </c>
      <c r="AP10" s="68">
        <v>1051071</v>
      </c>
      <c r="AQ10" s="68">
        <v>86259.7</v>
      </c>
      <c r="AR10" s="68">
        <v>19754353.6</v>
      </c>
      <c r="AS10" s="68">
        <v>1251809.6</v>
      </c>
      <c r="AT10" s="68">
        <v>19920391.8</v>
      </c>
      <c r="AU10" s="68">
        <v>1251809.6</v>
      </c>
      <c r="AV10" s="68">
        <v>0</v>
      </c>
      <c r="AW10" s="68">
        <v>0</v>
      </c>
      <c r="AX10" s="68">
        <v>6109940.7</v>
      </c>
      <c r="AY10" s="68">
        <v>242204.2</v>
      </c>
      <c r="AZ10" s="68">
        <v>0</v>
      </c>
      <c r="BA10" s="68">
        <v>0</v>
      </c>
      <c r="BB10" s="68">
        <v>166038.2</v>
      </c>
      <c r="BC10" s="68">
        <v>0</v>
      </c>
      <c r="BD10" s="68">
        <v>7515267.9</v>
      </c>
      <c r="BE10" s="68">
        <v>12689.5</v>
      </c>
      <c r="BF10" s="68">
        <v>1554739.5</v>
      </c>
      <c r="BG10" s="68">
        <v>34300.2</v>
      </c>
      <c r="BH10" s="68">
        <v>111350</v>
      </c>
      <c r="BI10" s="68">
        <v>2992.5</v>
      </c>
      <c r="BJ10" s="68">
        <v>-600000</v>
      </c>
      <c r="BK10" s="68">
        <v>-121834.9</v>
      </c>
      <c r="BL10" s="68">
        <v>-3400000</v>
      </c>
      <c r="BM10" s="68">
        <v>-737589.6</v>
      </c>
      <c r="BN10" s="68">
        <v>0</v>
      </c>
      <c r="BO10" s="68">
        <v>0</v>
      </c>
    </row>
    <row r="11" spans="2:67" s="67" customFormat="1" ht="23.25" customHeight="1">
      <c r="B11" s="55">
        <v>2</v>
      </c>
      <c r="C11" s="50" t="s">
        <v>55</v>
      </c>
      <c r="D11" s="68">
        <f aca="true" t="shared" si="0" ref="D11:E20">F11+H11-BB11</f>
        <v>4649096.3416</v>
      </c>
      <c r="E11" s="68">
        <f t="shared" si="0"/>
        <v>736894.235</v>
      </c>
      <c r="F11" s="68">
        <f aca="true" t="shared" si="1" ref="F11:G20">J11+L11+N11+AF11+AH11+AL11+AP11+AT11</f>
        <v>3997566.582</v>
      </c>
      <c r="G11" s="68">
        <f t="shared" si="1"/>
        <v>684655.6658000001</v>
      </c>
      <c r="H11" s="68">
        <f aca="true" t="shared" si="2" ref="H11:I20">AZ11+BD11+BF11+BH11+BJ11+BL11+BN11</f>
        <v>975755.1596000001</v>
      </c>
      <c r="I11" s="68">
        <f t="shared" si="2"/>
        <v>56185.739199999996</v>
      </c>
      <c r="J11" s="68">
        <v>1514345.9238</v>
      </c>
      <c r="K11" s="68">
        <v>340144.173</v>
      </c>
      <c r="L11" s="68">
        <v>0</v>
      </c>
      <c r="M11" s="68">
        <v>0</v>
      </c>
      <c r="N11" s="68">
        <v>774984.5412</v>
      </c>
      <c r="O11" s="68">
        <v>103141.6118</v>
      </c>
      <c r="P11" s="68">
        <v>129595.106</v>
      </c>
      <c r="Q11" s="68">
        <v>27582.9717</v>
      </c>
      <c r="R11" s="68">
        <v>54071.5</v>
      </c>
      <c r="S11" s="68">
        <v>8410.0141</v>
      </c>
      <c r="T11" s="68">
        <v>19297</v>
      </c>
      <c r="U11" s="68">
        <v>3120.4497</v>
      </c>
      <c r="V11" s="68">
        <v>8313.9</v>
      </c>
      <c r="W11" s="68">
        <v>292</v>
      </c>
      <c r="X11" s="68">
        <v>238097.574</v>
      </c>
      <c r="Y11" s="68">
        <v>25868.747</v>
      </c>
      <c r="Z11" s="68">
        <v>173035.574</v>
      </c>
      <c r="AA11" s="68">
        <v>17556.473</v>
      </c>
      <c r="AB11" s="68">
        <v>60727.1</v>
      </c>
      <c r="AC11" s="68">
        <v>5845.05</v>
      </c>
      <c r="AD11" s="68">
        <v>210584.5612</v>
      </c>
      <c r="AE11" s="68">
        <v>26995.7383</v>
      </c>
      <c r="AF11" s="68">
        <v>0</v>
      </c>
      <c r="AG11" s="68">
        <v>0</v>
      </c>
      <c r="AH11" s="68">
        <v>540640.3</v>
      </c>
      <c r="AI11" s="68">
        <v>67867.861</v>
      </c>
      <c r="AJ11" s="68">
        <v>538140.3</v>
      </c>
      <c r="AK11" s="68">
        <v>66247.861</v>
      </c>
      <c r="AL11" s="68">
        <v>630488.837</v>
      </c>
      <c r="AM11" s="68">
        <v>141436.141</v>
      </c>
      <c r="AN11" s="68">
        <v>605735.837</v>
      </c>
      <c r="AO11" s="68">
        <v>140986.141</v>
      </c>
      <c r="AP11" s="68">
        <v>147850.6</v>
      </c>
      <c r="AQ11" s="68">
        <v>25308.08</v>
      </c>
      <c r="AR11" s="68">
        <f aca="true" t="shared" si="3" ref="AR11:AS20">AT11+AV11-BB11</f>
        <v>65030.97999999998</v>
      </c>
      <c r="AS11" s="68">
        <f t="shared" si="3"/>
        <v>2810.629</v>
      </c>
      <c r="AT11" s="68">
        <v>389256.38</v>
      </c>
      <c r="AU11" s="68">
        <v>6757.799</v>
      </c>
      <c r="AV11" s="68">
        <v>0</v>
      </c>
      <c r="AW11" s="68">
        <v>0</v>
      </c>
      <c r="AX11" s="68">
        <v>365491.4</v>
      </c>
      <c r="AY11" s="68">
        <v>3947.17</v>
      </c>
      <c r="AZ11" s="68">
        <v>0</v>
      </c>
      <c r="BA11" s="68">
        <v>0</v>
      </c>
      <c r="BB11" s="68">
        <v>324225.4</v>
      </c>
      <c r="BC11" s="68">
        <v>3947.17</v>
      </c>
      <c r="BD11" s="68">
        <v>1119160.1022</v>
      </c>
      <c r="BE11" s="68">
        <v>60145.3342</v>
      </c>
      <c r="BF11" s="68">
        <v>277108.2589</v>
      </c>
      <c r="BG11" s="68">
        <v>32831.016</v>
      </c>
      <c r="BH11" s="68">
        <v>1320</v>
      </c>
      <c r="BI11" s="68">
        <v>0</v>
      </c>
      <c r="BJ11" s="68">
        <v>-43200</v>
      </c>
      <c r="BK11" s="68">
        <v>-353.588</v>
      </c>
      <c r="BL11" s="68">
        <v>-378633.2015</v>
      </c>
      <c r="BM11" s="68">
        <v>-36437.023</v>
      </c>
      <c r="BN11" s="68">
        <v>0</v>
      </c>
      <c r="BO11" s="68">
        <v>0</v>
      </c>
    </row>
    <row r="12" spans="2:67" s="67" customFormat="1" ht="23.25" customHeight="1">
      <c r="B12" s="54">
        <v>3</v>
      </c>
      <c r="C12" s="50" t="s">
        <v>56</v>
      </c>
      <c r="D12" s="68">
        <f t="shared" si="0"/>
        <v>8549317.3369</v>
      </c>
      <c r="E12" s="68">
        <f t="shared" si="0"/>
        <v>1533279.1968000003</v>
      </c>
      <c r="F12" s="68">
        <f t="shared" si="1"/>
        <v>7303443.548</v>
      </c>
      <c r="G12" s="68">
        <f t="shared" si="1"/>
        <v>1375576.3417000002</v>
      </c>
      <c r="H12" s="68">
        <f t="shared" si="2"/>
        <v>1391955.0499</v>
      </c>
      <c r="I12" s="68">
        <f t="shared" si="2"/>
        <v>168387.2921</v>
      </c>
      <c r="J12" s="68">
        <v>2318959.423</v>
      </c>
      <c r="K12" s="68">
        <v>516076.206</v>
      </c>
      <c r="L12" s="68">
        <v>0</v>
      </c>
      <c r="M12" s="68">
        <v>0</v>
      </c>
      <c r="N12" s="68">
        <v>2322551.818</v>
      </c>
      <c r="O12" s="68">
        <v>448617.1187</v>
      </c>
      <c r="P12" s="68">
        <v>262259.938</v>
      </c>
      <c r="Q12" s="68">
        <v>71674.0154</v>
      </c>
      <c r="R12" s="68">
        <v>386769.9</v>
      </c>
      <c r="S12" s="68">
        <v>69155.355</v>
      </c>
      <c r="T12" s="68">
        <v>32609.3</v>
      </c>
      <c r="U12" s="68">
        <v>4815.2235</v>
      </c>
      <c r="V12" s="68">
        <v>7091.5</v>
      </c>
      <c r="W12" s="68">
        <v>890.2</v>
      </c>
      <c r="X12" s="68">
        <v>1106710.06</v>
      </c>
      <c r="Y12" s="68">
        <v>208443.2375</v>
      </c>
      <c r="Z12" s="68">
        <v>1048328.96</v>
      </c>
      <c r="AA12" s="68">
        <v>197805.4675</v>
      </c>
      <c r="AB12" s="68">
        <v>175416.1</v>
      </c>
      <c r="AC12" s="68">
        <v>21925.636</v>
      </c>
      <c r="AD12" s="68">
        <v>276967.52</v>
      </c>
      <c r="AE12" s="68">
        <v>55422.9473</v>
      </c>
      <c r="AF12" s="68">
        <v>0</v>
      </c>
      <c r="AG12" s="68">
        <v>0</v>
      </c>
      <c r="AH12" s="68">
        <v>654747</v>
      </c>
      <c r="AI12" s="68">
        <v>141844.09</v>
      </c>
      <c r="AJ12" s="68">
        <v>654747</v>
      </c>
      <c r="AK12" s="68">
        <v>141844.09</v>
      </c>
      <c r="AL12" s="68">
        <v>997905.5</v>
      </c>
      <c r="AM12" s="68">
        <v>174646.279</v>
      </c>
      <c r="AN12" s="68">
        <v>188908</v>
      </c>
      <c r="AO12" s="68">
        <v>28174.159</v>
      </c>
      <c r="AP12" s="68">
        <v>347163.7</v>
      </c>
      <c r="AQ12" s="68">
        <v>74250.62</v>
      </c>
      <c r="AR12" s="68">
        <f t="shared" si="3"/>
        <v>530666.557</v>
      </c>
      <c r="AS12" s="68">
        <f t="shared" si="3"/>
        <v>9457.590999999999</v>
      </c>
      <c r="AT12" s="68">
        <v>662116.107</v>
      </c>
      <c r="AU12" s="68">
        <v>20142.028</v>
      </c>
      <c r="AV12" s="68">
        <v>14631.711</v>
      </c>
      <c r="AW12" s="68">
        <v>0</v>
      </c>
      <c r="AX12" s="68">
        <v>584067.147</v>
      </c>
      <c r="AY12" s="68">
        <v>10684.437</v>
      </c>
      <c r="AZ12" s="68">
        <v>14631.711</v>
      </c>
      <c r="BA12" s="68">
        <v>0</v>
      </c>
      <c r="BB12" s="68">
        <v>146081.261</v>
      </c>
      <c r="BC12" s="68">
        <v>10684.437</v>
      </c>
      <c r="BD12" s="68">
        <v>1347832.7599</v>
      </c>
      <c r="BE12" s="68">
        <v>227083.2372</v>
      </c>
      <c r="BF12" s="68">
        <v>241289.803</v>
      </c>
      <c r="BG12" s="68">
        <v>52639.9712</v>
      </c>
      <c r="BH12" s="68">
        <v>5100</v>
      </c>
      <c r="BI12" s="68">
        <v>800</v>
      </c>
      <c r="BJ12" s="68">
        <v>-20570</v>
      </c>
      <c r="BK12" s="68">
        <v>-8787.455</v>
      </c>
      <c r="BL12" s="68">
        <v>-196329.224</v>
      </c>
      <c r="BM12" s="68">
        <v>-103348.4613</v>
      </c>
      <c r="BN12" s="68">
        <v>0</v>
      </c>
      <c r="BO12" s="68">
        <v>0</v>
      </c>
    </row>
    <row r="13" spans="2:67" s="67" customFormat="1" ht="27.75" customHeight="1">
      <c r="B13" s="55">
        <v>4</v>
      </c>
      <c r="C13" s="50" t="s">
        <v>57</v>
      </c>
      <c r="D13" s="68">
        <f t="shared" si="0"/>
        <v>7870467.2492</v>
      </c>
      <c r="E13" s="68">
        <f t="shared" si="0"/>
        <v>1314110.6845000002</v>
      </c>
      <c r="F13" s="68">
        <f t="shared" si="1"/>
        <v>7281733.5307</v>
      </c>
      <c r="G13" s="68">
        <f t="shared" si="1"/>
        <v>1287254.1030000001</v>
      </c>
      <c r="H13" s="68">
        <f t="shared" si="2"/>
        <v>694891.8185</v>
      </c>
      <c r="I13" s="68">
        <f t="shared" si="2"/>
        <v>51381.78749999999</v>
      </c>
      <c r="J13" s="68">
        <v>2725717.98</v>
      </c>
      <c r="K13" s="68">
        <v>587069.9885</v>
      </c>
      <c r="L13" s="68">
        <v>0</v>
      </c>
      <c r="M13" s="68">
        <v>0</v>
      </c>
      <c r="N13" s="68">
        <v>1734803.1507</v>
      </c>
      <c r="O13" s="68">
        <v>291962.2775</v>
      </c>
      <c r="P13" s="68">
        <v>430918.5167</v>
      </c>
      <c r="Q13" s="68">
        <v>100322.5591</v>
      </c>
      <c r="R13" s="68">
        <v>123277.2</v>
      </c>
      <c r="S13" s="68">
        <v>13642.3598</v>
      </c>
      <c r="T13" s="68">
        <v>38855.3</v>
      </c>
      <c r="U13" s="68">
        <v>5698.9751</v>
      </c>
      <c r="V13" s="68">
        <v>15181.7</v>
      </c>
      <c r="W13" s="68">
        <v>1286.88</v>
      </c>
      <c r="X13" s="68">
        <v>264216.7</v>
      </c>
      <c r="Y13" s="68">
        <v>45068.85</v>
      </c>
      <c r="Z13" s="68">
        <v>169519.3</v>
      </c>
      <c r="AA13" s="68">
        <v>28164.95</v>
      </c>
      <c r="AB13" s="68">
        <v>263190.6</v>
      </c>
      <c r="AC13" s="68">
        <v>20858.91</v>
      </c>
      <c r="AD13" s="68">
        <v>517188.034</v>
      </c>
      <c r="AE13" s="68">
        <v>89846.2665</v>
      </c>
      <c r="AF13" s="68">
        <v>0</v>
      </c>
      <c r="AG13" s="68">
        <v>0</v>
      </c>
      <c r="AH13" s="68">
        <v>1931541.4</v>
      </c>
      <c r="AI13" s="68">
        <v>307445.997</v>
      </c>
      <c r="AJ13" s="68">
        <v>1894341.4</v>
      </c>
      <c r="AK13" s="68">
        <v>299504.997</v>
      </c>
      <c r="AL13" s="68">
        <v>188136.4</v>
      </c>
      <c r="AM13" s="68">
        <v>25728.82</v>
      </c>
      <c r="AN13" s="68">
        <v>160196.4</v>
      </c>
      <c r="AO13" s="68">
        <v>23220.82</v>
      </c>
      <c r="AP13" s="68">
        <v>314007.1</v>
      </c>
      <c r="AQ13" s="68">
        <v>48630.7</v>
      </c>
      <c r="AR13" s="68">
        <f t="shared" si="3"/>
        <v>298702.50379999995</v>
      </c>
      <c r="AS13" s="68">
        <f t="shared" si="3"/>
        <v>1891.1140000000014</v>
      </c>
      <c r="AT13" s="68">
        <v>387527.5</v>
      </c>
      <c r="AU13" s="68">
        <v>26416.32</v>
      </c>
      <c r="AV13" s="68">
        <v>17333.1038</v>
      </c>
      <c r="AW13" s="68">
        <v>0</v>
      </c>
      <c r="AX13" s="68">
        <v>336810.8</v>
      </c>
      <c r="AY13" s="68">
        <v>24525.206</v>
      </c>
      <c r="AZ13" s="68">
        <v>17333.1038</v>
      </c>
      <c r="BA13" s="68">
        <v>0</v>
      </c>
      <c r="BB13" s="68">
        <v>106158.1</v>
      </c>
      <c r="BC13" s="68">
        <v>24525.206</v>
      </c>
      <c r="BD13" s="68">
        <v>586904.8272</v>
      </c>
      <c r="BE13" s="68">
        <v>74855.4552</v>
      </c>
      <c r="BF13" s="68">
        <v>204221.9422</v>
      </c>
      <c r="BG13" s="68">
        <v>42361.9961</v>
      </c>
      <c r="BH13" s="68">
        <v>0</v>
      </c>
      <c r="BI13" s="68">
        <v>0</v>
      </c>
      <c r="BJ13" s="68">
        <v>-3800</v>
      </c>
      <c r="BK13" s="68">
        <v>-7415.332</v>
      </c>
      <c r="BL13" s="68">
        <v>-109768.0547</v>
      </c>
      <c r="BM13" s="68">
        <v>-58420.3318</v>
      </c>
      <c r="BN13" s="68">
        <v>0</v>
      </c>
      <c r="BO13" s="68">
        <v>0</v>
      </c>
    </row>
    <row r="14" spans="2:67" s="67" customFormat="1" ht="23.25" customHeight="1">
      <c r="B14" s="54">
        <v>5</v>
      </c>
      <c r="C14" s="50" t="s">
        <v>58</v>
      </c>
      <c r="D14" s="68">
        <f t="shared" si="0"/>
        <v>7150820.709199999</v>
      </c>
      <c r="E14" s="68">
        <f t="shared" si="0"/>
        <v>1022708.4578000001</v>
      </c>
      <c r="F14" s="68">
        <f t="shared" si="1"/>
        <v>6261132.877099999</v>
      </c>
      <c r="G14" s="68">
        <f t="shared" si="1"/>
        <v>928441.3923000001</v>
      </c>
      <c r="H14" s="68">
        <f t="shared" si="2"/>
        <v>1322931.1031</v>
      </c>
      <c r="I14" s="68">
        <f t="shared" si="2"/>
        <v>133168.1825</v>
      </c>
      <c r="J14" s="68">
        <v>2060150.5786</v>
      </c>
      <c r="K14" s="68">
        <v>427706.308</v>
      </c>
      <c r="L14" s="68">
        <v>0</v>
      </c>
      <c r="M14" s="68">
        <v>0</v>
      </c>
      <c r="N14" s="68">
        <v>1771805.7872</v>
      </c>
      <c r="O14" s="68">
        <v>248104.3703</v>
      </c>
      <c r="P14" s="68">
        <v>201923.229</v>
      </c>
      <c r="Q14" s="68">
        <v>45398.025</v>
      </c>
      <c r="R14" s="68">
        <v>199602.9</v>
      </c>
      <c r="S14" s="68">
        <v>29220.428</v>
      </c>
      <c r="T14" s="68">
        <v>24043.2</v>
      </c>
      <c r="U14" s="68">
        <v>2863.2474</v>
      </c>
      <c r="V14" s="68">
        <v>16873</v>
      </c>
      <c r="W14" s="68">
        <v>1609.1</v>
      </c>
      <c r="X14" s="68">
        <v>741454.6</v>
      </c>
      <c r="Y14" s="68">
        <v>105129.665</v>
      </c>
      <c r="Z14" s="68">
        <v>654178.4</v>
      </c>
      <c r="AA14" s="68">
        <v>98697.342</v>
      </c>
      <c r="AB14" s="68">
        <v>273805.86</v>
      </c>
      <c r="AC14" s="68">
        <v>22626.48</v>
      </c>
      <c r="AD14" s="68">
        <v>256477.4</v>
      </c>
      <c r="AE14" s="68">
        <v>33678.9725</v>
      </c>
      <c r="AF14" s="68">
        <v>0</v>
      </c>
      <c r="AG14" s="68">
        <v>0</v>
      </c>
      <c r="AH14" s="68">
        <v>1185608.9</v>
      </c>
      <c r="AI14" s="68">
        <v>176740.287</v>
      </c>
      <c r="AJ14" s="68">
        <v>1185108.9</v>
      </c>
      <c r="AK14" s="68">
        <v>176740.287</v>
      </c>
      <c r="AL14" s="68">
        <v>220042.8</v>
      </c>
      <c r="AM14" s="68">
        <v>9752.1</v>
      </c>
      <c r="AN14" s="68">
        <v>34318.7</v>
      </c>
      <c r="AO14" s="68">
        <v>3902.5</v>
      </c>
      <c r="AP14" s="68">
        <v>106254</v>
      </c>
      <c r="AQ14" s="68">
        <v>20032</v>
      </c>
      <c r="AR14" s="68">
        <f t="shared" si="3"/>
        <v>485827.54029999994</v>
      </c>
      <c r="AS14" s="68">
        <f t="shared" si="3"/>
        <v>7205.209999999999</v>
      </c>
      <c r="AT14" s="68">
        <v>917270.8113</v>
      </c>
      <c r="AU14" s="68">
        <v>46106.327</v>
      </c>
      <c r="AV14" s="68">
        <v>1800</v>
      </c>
      <c r="AW14" s="68">
        <v>0</v>
      </c>
      <c r="AX14" s="68">
        <v>836534.6113</v>
      </c>
      <c r="AY14" s="68">
        <v>42398.277</v>
      </c>
      <c r="AZ14" s="68">
        <v>1800</v>
      </c>
      <c r="BA14" s="68">
        <v>0</v>
      </c>
      <c r="BB14" s="68">
        <v>433243.271</v>
      </c>
      <c r="BC14" s="68">
        <v>38901.117</v>
      </c>
      <c r="BD14" s="68">
        <v>1347198.9978</v>
      </c>
      <c r="BE14" s="68">
        <v>126890.627</v>
      </c>
      <c r="BF14" s="68">
        <v>213116.7029</v>
      </c>
      <c r="BG14" s="68">
        <v>39579.885</v>
      </c>
      <c r="BH14" s="68">
        <v>4295</v>
      </c>
      <c r="BI14" s="68">
        <v>295</v>
      </c>
      <c r="BJ14" s="68">
        <v>-13593.8</v>
      </c>
      <c r="BK14" s="68">
        <v>-1601.478</v>
      </c>
      <c r="BL14" s="68">
        <v>-229885.7976</v>
      </c>
      <c r="BM14" s="68">
        <v>-31995.8515</v>
      </c>
      <c r="BN14" s="68">
        <v>0</v>
      </c>
      <c r="BO14" s="68">
        <v>0</v>
      </c>
    </row>
    <row r="15" spans="2:67" s="67" customFormat="1" ht="22.5" customHeight="1">
      <c r="B15" s="55">
        <v>6</v>
      </c>
      <c r="C15" s="50" t="s">
        <v>59</v>
      </c>
      <c r="D15" s="68">
        <f t="shared" si="0"/>
        <v>7400287.233399999</v>
      </c>
      <c r="E15" s="68">
        <f t="shared" si="0"/>
        <v>1171632.8636</v>
      </c>
      <c r="F15" s="68">
        <f t="shared" si="1"/>
        <v>6797341.6903</v>
      </c>
      <c r="G15" s="68">
        <f t="shared" si="1"/>
        <v>1324692.4682</v>
      </c>
      <c r="H15" s="68">
        <f t="shared" si="2"/>
        <v>820846.1828</v>
      </c>
      <c r="I15" s="68">
        <f t="shared" si="2"/>
        <v>-151020.6046</v>
      </c>
      <c r="J15" s="68">
        <v>1812840.5501</v>
      </c>
      <c r="K15" s="68">
        <v>380872.77</v>
      </c>
      <c r="L15" s="68">
        <v>0</v>
      </c>
      <c r="M15" s="68">
        <v>0</v>
      </c>
      <c r="N15" s="68">
        <v>1512307.1743</v>
      </c>
      <c r="O15" s="68">
        <v>252910.2748</v>
      </c>
      <c r="P15" s="68">
        <v>225504.345</v>
      </c>
      <c r="Q15" s="68">
        <v>66853.2332</v>
      </c>
      <c r="R15" s="68">
        <v>507781.0003</v>
      </c>
      <c r="S15" s="68">
        <v>95719.1776</v>
      </c>
      <c r="T15" s="68">
        <v>33499.281</v>
      </c>
      <c r="U15" s="68">
        <v>6330.4887</v>
      </c>
      <c r="V15" s="68">
        <v>18789</v>
      </c>
      <c r="W15" s="68">
        <v>1627.4</v>
      </c>
      <c r="X15" s="68">
        <v>217023.4</v>
      </c>
      <c r="Y15" s="68">
        <v>25012.1843</v>
      </c>
      <c r="Z15" s="68">
        <v>165021.4</v>
      </c>
      <c r="AA15" s="68">
        <v>17947.7843</v>
      </c>
      <c r="AB15" s="68">
        <v>166812.1</v>
      </c>
      <c r="AC15" s="68">
        <v>8540.889</v>
      </c>
      <c r="AD15" s="68">
        <v>283192.4</v>
      </c>
      <c r="AE15" s="68">
        <v>40978.999</v>
      </c>
      <c r="AF15" s="68">
        <v>0</v>
      </c>
      <c r="AG15" s="68">
        <v>0</v>
      </c>
      <c r="AH15" s="68">
        <v>1585520.7</v>
      </c>
      <c r="AI15" s="68">
        <v>378220.5706</v>
      </c>
      <c r="AJ15" s="68">
        <v>1585520.7</v>
      </c>
      <c r="AK15" s="68">
        <v>378220.5706</v>
      </c>
      <c r="AL15" s="68">
        <v>1235053.835</v>
      </c>
      <c r="AM15" s="68">
        <v>276455.1018</v>
      </c>
      <c r="AN15" s="68">
        <v>1167551.284</v>
      </c>
      <c r="AO15" s="68">
        <v>271075.1018</v>
      </c>
      <c r="AP15" s="68">
        <v>171769</v>
      </c>
      <c r="AQ15" s="68">
        <v>31123</v>
      </c>
      <c r="AR15" s="68">
        <f t="shared" si="3"/>
        <v>261949.79119999998</v>
      </c>
      <c r="AS15" s="68">
        <f t="shared" si="3"/>
        <v>3071.751</v>
      </c>
      <c r="AT15" s="68">
        <v>479850.4309</v>
      </c>
      <c r="AU15" s="68">
        <v>5110.751</v>
      </c>
      <c r="AV15" s="68">
        <v>0</v>
      </c>
      <c r="AW15" s="68">
        <v>0</v>
      </c>
      <c r="AX15" s="68">
        <v>442734.0309</v>
      </c>
      <c r="AY15" s="68">
        <v>2039</v>
      </c>
      <c r="AZ15" s="68">
        <v>0</v>
      </c>
      <c r="BA15" s="68">
        <v>0</v>
      </c>
      <c r="BB15" s="68">
        <v>217900.6397</v>
      </c>
      <c r="BC15" s="68">
        <v>2039</v>
      </c>
      <c r="BD15" s="68">
        <v>869752.109</v>
      </c>
      <c r="BE15" s="68">
        <v>15427.26</v>
      </c>
      <c r="BF15" s="68">
        <v>236744.5548</v>
      </c>
      <c r="BG15" s="68">
        <v>19581.042</v>
      </c>
      <c r="BH15" s="68">
        <v>0</v>
      </c>
      <c r="BI15" s="68">
        <v>0</v>
      </c>
      <c r="BJ15" s="68">
        <v>-25578</v>
      </c>
      <c r="BK15" s="68">
        <v>-3946.585</v>
      </c>
      <c r="BL15" s="68">
        <v>-260072.481</v>
      </c>
      <c r="BM15" s="68">
        <v>-182082.3216</v>
      </c>
      <c r="BN15" s="68">
        <v>0</v>
      </c>
      <c r="BO15" s="68">
        <v>0</v>
      </c>
    </row>
    <row r="16" spans="2:67" s="67" customFormat="1" ht="27" customHeight="1">
      <c r="B16" s="54">
        <v>7</v>
      </c>
      <c r="C16" s="50" t="s">
        <v>60</v>
      </c>
      <c r="D16" s="68">
        <f t="shared" si="0"/>
        <v>8876572.8803</v>
      </c>
      <c r="E16" s="68">
        <f t="shared" si="0"/>
        <v>1284857.2305</v>
      </c>
      <c r="F16" s="68">
        <f t="shared" si="1"/>
        <v>7978999.0005</v>
      </c>
      <c r="G16" s="68">
        <f t="shared" si="1"/>
        <v>1457142.4241</v>
      </c>
      <c r="H16" s="68">
        <f t="shared" si="2"/>
        <v>959642.8798</v>
      </c>
      <c r="I16" s="68">
        <f t="shared" si="2"/>
        <v>-164785.1936</v>
      </c>
      <c r="J16" s="68">
        <v>2050449.876</v>
      </c>
      <c r="K16" s="68">
        <v>437336.075</v>
      </c>
      <c r="L16" s="68">
        <v>0</v>
      </c>
      <c r="M16" s="68">
        <v>0</v>
      </c>
      <c r="N16" s="68">
        <v>1265008.6245</v>
      </c>
      <c r="O16" s="68">
        <v>216578.2711</v>
      </c>
      <c r="P16" s="68">
        <v>217393.62</v>
      </c>
      <c r="Q16" s="68">
        <v>64716.2641</v>
      </c>
      <c r="R16" s="68">
        <v>134119.3</v>
      </c>
      <c r="S16" s="68">
        <v>23023.476</v>
      </c>
      <c r="T16" s="68">
        <v>39257.3</v>
      </c>
      <c r="U16" s="68">
        <v>5550.519</v>
      </c>
      <c r="V16" s="68">
        <v>7535</v>
      </c>
      <c r="W16" s="68">
        <v>1278.2</v>
      </c>
      <c r="X16" s="68">
        <v>245173.5762</v>
      </c>
      <c r="Y16" s="68">
        <v>26623.096</v>
      </c>
      <c r="Z16" s="68">
        <v>170568.1</v>
      </c>
      <c r="AA16" s="68">
        <v>14670.544</v>
      </c>
      <c r="AB16" s="68">
        <v>193623.5337</v>
      </c>
      <c r="AC16" s="68">
        <v>19875.448</v>
      </c>
      <c r="AD16" s="68">
        <v>301950.7946</v>
      </c>
      <c r="AE16" s="68">
        <v>59112.193</v>
      </c>
      <c r="AF16" s="68">
        <v>0</v>
      </c>
      <c r="AG16" s="68">
        <v>0</v>
      </c>
      <c r="AH16" s="68">
        <v>3102714.2</v>
      </c>
      <c r="AI16" s="68">
        <v>570530.614</v>
      </c>
      <c r="AJ16" s="68">
        <v>3100764.2</v>
      </c>
      <c r="AK16" s="68">
        <v>570530.614</v>
      </c>
      <c r="AL16" s="68">
        <v>850487.9</v>
      </c>
      <c r="AM16" s="68">
        <v>186303.821</v>
      </c>
      <c r="AN16" s="68">
        <v>812463.4</v>
      </c>
      <c r="AO16" s="68">
        <v>179472.685</v>
      </c>
      <c r="AP16" s="68">
        <v>167891.3</v>
      </c>
      <c r="AQ16" s="68">
        <v>32731.813</v>
      </c>
      <c r="AR16" s="68">
        <f t="shared" si="3"/>
        <v>491800.4717</v>
      </c>
      <c r="AS16" s="68">
        <f t="shared" si="3"/>
        <v>6161.83</v>
      </c>
      <c r="AT16" s="68">
        <v>542447.1</v>
      </c>
      <c r="AU16" s="68">
        <v>13661.83</v>
      </c>
      <c r="AV16" s="68">
        <v>11422.3717</v>
      </c>
      <c r="AW16" s="68">
        <v>0</v>
      </c>
      <c r="AX16" s="68">
        <v>491533.1</v>
      </c>
      <c r="AY16" s="68">
        <v>7500</v>
      </c>
      <c r="AZ16" s="68">
        <v>11422.3717</v>
      </c>
      <c r="BA16" s="68">
        <v>0</v>
      </c>
      <c r="BB16" s="68">
        <v>62069</v>
      </c>
      <c r="BC16" s="68">
        <v>7500</v>
      </c>
      <c r="BD16" s="68">
        <v>1628662.8938</v>
      </c>
      <c r="BE16" s="68">
        <v>62762.937</v>
      </c>
      <c r="BF16" s="68">
        <v>422509.6643</v>
      </c>
      <c r="BG16" s="68">
        <v>58926.52</v>
      </c>
      <c r="BH16" s="68">
        <v>2400</v>
      </c>
      <c r="BI16" s="68">
        <v>0</v>
      </c>
      <c r="BJ16" s="68">
        <v>-33000</v>
      </c>
      <c r="BK16" s="68">
        <v>-27080.862</v>
      </c>
      <c r="BL16" s="68">
        <v>-1072352.05</v>
      </c>
      <c r="BM16" s="68">
        <v>-259393.7886</v>
      </c>
      <c r="BN16" s="68">
        <v>0</v>
      </c>
      <c r="BO16" s="68">
        <v>0</v>
      </c>
    </row>
    <row r="17" spans="2:67" s="67" customFormat="1" ht="24" customHeight="1">
      <c r="B17" s="55">
        <v>8</v>
      </c>
      <c r="C17" s="50" t="s">
        <v>61</v>
      </c>
      <c r="D17" s="68">
        <f t="shared" si="0"/>
        <v>7618010.2613</v>
      </c>
      <c r="E17" s="68">
        <f t="shared" si="0"/>
        <v>1062363.6844000001</v>
      </c>
      <c r="F17" s="68">
        <f t="shared" si="1"/>
        <v>7132219.494200001</v>
      </c>
      <c r="G17" s="68">
        <f t="shared" si="1"/>
        <v>1060339.3327000001</v>
      </c>
      <c r="H17" s="68">
        <f t="shared" si="2"/>
        <v>834430.1671</v>
      </c>
      <c r="I17" s="68">
        <f t="shared" si="2"/>
        <v>2574.3516999999993</v>
      </c>
      <c r="J17" s="68">
        <v>2070584.4659</v>
      </c>
      <c r="K17" s="68">
        <v>398655.418</v>
      </c>
      <c r="L17" s="68">
        <v>0</v>
      </c>
      <c r="M17" s="68">
        <v>0</v>
      </c>
      <c r="N17" s="68">
        <v>1552631.2853</v>
      </c>
      <c r="O17" s="68">
        <v>199484.0477</v>
      </c>
      <c r="P17" s="68">
        <v>359826.9745</v>
      </c>
      <c r="Q17" s="68">
        <v>77391.2149</v>
      </c>
      <c r="R17" s="68">
        <v>131987.3</v>
      </c>
      <c r="S17" s="68">
        <v>23829.5683</v>
      </c>
      <c r="T17" s="68">
        <v>29896.6</v>
      </c>
      <c r="U17" s="68">
        <v>4269.2136</v>
      </c>
      <c r="V17" s="68">
        <v>50396</v>
      </c>
      <c r="W17" s="68">
        <v>6552.5</v>
      </c>
      <c r="X17" s="68">
        <v>155461.8108</v>
      </c>
      <c r="Y17" s="68">
        <v>19729.2604</v>
      </c>
      <c r="Z17" s="68">
        <v>103833.6</v>
      </c>
      <c r="AA17" s="68">
        <v>14283.3804</v>
      </c>
      <c r="AB17" s="68">
        <v>409152.8</v>
      </c>
      <c r="AC17" s="68">
        <v>20515.738</v>
      </c>
      <c r="AD17" s="68">
        <v>354226.2</v>
      </c>
      <c r="AE17" s="68">
        <v>37765.3285</v>
      </c>
      <c r="AF17" s="68">
        <v>8930</v>
      </c>
      <c r="AG17" s="68">
        <v>0</v>
      </c>
      <c r="AH17" s="68">
        <v>2524936.3</v>
      </c>
      <c r="AI17" s="68">
        <v>427273.663</v>
      </c>
      <c r="AJ17" s="68">
        <v>2498936.3</v>
      </c>
      <c r="AK17" s="68">
        <v>427273.663</v>
      </c>
      <c r="AL17" s="68">
        <v>69109.643</v>
      </c>
      <c r="AM17" s="68">
        <v>3483.5</v>
      </c>
      <c r="AN17" s="68">
        <v>7740</v>
      </c>
      <c r="AO17" s="68">
        <v>400</v>
      </c>
      <c r="AP17" s="68">
        <v>119385.9</v>
      </c>
      <c r="AQ17" s="68">
        <v>10493.3</v>
      </c>
      <c r="AR17" s="68">
        <f t="shared" si="3"/>
        <v>438002.5</v>
      </c>
      <c r="AS17" s="68">
        <f t="shared" si="3"/>
        <v>20399.404</v>
      </c>
      <c r="AT17" s="68">
        <v>786641.9</v>
      </c>
      <c r="AU17" s="68">
        <v>20949.404</v>
      </c>
      <c r="AV17" s="68">
        <v>0</v>
      </c>
      <c r="AW17" s="68">
        <v>0</v>
      </c>
      <c r="AX17" s="68">
        <v>649419.7</v>
      </c>
      <c r="AY17" s="68">
        <v>2363.9</v>
      </c>
      <c r="AZ17" s="68">
        <v>0</v>
      </c>
      <c r="BA17" s="68">
        <v>0</v>
      </c>
      <c r="BB17" s="68">
        <v>348639.4</v>
      </c>
      <c r="BC17" s="68">
        <v>550</v>
      </c>
      <c r="BD17" s="68">
        <v>755832.3618</v>
      </c>
      <c r="BE17" s="68">
        <v>40254.609</v>
      </c>
      <c r="BF17" s="68">
        <v>178152.6053</v>
      </c>
      <c r="BG17" s="68">
        <v>11186.8</v>
      </c>
      <c r="BH17" s="68">
        <v>3260</v>
      </c>
      <c r="BI17" s="68">
        <v>0</v>
      </c>
      <c r="BJ17" s="68">
        <v>-11808</v>
      </c>
      <c r="BK17" s="68">
        <v>-10926.953</v>
      </c>
      <c r="BL17" s="68">
        <v>-91006.8</v>
      </c>
      <c r="BM17" s="68">
        <v>-37940.1043</v>
      </c>
      <c r="BN17" s="68">
        <v>0</v>
      </c>
      <c r="BO17" s="68">
        <v>0</v>
      </c>
    </row>
    <row r="18" spans="2:67" s="67" customFormat="1" ht="26.25" customHeight="1">
      <c r="B18" s="54">
        <v>9</v>
      </c>
      <c r="C18" s="50" t="s">
        <v>62</v>
      </c>
      <c r="D18" s="68">
        <f t="shared" si="0"/>
        <v>5684129.951100001</v>
      </c>
      <c r="E18" s="68">
        <f t="shared" si="0"/>
        <v>976873.2520999998</v>
      </c>
      <c r="F18" s="68">
        <f t="shared" si="1"/>
        <v>5052835.267100001</v>
      </c>
      <c r="G18" s="68">
        <f t="shared" si="1"/>
        <v>942129.0819999998</v>
      </c>
      <c r="H18" s="68">
        <f t="shared" si="2"/>
        <v>679194.684</v>
      </c>
      <c r="I18" s="68">
        <f t="shared" si="2"/>
        <v>34744.170099999996</v>
      </c>
      <c r="J18" s="68">
        <v>1069768.8</v>
      </c>
      <c r="K18" s="68">
        <v>222742.751</v>
      </c>
      <c r="L18" s="68">
        <v>0</v>
      </c>
      <c r="M18" s="68">
        <v>0</v>
      </c>
      <c r="N18" s="68">
        <v>857794.794</v>
      </c>
      <c r="O18" s="68">
        <v>142167.221</v>
      </c>
      <c r="P18" s="68">
        <v>127671.5</v>
      </c>
      <c r="Q18" s="68">
        <v>33842.266</v>
      </c>
      <c r="R18" s="68">
        <v>178630.5</v>
      </c>
      <c r="S18" s="68">
        <v>37921.6519</v>
      </c>
      <c r="T18" s="68">
        <v>15982.2</v>
      </c>
      <c r="U18" s="68">
        <v>2324.289</v>
      </c>
      <c r="V18" s="68">
        <v>17442</v>
      </c>
      <c r="W18" s="68">
        <v>3583.468</v>
      </c>
      <c r="X18" s="68">
        <v>126406.5</v>
      </c>
      <c r="Y18" s="68">
        <v>20860.034</v>
      </c>
      <c r="Z18" s="68">
        <v>78553.6</v>
      </c>
      <c r="AA18" s="68">
        <v>16151.206</v>
      </c>
      <c r="AB18" s="68">
        <v>168635.9</v>
      </c>
      <c r="AC18" s="68">
        <v>3953.84</v>
      </c>
      <c r="AD18" s="68">
        <v>156116.494</v>
      </c>
      <c r="AE18" s="68">
        <v>31236.2891</v>
      </c>
      <c r="AF18" s="68">
        <v>0</v>
      </c>
      <c r="AG18" s="68">
        <v>0</v>
      </c>
      <c r="AH18" s="68">
        <v>2403313.899</v>
      </c>
      <c r="AI18" s="68">
        <v>488448.651</v>
      </c>
      <c r="AJ18" s="68">
        <v>2403313.899</v>
      </c>
      <c r="AK18" s="68">
        <v>488448.651</v>
      </c>
      <c r="AL18" s="68">
        <v>347739.501</v>
      </c>
      <c r="AM18" s="68">
        <v>72544.75</v>
      </c>
      <c r="AN18" s="68">
        <v>314342.501</v>
      </c>
      <c r="AO18" s="68">
        <v>68866</v>
      </c>
      <c r="AP18" s="68">
        <v>54400</v>
      </c>
      <c r="AQ18" s="68">
        <v>13143.2</v>
      </c>
      <c r="AR18" s="68">
        <f t="shared" si="3"/>
        <v>286194.64879999997</v>
      </c>
      <c r="AS18" s="68">
        <f t="shared" si="3"/>
        <v>3082.509</v>
      </c>
      <c r="AT18" s="68">
        <v>319818.2731</v>
      </c>
      <c r="AU18" s="68">
        <v>3082.509</v>
      </c>
      <c r="AV18" s="68">
        <v>14276.3757</v>
      </c>
      <c r="AW18" s="68">
        <v>0</v>
      </c>
      <c r="AX18" s="68">
        <v>308081.7731</v>
      </c>
      <c r="AY18" s="68">
        <v>793.554</v>
      </c>
      <c r="AZ18" s="68">
        <v>14276.3757</v>
      </c>
      <c r="BA18" s="68">
        <v>0</v>
      </c>
      <c r="BB18" s="68">
        <v>47900</v>
      </c>
      <c r="BC18" s="68">
        <v>0</v>
      </c>
      <c r="BD18" s="68">
        <v>586652.2083</v>
      </c>
      <c r="BE18" s="68">
        <v>27066.305</v>
      </c>
      <c r="BF18" s="68">
        <v>123066.1</v>
      </c>
      <c r="BG18" s="68">
        <v>29814.104</v>
      </c>
      <c r="BH18" s="68">
        <v>0</v>
      </c>
      <c r="BI18" s="68">
        <v>0</v>
      </c>
      <c r="BJ18" s="68">
        <v>-5800</v>
      </c>
      <c r="BK18" s="68">
        <v>-1050.9273</v>
      </c>
      <c r="BL18" s="68">
        <v>-39000</v>
      </c>
      <c r="BM18" s="68">
        <v>-21085.3116</v>
      </c>
      <c r="BN18" s="68">
        <v>0</v>
      </c>
      <c r="BO18" s="68">
        <v>0</v>
      </c>
    </row>
    <row r="19" spans="2:67" s="67" customFormat="1" ht="26.25" customHeight="1">
      <c r="B19" s="55">
        <v>10</v>
      </c>
      <c r="C19" s="50" t="s">
        <v>63</v>
      </c>
      <c r="D19" s="68">
        <f t="shared" si="0"/>
        <v>2484543.6743</v>
      </c>
      <c r="E19" s="68">
        <f t="shared" si="0"/>
        <v>356754.3751</v>
      </c>
      <c r="F19" s="68">
        <f t="shared" si="1"/>
        <v>2000404.0954</v>
      </c>
      <c r="G19" s="68">
        <f t="shared" si="1"/>
        <v>359566.0591</v>
      </c>
      <c r="H19" s="68">
        <f t="shared" si="2"/>
        <v>484139.57889999996</v>
      </c>
      <c r="I19" s="68">
        <f t="shared" si="2"/>
        <v>-2811.684000000001</v>
      </c>
      <c r="J19" s="68">
        <v>653459.471</v>
      </c>
      <c r="K19" s="68">
        <v>141479.1161</v>
      </c>
      <c r="L19" s="68">
        <v>0</v>
      </c>
      <c r="M19" s="68">
        <v>0</v>
      </c>
      <c r="N19" s="68">
        <v>268798.0504</v>
      </c>
      <c r="O19" s="68">
        <v>51601.721</v>
      </c>
      <c r="P19" s="68">
        <v>69879.4504</v>
      </c>
      <c r="Q19" s="68">
        <v>19765.776</v>
      </c>
      <c r="R19" s="68">
        <v>16030.4</v>
      </c>
      <c r="S19" s="68">
        <v>3858.433</v>
      </c>
      <c r="T19" s="68">
        <v>10156.4</v>
      </c>
      <c r="U19" s="68">
        <v>1446.611</v>
      </c>
      <c r="V19" s="68">
        <v>9460</v>
      </c>
      <c r="W19" s="68">
        <v>2250.8</v>
      </c>
      <c r="X19" s="68">
        <v>28118.4</v>
      </c>
      <c r="Y19" s="68">
        <v>6191.435</v>
      </c>
      <c r="Z19" s="68">
        <v>14325</v>
      </c>
      <c r="AA19" s="68">
        <v>3333.32</v>
      </c>
      <c r="AB19" s="68">
        <v>47915.5</v>
      </c>
      <c r="AC19" s="68">
        <v>3081.256</v>
      </c>
      <c r="AD19" s="68">
        <v>67508.9</v>
      </c>
      <c r="AE19" s="68">
        <v>12347.571</v>
      </c>
      <c r="AF19" s="68">
        <v>0</v>
      </c>
      <c r="AG19" s="68">
        <v>0</v>
      </c>
      <c r="AH19" s="68">
        <v>190969.2</v>
      </c>
      <c r="AI19" s="68">
        <v>42671.042</v>
      </c>
      <c r="AJ19" s="68">
        <v>190969.2</v>
      </c>
      <c r="AK19" s="68">
        <v>42671.042</v>
      </c>
      <c r="AL19" s="68">
        <v>662368.429</v>
      </c>
      <c r="AM19" s="68">
        <v>117534.39</v>
      </c>
      <c r="AN19" s="68">
        <v>601395.8</v>
      </c>
      <c r="AO19" s="68">
        <v>115984.39</v>
      </c>
      <c r="AP19" s="68">
        <v>38432</v>
      </c>
      <c r="AQ19" s="68">
        <v>5875.04</v>
      </c>
      <c r="AR19" s="68">
        <f t="shared" si="3"/>
        <v>186376.945</v>
      </c>
      <c r="AS19" s="68">
        <f t="shared" si="3"/>
        <v>404.75</v>
      </c>
      <c r="AT19" s="68">
        <v>186376.945</v>
      </c>
      <c r="AU19" s="68">
        <v>404.75</v>
      </c>
      <c r="AV19" s="68">
        <v>0</v>
      </c>
      <c r="AW19" s="68">
        <v>0</v>
      </c>
      <c r="AX19" s="68">
        <v>179706.945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447393.799</v>
      </c>
      <c r="BE19" s="68">
        <v>15324.272</v>
      </c>
      <c r="BF19" s="68">
        <v>84221.3644</v>
      </c>
      <c r="BG19" s="68">
        <v>2848.3</v>
      </c>
      <c r="BH19" s="68">
        <v>5027.6</v>
      </c>
      <c r="BI19" s="68">
        <v>500</v>
      </c>
      <c r="BJ19" s="68">
        <v>-1764.3034</v>
      </c>
      <c r="BK19" s="68">
        <v>-951</v>
      </c>
      <c r="BL19" s="68">
        <v>-50738.8811</v>
      </c>
      <c r="BM19" s="68">
        <v>-20533.256</v>
      </c>
      <c r="BN19" s="68">
        <v>0</v>
      </c>
      <c r="BO19" s="68">
        <v>0</v>
      </c>
    </row>
    <row r="20" spans="2:67" s="67" customFormat="1" ht="27.75" customHeight="1">
      <c r="B20" s="54">
        <v>11</v>
      </c>
      <c r="C20" s="50" t="s">
        <v>64</v>
      </c>
      <c r="D20" s="68">
        <f t="shared" si="0"/>
        <v>3762258.0066</v>
      </c>
      <c r="E20" s="68">
        <f t="shared" si="0"/>
        <v>666372.1014999999</v>
      </c>
      <c r="F20" s="68">
        <f t="shared" si="1"/>
        <v>3462134.0092</v>
      </c>
      <c r="G20" s="68">
        <f t="shared" si="1"/>
        <v>677068.4604999999</v>
      </c>
      <c r="H20" s="68">
        <f t="shared" si="2"/>
        <v>307873.9974</v>
      </c>
      <c r="I20" s="68">
        <f t="shared" si="2"/>
        <v>-10696.359000000004</v>
      </c>
      <c r="J20" s="68">
        <v>1126413.929</v>
      </c>
      <c r="K20" s="68">
        <v>225098.098</v>
      </c>
      <c r="L20" s="68">
        <v>0</v>
      </c>
      <c r="M20" s="68">
        <v>0</v>
      </c>
      <c r="N20" s="68">
        <v>538938.5862</v>
      </c>
      <c r="O20" s="68">
        <v>91734.9465</v>
      </c>
      <c r="P20" s="68">
        <v>153828.1462</v>
      </c>
      <c r="Q20" s="68">
        <v>41013.6242</v>
      </c>
      <c r="R20" s="68">
        <v>28315.64</v>
      </c>
      <c r="S20" s="68">
        <v>2671.79</v>
      </c>
      <c r="T20" s="68">
        <v>19294.7</v>
      </c>
      <c r="U20" s="68">
        <v>3097.3315</v>
      </c>
      <c r="V20" s="68">
        <v>9957</v>
      </c>
      <c r="W20" s="68">
        <v>1600.2</v>
      </c>
      <c r="X20" s="68">
        <v>67551.6</v>
      </c>
      <c r="Y20" s="68">
        <v>8868.637</v>
      </c>
      <c r="Z20" s="68">
        <v>37855.6</v>
      </c>
      <c r="AA20" s="68">
        <v>6451.839</v>
      </c>
      <c r="AB20" s="68">
        <v>41107</v>
      </c>
      <c r="AC20" s="68">
        <v>4774.6148</v>
      </c>
      <c r="AD20" s="68">
        <v>195470.7</v>
      </c>
      <c r="AE20" s="68">
        <v>25821.687</v>
      </c>
      <c r="AF20" s="68">
        <v>0</v>
      </c>
      <c r="AG20" s="68">
        <v>0</v>
      </c>
      <c r="AH20" s="68">
        <v>1638535.294</v>
      </c>
      <c r="AI20" s="68">
        <v>330899.056</v>
      </c>
      <c r="AJ20" s="68">
        <v>1638535.294</v>
      </c>
      <c r="AK20" s="68">
        <v>330899.056</v>
      </c>
      <c r="AL20" s="68">
        <v>30206</v>
      </c>
      <c r="AM20" s="68">
        <v>13944.6</v>
      </c>
      <c r="AN20" s="68">
        <v>990</v>
      </c>
      <c r="AO20" s="68">
        <v>90</v>
      </c>
      <c r="AP20" s="68">
        <v>58374.1</v>
      </c>
      <c r="AQ20" s="68">
        <v>12558</v>
      </c>
      <c r="AR20" s="68">
        <f t="shared" si="3"/>
        <v>62009.75270000001</v>
      </c>
      <c r="AS20" s="68">
        <f t="shared" si="3"/>
        <v>2833.76</v>
      </c>
      <c r="AT20" s="68">
        <v>69666.1</v>
      </c>
      <c r="AU20" s="68">
        <v>2833.76</v>
      </c>
      <c r="AV20" s="68">
        <v>93.6527</v>
      </c>
      <c r="AW20" s="68">
        <v>0</v>
      </c>
      <c r="AX20" s="68">
        <v>53004.6</v>
      </c>
      <c r="AY20" s="68">
        <v>100</v>
      </c>
      <c r="AZ20" s="68">
        <v>93.6527</v>
      </c>
      <c r="BA20" s="68">
        <v>0</v>
      </c>
      <c r="BB20" s="68">
        <v>7750</v>
      </c>
      <c r="BC20" s="68">
        <v>0</v>
      </c>
      <c r="BD20" s="68">
        <v>294472.4415</v>
      </c>
      <c r="BE20" s="68">
        <v>12620.032</v>
      </c>
      <c r="BF20" s="68">
        <v>113167.9032</v>
      </c>
      <c r="BG20" s="68">
        <v>11382.88</v>
      </c>
      <c r="BH20" s="68">
        <v>0</v>
      </c>
      <c r="BI20" s="68">
        <v>0</v>
      </c>
      <c r="BJ20" s="68">
        <v>-4700</v>
      </c>
      <c r="BK20" s="68">
        <v>-12457.55</v>
      </c>
      <c r="BL20" s="68">
        <v>-95160</v>
      </c>
      <c r="BM20" s="68">
        <v>-22241.721</v>
      </c>
      <c r="BN20" s="68">
        <v>0</v>
      </c>
      <c r="BO20" s="68">
        <v>0</v>
      </c>
    </row>
    <row r="21" spans="2:67" s="69" customFormat="1" ht="29.25" customHeight="1">
      <c r="B21" s="92" t="s">
        <v>65</v>
      </c>
      <c r="C21" s="92"/>
      <c r="D21" s="72">
        <f aca="true" t="shared" si="4" ref="D21:BO21">SUM(D10:D20)</f>
        <v>149332986.04389998</v>
      </c>
      <c r="E21" s="72">
        <f t="shared" si="4"/>
        <v>20453024.5813</v>
      </c>
      <c r="F21" s="72">
        <f t="shared" si="4"/>
        <v>137539973.29450002</v>
      </c>
      <c r="G21" s="72">
        <f t="shared" si="4"/>
        <v>21233486.129399993</v>
      </c>
      <c r="H21" s="72">
        <f t="shared" si="4"/>
        <v>13653018.021100001</v>
      </c>
      <c r="I21" s="72">
        <f t="shared" si="4"/>
        <v>-692314.6181000001</v>
      </c>
      <c r="J21" s="72">
        <f t="shared" si="4"/>
        <v>23804565.897400003</v>
      </c>
      <c r="K21" s="72">
        <f t="shared" si="4"/>
        <v>4936781.403600001</v>
      </c>
      <c r="L21" s="72">
        <f t="shared" si="4"/>
        <v>0</v>
      </c>
      <c r="M21" s="72">
        <f t="shared" si="4"/>
        <v>0</v>
      </c>
      <c r="N21" s="72">
        <f t="shared" si="4"/>
        <v>29733026.4118</v>
      </c>
      <c r="O21" s="72">
        <f t="shared" si="4"/>
        <v>4061999.1603999995</v>
      </c>
      <c r="P21" s="72">
        <f t="shared" si="4"/>
        <v>2459651.0258</v>
      </c>
      <c r="Q21" s="72">
        <f t="shared" si="4"/>
        <v>621671.0495999999</v>
      </c>
      <c r="R21" s="72">
        <f t="shared" si="4"/>
        <v>8953967.240300003</v>
      </c>
      <c r="S21" s="72">
        <f t="shared" si="4"/>
        <v>1803528.8537</v>
      </c>
      <c r="T21" s="72">
        <f t="shared" si="4"/>
        <v>467990.281</v>
      </c>
      <c r="U21" s="72">
        <f t="shared" si="4"/>
        <v>69561.5485</v>
      </c>
      <c r="V21" s="72">
        <f t="shared" si="4"/>
        <v>223837.09999999998</v>
      </c>
      <c r="W21" s="72">
        <f t="shared" si="4"/>
        <v>22491.448</v>
      </c>
      <c r="X21" s="72">
        <f t="shared" si="4"/>
        <v>5555835.921000001</v>
      </c>
      <c r="Y21" s="72">
        <f t="shared" si="4"/>
        <v>722779.3462</v>
      </c>
      <c r="Z21" s="72">
        <f t="shared" si="4"/>
        <v>4655955.033999998</v>
      </c>
      <c r="AA21" s="72">
        <f t="shared" si="4"/>
        <v>621609.0062000001</v>
      </c>
      <c r="AB21" s="72">
        <f t="shared" si="4"/>
        <v>7577023.093699998</v>
      </c>
      <c r="AC21" s="72">
        <f t="shared" si="4"/>
        <v>190698.26180000004</v>
      </c>
      <c r="AD21" s="72">
        <f t="shared" si="4"/>
        <v>3239785.6038</v>
      </c>
      <c r="AE21" s="72">
        <f t="shared" si="4"/>
        <v>517696.1922</v>
      </c>
      <c r="AF21" s="72">
        <f t="shared" si="4"/>
        <v>8930</v>
      </c>
      <c r="AG21" s="72">
        <f t="shared" si="4"/>
        <v>0</v>
      </c>
      <c r="AH21" s="72">
        <f t="shared" si="4"/>
        <v>51076878.89300001</v>
      </c>
      <c r="AI21" s="72">
        <f t="shared" si="4"/>
        <v>9428236.1316</v>
      </c>
      <c r="AJ21" s="72">
        <f t="shared" si="4"/>
        <v>50711831.693</v>
      </c>
      <c r="AK21" s="72">
        <f t="shared" si="4"/>
        <v>9380636.8316</v>
      </c>
      <c r="AL21" s="72">
        <f t="shared" si="4"/>
        <v>5678610.045</v>
      </c>
      <c r="AM21" s="72">
        <f t="shared" si="4"/>
        <v>1048788.9028</v>
      </c>
      <c r="AN21" s="72">
        <f t="shared" si="4"/>
        <v>3945475.9220000003</v>
      </c>
      <c r="AO21" s="72">
        <f t="shared" si="4"/>
        <v>832171.7968</v>
      </c>
      <c r="AP21" s="72">
        <f t="shared" si="4"/>
        <v>2576598.6999999997</v>
      </c>
      <c r="AQ21" s="72">
        <f t="shared" si="4"/>
        <v>360405.453</v>
      </c>
      <c r="AR21" s="72">
        <f t="shared" si="4"/>
        <v>22860915.290500008</v>
      </c>
      <c r="AS21" s="72">
        <f t="shared" si="4"/>
        <v>1309128.1480000003</v>
      </c>
      <c r="AT21" s="72">
        <f t="shared" si="4"/>
        <v>24661363.3473</v>
      </c>
      <c r="AU21" s="72">
        <f t="shared" si="4"/>
        <v>1397275.0780000004</v>
      </c>
      <c r="AV21" s="72">
        <f t="shared" si="4"/>
        <v>59557.2149</v>
      </c>
      <c r="AW21" s="72">
        <f t="shared" si="4"/>
        <v>0</v>
      </c>
      <c r="AX21" s="72">
        <f t="shared" si="4"/>
        <v>10357324.8073</v>
      </c>
      <c r="AY21" s="72">
        <f t="shared" si="4"/>
        <v>336555.74400000006</v>
      </c>
      <c r="AZ21" s="72">
        <f t="shared" si="4"/>
        <v>59557.2149</v>
      </c>
      <c r="BA21" s="72">
        <f t="shared" si="4"/>
        <v>0</v>
      </c>
      <c r="BB21" s="72">
        <f t="shared" si="4"/>
        <v>1860005.2717</v>
      </c>
      <c r="BC21" s="72">
        <f t="shared" si="4"/>
        <v>88146.93</v>
      </c>
      <c r="BD21" s="72">
        <f t="shared" si="4"/>
        <v>16499130.4005</v>
      </c>
      <c r="BE21" s="72">
        <f t="shared" si="4"/>
        <v>675119.5686</v>
      </c>
      <c r="BF21" s="72">
        <f t="shared" si="4"/>
        <v>3648338.3989999997</v>
      </c>
      <c r="BG21" s="72">
        <f t="shared" si="4"/>
        <v>335452.7143</v>
      </c>
      <c r="BH21" s="72">
        <f t="shared" si="4"/>
        <v>132752.6</v>
      </c>
      <c r="BI21" s="72">
        <f t="shared" si="4"/>
        <v>4587.5</v>
      </c>
      <c r="BJ21" s="72">
        <f t="shared" si="4"/>
        <v>-763814.1034</v>
      </c>
      <c r="BK21" s="72">
        <f t="shared" si="4"/>
        <v>-196406.6303</v>
      </c>
      <c r="BL21" s="72">
        <f t="shared" si="4"/>
        <v>-5922946.489899999</v>
      </c>
      <c r="BM21" s="72">
        <f t="shared" si="4"/>
        <v>-1511067.7707</v>
      </c>
      <c r="BN21" s="72">
        <f t="shared" si="4"/>
        <v>0</v>
      </c>
      <c r="BO21" s="72">
        <f t="shared" si="4"/>
        <v>0</v>
      </c>
    </row>
    <row r="22" s="70" customFormat="1" ht="16.5" customHeight="1"/>
    <row r="23" spans="2:67" s="69" customFormat="1" ht="42.75" customHeight="1">
      <c r="B23" s="92" t="s">
        <v>131</v>
      </c>
      <c r="C23" s="92"/>
      <c r="D23" s="72">
        <f>D21-D10</f>
        <v>64045503.64389998</v>
      </c>
      <c r="E23" s="72">
        <f aca="true" t="shared" si="5" ref="E23:BO23">E21-E10</f>
        <v>10125846.081300003</v>
      </c>
      <c r="F23" s="72">
        <f t="shared" si="5"/>
        <v>57267810.09450002</v>
      </c>
      <c r="G23" s="72">
        <f t="shared" si="5"/>
        <v>10096865.329399994</v>
      </c>
      <c r="H23" s="72">
        <f t="shared" si="5"/>
        <v>8471660.621100001</v>
      </c>
      <c r="I23" s="72">
        <f t="shared" si="5"/>
        <v>117127.68189999985</v>
      </c>
      <c r="J23" s="72">
        <f t="shared" si="5"/>
        <v>17402690.9974</v>
      </c>
      <c r="K23" s="72">
        <f t="shared" si="5"/>
        <v>3677180.903600001</v>
      </c>
      <c r="L23" s="72">
        <f t="shared" si="5"/>
        <v>0</v>
      </c>
      <c r="M23" s="72">
        <f t="shared" si="5"/>
        <v>0</v>
      </c>
      <c r="N23" s="72">
        <f t="shared" si="5"/>
        <v>12599623.8118</v>
      </c>
      <c r="O23" s="72">
        <f t="shared" si="5"/>
        <v>2046301.8603999994</v>
      </c>
      <c r="P23" s="72">
        <f t="shared" si="5"/>
        <v>2178800.8257999998</v>
      </c>
      <c r="Q23" s="72">
        <f t="shared" si="5"/>
        <v>548559.9495999999</v>
      </c>
      <c r="R23" s="72">
        <f t="shared" si="5"/>
        <v>1760585.6403000038</v>
      </c>
      <c r="S23" s="72">
        <f t="shared" si="5"/>
        <v>307452.2537</v>
      </c>
      <c r="T23" s="72">
        <f t="shared" si="5"/>
        <v>262891.281</v>
      </c>
      <c r="U23" s="72">
        <f t="shared" si="5"/>
        <v>39516.34850000001</v>
      </c>
      <c r="V23" s="72">
        <f t="shared" si="5"/>
        <v>161039.09999999998</v>
      </c>
      <c r="W23" s="72">
        <f t="shared" si="5"/>
        <v>20970.748</v>
      </c>
      <c r="X23" s="72">
        <f t="shared" si="5"/>
        <v>3190214.221000001</v>
      </c>
      <c r="Y23" s="72">
        <f t="shared" si="5"/>
        <v>491795.1462</v>
      </c>
      <c r="Z23" s="72">
        <f t="shared" si="5"/>
        <v>2615219.533999998</v>
      </c>
      <c r="AA23" s="72">
        <f t="shared" si="5"/>
        <v>415062.30620000005</v>
      </c>
      <c r="AB23" s="72">
        <f t="shared" si="5"/>
        <v>1800386.4936999986</v>
      </c>
      <c r="AC23" s="72">
        <f t="shared" si="5"/>
        <v>131997.86180000004</v>
      </c>
      <c r="AD23" s="72">
        <f t="shared" si="5"/>
        <v>2619683.0038</v>
      </c>
      <c r="AE23" s="72">
        <f t="shared" si="5"/>
        <v>413205.9922</v>
      </c>
      <c r="AF23" s="72">
        <f t="shared" si="5"/>
        <v>8930</v>
      </c>
      <c r="AG23" s="72">
        <f t="shared" si="5"/>
        <v>0</v>
      </c>
      <c r="AH23" s="72">
        <f t="shared" si="5"/>
        <v>15758527.193000004</v>
      </c>
      <c r="AI23" s="72">
        <f t="shared" si="5"/>
        <v>2931941.8316</v>
      </c>
      <c r="AJ23" s="72">
        <f t="shared" si="5"/>
        <v>15690377.193000004</v>
      </c>
      <c r="AK23" s="72">
        <f t="shared" si="5"/>
        <v>2922380.831599999</v>
      </c>
      <c r="AL23" s="72">
        <f t="shared" si="5"/>
        <v>5231538.845</v>
      </c>
      <c r="AM23" s="72">
        <f t="shared" si="5"/>
        <v>1021829.5028</v>
      </c>
      <c r="AN23" s="72">
        <f t="shared" si="5"/>
        <v>3893641.9220000003</v>
      </c>
      <c r="AO23" s="72">
        <f t="shared" si="5"/>
        <v>832171.7968</v>
      </c>
      <c r="AP23" s="72">
        <f t="shared" si="5"/>
        <v>1525527.6999999997</v>
      </c>
      <c r="AQ23" s="72">
        <f t="shared" si="5"/>
        <v>274145.75299999997</v>
      </c>
      <c r="AR23" s="72">
        <f t="shared" si="5"/>
        <v>3106561.690500006</v>
      </c>
      <c r="AS23" s="72">
        <f t="shared" si="5"/>
        <v>57318.548000000184</v>
      </c>
      <c r="AT23" s="72">
        <f t="shared" si="5"/>
        <v>4740971.5473</v>
      </c>
      <c r="AU23" s="72">
        <f t="shared" si="5"/>
        <v>145465.47800000035</v>
      </c>
      <c r="AV23" s="72">
        <f t="shared" si="5"/>
        <v>59557.2149</v>
      </c>
      <c r="AW23" s="72">
        <f t="shared" si="5"/>
        <v>0</v>
      </c>
      <c r="AX23" s="72">
        <f t="shared" si="5"/>
        <v>4247384.107299999</v>
      </c>
      <c r="AY23" s="72">
        <f t="shared" si="5"/>
        <v>94351.54400000005</v>
      </c>
      <c r="AZ23" s="72">
        <f t="shared" si="5"/>
        <v>59557.2149</v>
      </c>
      <c r="BA23" s="72">
        <f t="shared" si="5"/>
        <v>0</v>
      </c>
      <c r="BB23" s="72">
        <f t="shared" si="5"/>
        <v>1693967.0717</v>
      </c>
      <c r="BC23" s="72">
        <f t="shared" si="5"/>
        <v>88146.93</v>
      </c>
      <c r="BD23" s="72">
        <f t="shared" si="5"/>
        <v>8983862.5005</v>
      </c>
      <c r="BE23" s="72">
        <f t="shared" si="5"/>
        <v>662430.0686</v>
      </c>
      <c r="BF23" s="72">
        <f t="shared" si="5"/>
        <v>2093598.8989999997</v>
      </c>
      <c r="BG23" s="72">
        <f t="shared" si="5"/>
        <v>301152.5143</v>
      </c>
      <c r="BH23" s="72">
        <f t="shared" si="5"/>
        <v>21402.600000000006</v>
      </c>
      <c r="BI23" s="72">
        <f t="shared" si="5"/>
        <v>1595</v>
      </c>
      <c r="BJ23" s="72">
        <f t="shared" si="5"/>
        <v>-163814.10340000002</v>
      </c>
      <c r="BK23" s="72">
        <f t="shared" si="5"/>
        <v>-74571.7303</v>
      </c>
      <c r="BL23" s="72">
        <f t="shared" si="5"/>
        <v>-2522946.4898999995</v>
      </c>
      <c r="BM23" s="72">
        <f t="shared" si="5"/>
        <v>-773478.1707</v>
      </c>
      <c r="BN23" s="72">
        <f t="shared" si="5"/>
        <v>0</v>
      </c>
      <c r="BO23" s="72">
        <f t="shared" si="5"/>
        <v>0</v>
      </c>
    </row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spans="2:67" s="45" customFormat="1" ht="22.5" customHeight="1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</row>
    <row r="125" spans="2:67" s="45" customFormat="1" ht="24" customHeight="1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</row>
    <row r="126" spans="2:67" s="45" customFormat="1" ht="17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</row>
    <row r="127" spans="2:67" s="45" customFormat="1" ht="17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</row>
    <row r="129" ht="45" customHeight="1"/>
  </sheetData>
  <sheetProtection/>
  <mergeCells count="52">
    <mergeCell ref="J5:BC5"/>
    <mergeCell ref="B23:C23"/>
    <mergeCell ref="BD5:BG5"/>
    <mergeCell ref="D1:O1"/>
    <mergeCell ref="B3:B8"/>
    <mergeCell ref="C3:C8"/>
    <mergeCell ref="D3:I6"/>
    <mergeCell ref="J3:BC3"/>
    <mergeCell ref="BD3:BO3"/>
    <mergeCell ref="J4:BC4"/>
    <mergeCell ref="BD4:BI4"/>
    <mergeCell ref="BJ4:BO4"/>
    <mergeCell ref="AR7:AS7"/>
    <mergeCell ref="BJ5:BK7"/>
    <mergeCell ref="BL5:BO6"/>
    <mergeCell ref="J6:M6"/>
    <mergeCell ref="N6:O7"/>
    <mergeCell ref="P6:AE6"/>
    <mergeCell ref="AF6:AG7"/>
    <mergeCell ref="AH6:AI7"/>
    <mergeCell ref="AJ6:AK6"/>
    <mergeCell ref="BD6:BE7"/>
    <mergeCell ref="AT7:AU7"/>
    <mergeCell ref="B21:C21"/>
    <mergeCell ref="X7:Y7"/>
    <mergeCell ref="Z7:AA7"/>
    <mergeCell ref="AB7:AC7"/>
    <mergeCell ref="AD7:AE7"/>
    <mergeCell ref="V7:W7"/>
    <mergeCell ref="AL6:AM7"/>
    <mergeCell ref="AN6:AO6"/>
    <mergeCell ref="AP6:AQ7"/>
    <mergeCell ref="AN7:AO7"/>
    <mergeCell ref="D7:E7"/>
    <mergeCell ref="F7:G7"/>
    <mergeCell ref="H7:I7"/>
    <mergeCell ref="AJ7:AK7"/>
    <mergeCell ref="T7:U7"/>
    <mergeCell ref="J7:K7"/>
    <mergeCell ref="L7:M7"/>
    <mergeCell ref="P7:Q7"/>
    <mergeCell ref="R7:S7"/>
    <mergeCell ref="BL7:BM7"/>
    <mergeCell ref="BN7:BO7"/>
    <mergeCell ref="BF6:BG7"/>
    <mergeCell ref="AV7:AW7"/>
    <mergeCell ref="AX7:AY7"/>
    <mergeCell ref="BH5:BI7"/>
    <mergeCell ref="AX6:BC6"/>
    <mergeCell ref="AZ7:BA7"/>
    <mergeCell ref="BB7:BC7"/>
    <mergeCell ref="AR6:AW6"/>
  </mergeCells>
  <printOptions/>
  <pageMargins left="0.17" right="0.16" top="0.17" bottom="0.24" header="0.17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Aram</cp:lastModifiedBy>
  <cp:lastPrinted>2018-04-27T06:47:52Z</cp:lastPrinted>
  <dcterms:created xsi:type="dcterms:W3CDTF">2002-03-15T09:46:46Z</dcterms:created>
  <dcterms:modified xsi:type="dcterms:W3CDTF">2018-04-27T06:48:35Z</dcterms:modified>
  <cp:category/>
  <cp:version/>
  <cp:contentType/>
  <cp:contentStatus/>
</cp:coreProperties>
</file>