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200" windowHeight="4875" activeTab="2"/>
  </bookViews>
  <sheets>
    <sheet name="AMPOP" sheetId="1" r:id="rId1"/>
    <sheet name="AMPOP1" sheetId="2" r:id="rId2"/>
    <sheet name="%" sheetId="3" r:id="rId3"/>
  </sheets>
  <definedNames/>
  <calcPr fullCalcOnLoad="1"/>
</workbook>
</file>

<file path=xl/sharedStrings.xml><?xml version="1.0" encoding="utf-8"?>
<sst xmlns="http://schemas.openxmlformats.org/spreadsheetml/2006/main" count="165" uniqueCount="65">
  <si>
    <t>Տ Ե Ղ Ե Կ Ա Ն Ք</t>
  </si>
  <si>
    <t xml:space="preserve">առ  01.01.2011թ.  դրությամբ </t>
  </si>
  <si>
    <t>հ/հ</t>
  </si>
  <si>
    <t xml:space="preserve">ՀՀ համայնքի անվանումը </t>
  </si>
  <si>
    <t>Չօգտա  գործման ժամանակա  հատվածը</t>
  </si>
  <si>
    <t>մինչև 2000 քառ. մ</t>
  </si>
  <si>
    <t>մինչև 5000 քառ. մ</t>
  </si>
  <si>
    <t>մինչև 1 հեկտար</t>
  </si>
  <si>
    <t>1 հեկտարից ավելի</t>
  </si>
  <si>
    <t>քաղաքացու սեփ.</t>
  </si>
  <si>
    <t>իրավ. անձի սեփ.</t>
  </si>
  <si>
    <t>թիվը</t>
  </si>
  <si>
    <t>հա</t>
  </si>
  <si>
    <t>մինչև 3 տարի</t>
  </si>
  <si>
    <t>մինչև 5 տարի</t>
  </si>
  <si>
    <t>5 տարի և ավելի</t>
  </si>
  <si>
    <t>Ընդամենը</t>
  </si>
  <si>
    <t>Շիրակ</t>
  </si>
  <si>
    <t>Կոտայք</t>
  </si>
  <si>
    <t>Տավուշ</t>
  </si>
  <si>
    <t>Ամբողջը</t>
  </si>
  <si>
    <r>
      <t xml:space="preserve">Ընդամենը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1"/>
        <rFont val="GHEA Grapalat"/>
        <family val="3"/>
      </rPr>
      <t>հա</t>
    </r>
  </si>
  <si>
    <r>
      <t xml:space="preserve">Ընդամենը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1"/>
        <rFont val="GHEA Grapalat"/>
        <family val="3"/>
      </rPr>
      <t>հա</t>
    </r>
  </si>
  <si>
    <t>Արագածոտն</t>
  </si>
  <si>
    <t>Արարատ</t>
  </si>
  <si>
    <t>Արմավիր</t>
  </si>
  <si>
    <t>Լոռի</t>
  </si>
  <si>
    <t>Գեղարքունիք</t>
  </si>
  <si>
    <t>Սյունիք</t>
  </si>
  <si>
    <t>Վայոց ձոր</t>
  </si>
  <si>
    <t>ՀՀ համայնքներում  քաղաքացիների և իրավաբանական անձանց սեփականություն հանդիսացող  չօգտագործված գյուղատնտեսական նշանակության հողերի վերաբերյալ</t>
  </si>
  <si>
    <t>N</t>
  </si>
  <si>
    <t>Ñ/Ñ</t>
  </si>
  <si>
    <t>%</t>
  </si>
  <si>
    <t>ՀՀ մարզ</t>
  </si>
  <si>
    <t>Գյուղատնտեսական նշանակության հողեր</t>
  </si>
  <si>
    <t>Քաղաքացու սեփականություն</t>
  </si>
  <si>
    <t>Իրավաբան. անձի սեփ.</t>
  </si>
  <si>
    <t>Արագածոտնի</t>
  </si>
  <si>
    <r>
      <t xml:space="preserve">2010թ.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2"/>
        <rFont val="GHEA Grapalat"/>
        <family val="3"/>
      </rPr>
      <t xml:space="preserve"> </t>
    </r>
    <r>
      <rPr>
        <b/>
        <u val="single"/>
        <sz val="12"/>
        <rFont val="GHEA Grapalat"/>
        <family val="3"/>
      </rPr>
      <t xml:space="preserve"> հա</t>
    </r>
  </si>
  <si>
    <t xml:space="preserve">2010թ.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</si>
  <si>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2009թ.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2"/>
        <rFont val="GHEA Grapalat"/>
        <family val="3"/>
      </rPr>
      <t xml:space="preserve"> </t>
    </r>
    <r>
      <rPr>
        <b/>
        <u val="single"/>
        <sz val="12"/>
        <rFont val="GHEA Grapalat"/>
        <family val="3"/>
      </rPr>
      <t xml:space="preserve"> հա</t>
    </r>
  </si>
  <si>
    <t xml:space="preserve">2009թ.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</si>
  <si>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²í»É³ó»É ¿</t>
    </r>
    <r>
      <rPr>
        <sz val="12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 Armenian"/>
        <family val="2"/>
      </rPr>
      <t>1065.6 Ñ³</t>
    </r>
  </si>
  <si>
    <r>
      <t xml:space="preserve">²í»É³ó»É ¿ </t>
    </r>
    <r>
      <rPr>
        <sz val="12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 Armenian"/>
        <family val="2"/>
      </rPr>
      <t>1760.6 Ñ³</t>
    </r>
  </si>
  <si>
    <r>
      <t>²í»É³ó»É ¿</t>
    </r>
    <r>
      <rPr>
        <sz val="12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 Armenian"/>
        <family val="2"/>
      </rPr>
      <t>644.3 Ñ³</t>
    </r>
  </si>
  <si>
    <r>
      <t xml:space="preserve">ä³Ï³ë»É ¿ </t>
    </r>
    <r>
      <rPr>
        <sz val="12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 Armenian"/>
        <family val="2"/>
      </rPr>
      <t>72.7 Ñ³</t>
    </r>
  </si>
  <si>
    <r>
      <t xml:space="preserve">²í»É³ó»É ¿ </t>
    </r>
    <r>
      <rPr>
        <sz val="12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 Armenian"/>
        <family val="2"/>
      </rPr>
      <t>644.3 Ñ³</t>
    </r>
  </si>
  <si>
    <r>
      <t xml:space="preserve">ä³Ï³ë»É ¿ </t>
    </r>
    <r>
      <rPr>
        <sz val="12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 Armenian"/>
        <family val="2"/>
      </rPr>
      <t>246.2 Ñ³</t>
    </r>
  </si>
  <si>
    <r>
      <t xml:space="preserve">²í»É³ó»É ¿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 Armenian"/>
        <family val="2"/>
      </rPr>
      <t>32.0 Ñ³</t>
    </r>
  </si>
  <si>
    <t>այդ թվում գյուղատնտեսական նշանակության չօգտագործված հողեր</t>
  </si>
  <si>
    <r>
      <t xml:space="preserve">²í»É³ó»É ¿ </t>
    </r>
    <r>
      <rPr>
        <sz val="12"/>
        <rFont val="Arial Armenian"/>
        <family val="2"/>
      </rPr>
      <t xml:space="preserve">,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 Armenian"/>
        <family val="2"/>
      </rPr>
      <t>961.8 Ñ³</t>
    </r>
  </si>
  <si>
    <t xml:space="preserve">                      </t>
  </si>
  <si>
    <r>
      <t xml:space="preserve">ä³Ï³ë»É ¿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 Armenian"/>
        <family val="2"/>
      </rPr>
      <t>1803.8 Ñ³</t>
    </r>
  </si>
  <si>
    <t>Աճը 2009-ի համամատ                                                                                                                                                                                                              %</t>
  </si>
  <si>
    <r>
      <t xml:space="preserve">ä³Ï³ë»É ¿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 Armenian"/>
        <family val="2"/>
      </rPr>
      <t>479.5 Ñ³</t>
    </r>
  </si>
  <si>
    <r>
      <t xml:space="preserve">²í»É³ó»É ¿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 Armenian"/>
        <family val="2"/>
      </rPr>
      <t>2945.8 Ñ³</t>
    </r>
  </si>
  <si>
    <r>
      <t xml:space="preserve">Տարբերությունը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2"/>
        <rFont val="GHEA Grapalat"/>
        <family val="3"/>
      </rPr>
      <t>հա</t>
    </r>
  </si>
  <si>
    <t>Ծանոթություն</t>
  </si>
  <si>
    <r>
      <t xml:space="preserve">Տարբերությունը                                                                                                                                                                                             </t>
    </r>
    <r>
      <rPr>
        <u val="single"/>
        <sz val="10"/>
        <rFont val="GHEA Grapalat"/>
        <family val="3"/>
      </rPr>
      <t>հա</t>
    </r>
  </si>
  <si>
    <r>
      <t xml:space="preserve">Աճը 2009-ի համամատ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GHEA Grapalat"/>
        <family val="3"/>
      </rPr>
      <t>%</t>
    </r>
  </si>
  <si>
    <r>
      <t xml:space="preserve">Ընդամենը    </t>
    </r>
    <r>
      <rPr>
        <b/>
        <u val="single"/>
        <sz val="12"/>
        <rFont val="GHEA Grapalat"/>
        <family val="3"/>
      </rPr>
      <t>հա</t>
    </r>
  </si>
  <si>
    <t>քաղաք.                                սեփ.</t>
  </si>
  <si>
    <t>ՀՀ համայնքներում 2009-2010թթ. քաղաքացիների և իրավաբանական անձանց սեփականություն հանդիսացող  չօգտագործված գյուղատնտեսական նշանակության հողերի համեմատական վերլուծության վերաբերյալ</t>
  </si>
  <si>
    <t>այդ թվում գյուղատնտեսական նշանակության չօգտագործվող հողեր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</si>
</sst>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#,##0&quot;р.&quot;;\-#,##0&quot;р.&quot;"/>
    <numFmt numFmtId="168" formatCode="#,##0&quot;р.&quot;;[Red]\-#,##0&quot;р.&quot;"/>
    <numFmt numFmtId="169" formatCode="#,##0.00&quot;р.&quot;;\-#,##0.00&quot;р.&quot;"/>
    <numFmt numFmtId="170" formatCode="#,##0.00&quot;р.&quot;;[Red]\-#,##0.00&quot;р.&quot;"/>
    <numFmt numFmtId="171" formatCode="_-* #,##0&quot;р.&quot;_-;\-* #,##0&quot;р.&quot;_-;_-* &quot;-&quot;&quot;р.&quot;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"/>
  </numFmts>
  <fonts count="26">
    <font>
      <sz val="10"/>
      <name val="Arial"/>
      <family val="0"/>
    </font>
    <font>
      <sz val="20"/>
      <name val="GHEA Grapalat"/>
      <family val="3"/>
    </font>
    <font>
      <sz val="10"/>
      <name val="GHEA Grapalat"/>
      <family val="3"/>
    </font>
    <font>
      <sz val="15"/>
      <name val="GHEA Grapalat"/>
      <family val="3"/>
    </font>
    <font>
      <sz val="14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b/>
      <u val="single"/>
      <sz val="11"/>
      <name val="GHEA Grapalat"/>
      <family val="3"/>
    </font>
    <font>
      <b/>
      <sz val="10"/>
      <name val="GHEA Grapalat"/>
      <family val="3"/>
    </font>
    <font>
      <sz val="8"/>
      <name val="Arial"/>
      <family val="0"/>
    </font>
    <font>
      <b/>
      <sz val="10"/>
      <name val="Arial Armenian"/>
      <family val="2"/>
    </font>
    <font>
      <sz val="9"/>
      <name val="GHEA Grapalat"/>
      <family val="3"/>
    </font>
    <font>
      <b/>
      <sz val="9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i/>
      <sz val="12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b/>
      <u val="single"/>
      <sz val="12"/>
      <name val="GHEA Grapalat"/>
      <family val="3"/>
    </font>
    <font>
      <u val="single"/>
      <sz val="12"/>
      <name val="GHEA Grapalat"/>
      <family val="3"/>
    </font>
    <font>
      <b/>
      <sz val="12"/>
      <name val="Arial"/>
      <family val="0"/>
    </font>
    <font>
      <u val="single"/>
      <sz val="10"/>
      <name val="GHEA Grapalat"/>
      <family val="3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13" fillId="0" borderId="18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5" xfId="0" applyFont="1" applyFill="1" applyBorder="1" applyAlignment="1">
      <alignment horizontal="right" vertical="center"/>
    </xf>
    <xf numFmtId="164" fontId="13" fillId="0" borderId="5" xfId="0" applyNumberFormat="1" applyFont="1" applyBorder="1" applyAlignment="1">
      <alignment horizontal="right" vertical="center"/>
    </xf>
    <xf numFmtId="164" fontId="17" fillId="0" borderId="5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/>
    </xf>
    <xf numFmtId="0" fontId="5" fillId="3" borderId="5" xfId="0" applyFont="1" applyFill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164" fontId="5" fillId="0" borderId="2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164" fontId="2" fillId="0" borderId="0" xfId="0" applyNumberFormat="1" applyFont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164" fontId="19" fillId="0" borderId="0" xfId="0" applyNumberFormat="1" applyFont="1" applyBorder="1" applyAlignment="1">
      <alignment horizontal="right" vertical="center"/>
    </xf>
    <xf numFmtId="164" fontId="20" fillId="0" borderId="0" xfId="0" applyNumberFormat="1" applyFont="1" applyBorder="1" applyAlignment="1">
      <alignment horizontal="right" vertical="center"/>
    </xf>
    <xf numFmtId="2" fontId="20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/>
    </xf>
    <xf numFmtId="164" fontId="20" fillId="0" borderId="0" xfId="0" applyNumberFormat="1" applyFont="1" applyFill="1" applyBorder="1" applyAlignment="1">
      <alignment horizontal="right" vertical="center"/>
    </xf>
    <xf numFmtId="0" fontId="21" fillId="0" borderId="2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 wrapText="1"/>
    </xf>
    <xf numFmtId="164" fontId="17" fillId="0" borderId="6" xfId="0" applyNumberFormat="1" applyFont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right" vertical="center" wrapText="1"/>
    </xf>
    <xf numFmtId="1" fontId="5" fillId="3" borderId="5" xfId="0" applyNumberFormat="1" applyFont="1" applyFill="1" applyBorder="1" applyAlignment="1">
      <alignment vertical="center" wrapText="1"/>
    </xf>
    <xf numFmtId="1" fontId="5" fillId="3" borderId="5" xfId="0" applyNumberFormat="1" applyFont="1" applyFill="1" applyBorder="1" applyAlignment="1">
      <alignment horizontal="right" vertical="center" wrapText="1"/>
    </xf>
    <xf numFmtId="1" fontId="5" fillId="0" borderId="20" xfId="0" applyNumberFormat="1" applyFont="1" applyFill="1" applyBorder="1" applyAlignment="1">
      <alignment vertical="center" wrapText="1"/>
    </xf>
    <xf numFmtId="1" fontId="5" fillId="0" borderId="8" xfId="0" applyNumberFormat="1" applyFont="1" applyFill="1" applyBorder="1" applyAlignment="1">
      <alignment horizontal="right" vertical="center" wrapText="1"/>
    </xf>
    <xf numFmtId="1" fontId="5" fillId="0" borderId="11" xfId="0" applyNumberFormat="1" applyFont="1" applyFill="1" applyBorder="1" applyAlignment="1">
      <alignment horizontal="right" vertical="center" wrapText="1"/>
    </xf>
    <xf numFmtId="1" fontId="5" fillId="0" borderId="20" xfId="0" applyNumberFormat="1" applyFont="1" applyBorder="1" applyAlignment="1">
      <alignment horizontal="right" vertical="center" wrapText="1"/>
    </xf>
    <xf numFmtId="1" fontId="5" fillId="0" borderId="8" xfId="0" applyNumberFormat="1" applyFont="1" applyBorder="1" applyAlignment="1">
      <alignment horizontal="right" vertical="center" wrapText="1"/>
    </xf>
    <xf numFmtId="1" fontId="5" fillId="0" borderId="11" xfId="0" applyNumberFormat="1" applyFont="1" applyBorder="1" applyAlignment="1">
      <alignment horizontal="right"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1" fontId="5" fillId="0" borderId="3" xfId="0" applyNumberFormat="1" applyFont="1" applyFill="1" applyBorder="1" applyAlignment="1">
      <alignment horizontal="right" vertical="center" wrapText="1"/>
    </xf>
    <xf numFmtId="1" fontId="5" fillId="0" borderId="3" xfId="0" applyNumberFormat="1" applyFont="1" applyFill="1" applyBorder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164" fontId="5" fillId="0" borderId="26" xfId="0" applyNumberFormat="1" applyFont="1" applyFill="1" applyBorder="1" applyAlignment="1">
      <alignment horizontal="right" vertical="center" wrapText="1"/>
    </xf>
    <xf numFmtId="1" fontId="5" fillId="0" borderId="26" xfId="0" applyNumberFormat="1" applyFont="1" applyBorder="1" applyAlignment="1">
      <alignment horizontal="right" vertical="center" wrapText="1"/>
    </xf>
    <xf numFmtId="1" fontId="5" fillId="0" borderId="26" xfId="0" applyNumberFormat="1" applyFont="1" applyFill="1" applyBorder="1" applyAlignment="1">
      <alignment horizontal="right" vertical="center" wrapText="1"/>
    </xf>
    <xf numFmtId="1" fontId="5" fillId="0" borderId="26" xfId="0" applyNumberFormat="1" applyFont="1" applyFill="1" applyBorder="1" applyAlignment="1">
      <alignment vertical="center" wrapText="1"/>
    </xf>
    <xf numFmtId="1" fontId="5" fillId="0" borderId="8" xfId="0" applyNumberFormat="1" applyFont="1" applyFill="1" applyBorder="1" applyAlignment="1">
      <alignment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64" fontId="5" fillId="0" borderId="8" xfId="0" applyNumberFormat="1" applyFont="1" applyFill="1" applyBorder="1" applyAlignment="1">
      <alignment horizontal="right" vertical="center" wrapText="1"/>
    </xf>
    <xf numFmtId="1" fontId="5" fillId="0" borderId="8" xfId="0" applyNumberFormat="1" applyFont="1" applyBorder="1" applyAlignment="1">
      <alignment vertical="center" wrapText="1"/>
    </xf>
    <xf numFmtId="1" fontId="5" fillId="0" borderId="11" xfId="0" applyNumberFormat="1" applyFont="1" applyBorder="1" applyAlignment="1">
      <alignment vertical="center" wrapText="1"/>
    </xf>
    <xf numFmtId="164" fontId="5" fillId="0" borderId="11" xfId="0" applyNumberFormat="1" applyFont="1" applyFill="1" applyBorder="1" applyAlignment="1">
      <alignment horizontal="right" vertical="center" wrapText="1"/>
    </xf>
    <xf numFmtId="1" fontId="5" fillId="2" borderId="5" xfId="0" applyNumberFormat="1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1" fontId="5" fillId="0" borderId="11" xfId="0" applyNumberFormat="1" applyFont="1" applyFill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1" fontId="5" fillId="0" borderId="26" xfId="0" applyNumberFormat="1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164" fontId="5" fillId="3" borderId="5" xfId="0" applyNumberFormat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165" fontId="5" fillId="0" borderId="8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0" fontId="5" fillId="3" borderId="5" xfId="0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right" vertical="center" wrapText="1"/>
    </xf>
    <xf numFmtId="164" fontId="5" fillId="3" borderId="5" xfId="0" applyNumberFormat="1" applyFont="1" applyFill="1" applyBorder="1" applyAlignment="1">
      <alignment vertical="center" wrapText="1"/>
    </xf>
    <xf numFmtId="1" fontId="5" fillId="2" borderId="5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165" fontId="5" fillId="0" borderId="20" xfId="0" applyNumberFormat="1" applyFont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/>
    </xf>
    <xf numFmtId="0" fontId="23" fillId="0" borderId="38" xfId="0" applyFont="1" applyBorder="1" applyAlignment="1">
      <alignment/>
    </xf>
    <xf numFmtId="0" fontId="13" fillId="0" borderId="23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8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/>
    </xf>
    <xf numFmtId="0" fontId="13" fillId="0" borderId="4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164" fontId="17" fillId="0" borderId="18" xfId="0" applyNumberFormat="1" applyFont="1" applyBorder="1" applyAlignment="1">
      <alignment horizontal="right" vertical="center"/>
    </xf>
    <xf numFmtId="164" fontId="17" fillId="0" borderId="50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right" vertical="center"/>
    </xf>
    <xf numFmtId="164" fontId="13" fillId="3" borderId="25" xfId="0" applyNumberFormat="1" applyFont="1" applyFill="1" applyBorder="1" applyAlignment="1">
      <alignment horizontal="right"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18" fillId="3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 wrapText="1"/>
    </xf>
    <xf numFmtId="0" fontId="13" fillId="0" borderId="24" xfId="0" applyFont="1" applyBorder="1" applyAlignment="1">
      <alignment vertical="center"/>
    </xf>
    <xf numFmtId="0" fontId="13" fillId="0" borderId="24" xfId="0" applyFont="1" applyBorder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164" fontId="17" fillId="0" borderId="24" xfId="0" applyNumberFormat="1" applyFont="1" applyBorder="1" applyAlignment="1">
      <alignment horizontal="right" vertical="center"/>
    </xf>
    <xf numFmtId="164" fontId="17" fillId="0" borderId="64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workbookViewId="0" topLeftCell="A7">
      <selection activeCell="F21" sqref="F21"/>
    </sheetView>
  </sheetViews>
  <sheetFormatPr defaultColWidth="9.140625" defaultRowHeight="12.75"/>
  <cols>
    <col min="1" max="1" width="4.57421875" style="13" customWidth="1"/>
    <col min="2" max="2" width="21.7109375" style="13" customWidth="1"/>
    <col min="3" max="3" width="13.7109375" style="11" customWidth="1"/>
    <col min="4" max="5" width="12.7109375" style="11" customWidth="1"/>
    <col min="6" max="6" width="13.7109375" style="11" customWidth="1"/>
    <col min="7" max="7" width="8.7109375" style="11" customWidth="1"/>
    <col min="8" max="8" width="12.421875" style="11" customWidth="1"/>
    <col min="9" max="9" width="9.7109375" style="11" customWidth="1"/>
    <col min="10" max="10" width="12.7109375" style="11" customWidth="1"/>
    <col min="11" max="11" width="8.7109375" style="11" customWidth="1"/>
    <col min="12" max="16384" width="9.140625" style="11" customWidth="1"/>
  </cols>
  <sheetData>
    <row r="1" spans="1:24" ht="28.5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3"/>
    </row>
    <row r="2" spans="1:24" ht="53.25" customHeight="1">
      <c r="A2" s="159" t="s">
        <v>30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1"/>
    </row>
    <row r="3" spans="1:24" ht="23.25" customHeight="1" thickBot="1">
      <c r="A3" s="163" t="s">
        <v>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1"/>
    </row>
    <row r="4" spans="1:24" ht="23.25" customHeight="1" thickBot="1">
      <c r="A4" s="268" t="s">
        <v>2</v>
      </c>
      <c r="B4" s="271" t="s">
        <v>34</v>
      </c>
      <c r="C4" s="270" t="s">
        <v>35</v>
      </c>
      <c r="D4" s="270"/>
      <c r="E4" s="270"/>
      <c r="F4" s="270"/>
      <c r="G4" s="270"/>
      <c r="H4" s="270"/>
      <c r="I4" s="270"/>
      <c r="J4" s="270"/>
      <c r="K4" s="27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"/>
    </row>
    <row r="5" spans="1:11" ht="39" customHeight="1" thickBot="1">
      <c r="A5" s="269"/>
      <c r="B5" s="273"/>
      <c r="C5" s="243" t="s">
        <v>36</v>
      </c>
      <c r="D5" s="243" t="s">
        <v>37</v>
      </c>
      <c r="E5" s="274" t="s">
        <v>16</v>
      </c>
      <c r="F5" s="189" t="s">
        <v>64</v>
      </c>
      <c r="G5" s="189"/>
      <c r="H5" s="189"/>
      <c r="I5" s="189"/>
      <c r="J5" s="189"/>
      <c r="K5" s="190"/>
    </row>
    <row r="6" spans="1:11" ht="49.5" customHeight="1" thickBot="1">
      <c r="A6" s="277"/>
      <c r="B6" s="272"/>
      <c r="C6" s="245"/>
      <c r="D6" s="245"/>
      <c r="E6" s="275"/>
      <c r="F6" s="7" t="s">
        <v>36</v>
      </c>
      <c r="G6" s="9" t="s">
        <v>33</v>
      </c>
      <c r="H6" s="8" t="s">
        <v>37</v>
      </c>
      <c r="I6" s="9" t="s">
        <v>33</v>
      </c>
      <c r="J6" s="8" t="s">
        <v>16</v>
      </c>
      <c r="K6" s="10" t="s">
        <v>33</v>
      </c>
    </row>
    <row r="7" spans="1:11" ht="15" thickBot="1">
      <c r="A7" s="7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8">
        <v>11</v>
      </c>
    </row>
    <row r="8" spans="1:11" ht="30" customHeight="1" thickBot="1">
      <c r="A8" s="183">
        <v>1</v>
      </c>
      <c r="B8" s="152" t="s">
        <v>38</v>
      </c>
      <c r="C8" s="184">
        <v>54523.2</v>
      </c>
      <c r="D8" s="36">
        <v>1269.4</v>
      </c>
      <c r="E8" s="38">
        <f aca="true" t="shared" si="0" ref="E8:E17">C8+D8</f>
        <v>55792.6</v>
      </c>
      <c r="F8" s="38">
        <v>6274.525000000001</v>
      </c>
      <c r="G8" s="39">
        <f aca="true" t="shared" si="1" ref="G8:G18">F8/C8*100</f>
        <v>11.507991093699564</v>
      </c>
      <c r="H8" s="38">
        <v>0</v>
      </c>
      <c r="I8" s="39">
        <f aca="true" t="shared" si="2" ref="I8:I18">H8/D8*100</f>
        <v>0</v>
      </c>
      <c r="J8" s="38">
        <f aca="true" t="shared" si="3" ref="J8:J18">F8+H8</f>
        <v>6274.525000000001</v>
      </c>
      <c r="K8" s="75">
        <f aca="true" t="shared" si="4" ref="K8:K18">J8/E8*100</f>
        <v>11.246159885002672</v>
      </c>
    </row>
    <row r="9" spans="1:11" ht="30" customHeight="1" thickBot="1">
      <c r="A9" s="185">
        <v>2</v>
      </c>
      <c r="B9" s="186" t="s">
        <v>24</v>
      </c>
      <c r="C9" s="187">
        <v>30069.3</v>
      </c>
      <c r="D9" s="192">
        <v>842.1</v>
      </c>
      <c r="E9" s="35">
        <f t="shared" si="0"/>
        <v>30911.399999999998</v>
      </c>
      <c r="F9" s="35">
        <v>3376.7648</v>
      </c>
      <c r="G9" s="193">
        <f t="shared" si="1"/>
        <v>11.229941501797516</v>
      </c>
      <c r="H9" s="35">
        <v>178</v>
      </c>
      <c r="I9" s="193">
        <f t="shared" si="2"/>
        <v>21.137632110200688</v>
      </c>
      <c r="J9" s="35">
        <f t="shared" si="3"/>
        <v>3554.7648</v>
      </c>
      <c r="K9" s="194">
        <f t="shared" si="4"/>
        <v>11.499850540577263</v>
      </c>
    </row>
    <row r="10" spans="1:11" ht="30" customHeight="1" thickBot="1">
      <c r="A10" s="183">
        <v>3</v>
      </c>
      <c r="B10" s="152" t="s">
        <v>25</v>
      </c>
      <c r="C10" s="184">
        <v>56578.2</v>
      </c>
      <c r="D10" s="184">
        <v>9422</v>
      </c>
      <c r="E10" s="38">
        <f t="shared" si="0"/>
        <v>66000.2</v>
      </c>
      <c r="F10" s="38">
        <v>12970.354277</v>
      </c>
      <c r="G10" s="39">
        <f t="shared" si="1"/>
        <v>22.924649912863966</v>
      </c>
      <c r="H10" s="38">
        <v>689.1</v>
      </c>
      <c r="I10" s="39">
        <f t="shared" si="2"/>
        <v>7.313733814476757</v>
      </c>
      <c r="J10" s="38">
        <f t="shared" si="3"/>
        <v>13659.454277</v>
      </c>
      <c r="K10" s="75">
        <f t="shared" si="4"/>
        <v>20.696080128545066</v>
      </c>
    </row>
    <row r="11" spans="1:11" ht="30" customHeight="1" thickBot="1">
      <c r="A11" s="185">
        <v>4</v>
      </c>
      <c r="B11" s="186" t="s">
        <v>26</v>
      </c>
      <c r="C11" s="187">
        <v>46554.9</v>
      </c>
      <c r="D11" s="192">
        <v>2206</v>
      </c>
      <c r="E11" s="35">
        <f>C11+D11</f>
        <v>48760.9</v>
      </c>
      <c r="F11" s="35">
        <v>9591.22788</v>
      </c>
      <c r="G11" s="193">
        <f t="shared" si="1"/>
        <v>20.601972896515726</v>
      </c>
      <c r="H11" s="35">
        <v>50.862</v>
      </c>
      <c r="I11" s="193">
        <f t="shared" si="2"/>
        <v>2.305621033544878</v>
      </c>
      <c r="J11" s="35">
        <f t="shared" si="3"/>
        <v>9642.08988</v>
      </c>
      <c r="K11" s="194">
        <f t="shared" si="4"/>
        <v>19.774224593885673</v>
      </c>
    </row>
    <row r="12" spans="1:11" ht="30" customHeight="1" thickBot="1">
      <c r="A12" s="183">
        <v>5</v>
      </c>
      <c r="B12" s="152" t="s">
        <v>27</v>
      </c>
      <c r="C12" s="184">
        <v>65859.6</v>
      </c>
      <c r="D12" s="195">
        <v>357.6</v>
      </c>
      <c r="E12" s="38">
        <f t="shared" si="0"/>
        <v>66217.20000000001</v>
      </c>
      <c r="F12" s="38">
        <v>9499.658</v>
      </c>
      <c r="G12" s="39">
        <f t="shared" si="1"/>
        <v>14.424105217766275</v>
      </c>
      <c r="H12" s="38">
        <v>85.8</v>
      </c>
      <c r="I12" s="39">
        <f t="shared" si="2"/>
        <v>23.993288590604024</v>
      </c>
      <c r="J12" s="38">
        <f t="shared" si="3"/>
        <v>9585.457999999999</v>
      </c>
      <c r="K12" s="75">
        <f t="shared" si="4"/>
        <v>14.475782727146417</v>
      </c>
    </row>
    <row r="13" spans="1:11" ht="30" customHeight="1" thickBot="1">
      <c r="A13" s="185">
        <v>6</v>
      </c>
      <c r="B13" s="186" t="s">
        <v>18</v>
      </c>
      <c r="C13" s="196">
        <v>43284.1</v>
      </c>
      <c r="D13" s="197">
        <v>99.2</v>
      </c>
      <c r="E13" s="35">
        <f t="shared" si="0"/>
        <v>43383.299999999996</v>
      </c>
      <c r="F13" s="35">
        <v>7576.4</v>
      </c>
      <c r="G13" s="193">
        <f t="shared" si="1"/>
        <v>17.503887108661146</v>
      </c>
      <c r="H13" s="35">
        <v>51.2958</v>
      </c>
      <c r="I13" s="193">
        <f t="shared" si="2"/>
        <v>51.70947580645161</v>
      </c>
      <c r="J13" s="35">
        <f t="shared" si="3"/>
        <v>7627.6957999999995</v>
      </c>
      <c r="K13" s="194">
        <f t="shared" si="4"/>
        <v>17.582101407684526</v>
      </c>
    </row>
    <row r="14" spans="1:11" ht="30" customHeight="1" thickBot="1">
      <c r="A14" s="183">
        <v>7</v>
      </c>
      <c r="B14" s="152" t="s">
        <v>17</v>
      </c>
      <c r="C14" s="184">
        <v>62186.8</v>
      </c>
      <c r="D14" s="36">
        <v>122.9</v>
      </c>
      <c r="E14" s="38">
        <f t="shared" si="0"/>
        <v>62309.700000000004</v>
      </c>
      <c r="F14" s="38">
        <v>1250.9189999999999</v>
      </c>
      <c r="G14" s="39">
        <f t="shared" si="1"/>
        <v>2.0115506827815546</v>
      </c>
      <c r="H14" s="38">
        <v>0</v>
      </c>
      <c r="I14" s="39">
        <f t="shared" si="2"/>
        <v>0</v>
      </c>
      <c r="J14" s="38">
        <f t="shared" si="3"/>
        <v>1250.9189999999999</v>
      </c>
      <c r="K14" s="75">
        <f t="shared" si="4"/>
        <v>2.0075830889893544</v>
      </c>
    </row>
    <row r="15" spans="1:11" ht="30" customHeight="1" thickBot="1">
      <c r="A15" s="185">
        <v>8</v>
      </c>
      <c r="B15" s="186" t="s">
        <v>19</v>
      </c>
      <c r="C15" s="187">
        <v>24425.2</v>
      </c>
      <c r="D15" s="192">
        <v>122.7</v>
      </c>
      <c r="E15" s="35">
        <f t="shared" si="0"/>
        <v>24547.9</v>
      </c>
      <c r="F15" s="35">
        <v>5478.1441</v>
      </c>
      <c r="G15" s="193">
        <f t="shared" si="1"/>
        <v>22.428246646905656</v>
      </c>
      <c r="H15" s="35">
        <v>0</v>
      </c>
      <c r="I15" s="193">
        <f t="shared" si="2"/>
        <v>0</v>
      </c>
      <c r="J15" s="35">
        <f t="shared" si="3"/>
        <v>5478.1441</v>
      </c>
      <c r="K15" s="194">
        <f t="shared" si="4"/>
        <v>22.316141502939153</v>
      </c>
    </row>
    <row r="16" spans="1:11" ht="30" customHeight="1" thickBot="1">
      <c r="A16" s="183">
        <v>9</v>
      </c>
      <c r="B16" s="152" t="s">
        <v>28</v>
      </c>
      <c r="C16" s="184">
        <v>36457.2</v>
      </c>
      <c r="D16" s="36">
        <v>562.7</v>
      </c>
      <c r="E16" s="38">
        <f t="shared" si="0"/>
        <v>37019.899999999994</v>
      </c>
      <c r="F16" s="38">
        <v>2817.0596</v>
      </c>
      <c r="G16" s="39">
        <f t="shared" si="1"/>
        <v>7.727032246030962</v>
      </c>
      <c r="H16" s="38">
        <v>0</v>
      </c>
      <c r="I16" s="39">
        <f t="shared" si="2"/>
        <v>0</v>
      </c>
      <c r="J16" s="38">
        <f t="shared" si="3"/>
        <v>2817.0596</v>
      </c>
      <c r="K16" s="75">
        <f t="shared" si="4"/>
        <v>7.609581873532885</v>
      </c>
    </row>
    <row r="17" spans="1:11" ht="30" customHeight="1" thickBot="1">
      <c r="A17" s="278">
        <v>10</v>
      </c>
      <c r="B17" s="279" t="s">
        <v>29</v>
      </c>
      <c r="C17" s="280">
        <v>14856.5</v>
      </c>
      <c r="D17" s="281">
        <v>80.8</v>
      </c>
      <c r="E17" s="282">
        <f t="shared" si="0"/>
        <v>14937.3</v>
      </c>
      <c r="F17" s="282">
        <v>391</v>
      </c>
      <c r="G17" s="283">
        <f t="shared" si="1"/>
        <v>2.6318446471241543</v>
      </c>
      <c r="H17" s="282">
        <v>0</v>
      </c>
      <c r="I17" s="283">
        <f t="shared" si="2"/>
        <v>0</v>
      </c>
      <c r="J17" s="282">
        <f t="shared" si="3"/>
        <v>391</v>
      </c>
      <c r="K17" s="284">
        <f t="shared" si="4"/>
        <v>2.617608269232057</v>
      </c>
    </row>
    <row r="18" spans="1:11" ht="30" customHeight="1" thickBot="1">
      <c r="A18" s="164" t="s">
        <v>16</v>
      </c>
      <c r="B18" s="165"/>
      <c r="C18" s="36">
        <f>SUM(C8:C17)</f>
        <v>434795</v>
      </c>
      <c r="D18" s="36">
        <f>SUM(D8:D17)</f>
        <v>15085.400000000001</v>
      </c>
      <c r="E18" s="37">
        <f>SUM(E8:E17)</f>
        <v>449880.4000000001</v>
      </c>
      <c r="F18" s="38">
        <f>F8+F9+F10+F11+F12+F13+F14+F15+F16+F17</f>
        <v>59226.05265700001</v>
      </c>
      <c r="G18" s="39">
        <f t="shared" si="1"/>
        <v>13.621603895398982</v>
      </c>
      <c r="H18" s="38">
        <f>H8+H9+H10+H11+H12+H13+H14+H15+H16+H17</f>
        <v>1055.0578</v>
      </c>
      <c r="I18" s="39">
        <f t="shared" si="2"/>
        <v>6.993900062311904</v>
      </c>
      <c r="J18" s="38">
        <f t="shared" si="3"/>
        <v>60281.11045700001</v>
      </c>
      <c r="K18" s="75">
        <f t="shared" si="4"/>
        <v>13.39936357685287</v>
      </c>
    </row>
    <row r="19" spans="4:6" ht="14.25">
      <c r="D19" s="12"/>
      <c r="E19" s="60"/>
      <c r="F19" s="12"/>
    </row>
    <row r="20" spans="4:10" ht="13.5">
      <c r="D20" s="12"/>
      <c r="E20" s="12"/>
      <c r="F20" s="12"/>
      <c r="J20" s="40"/>
    </row>
  </sheetData>
  <mergeCells count="11">
    <mergeCell ref="A4:A6"/>
    <mergeCell ref="C5:C6"/>
    <mergeCell ref="D5:D6"/>
    <mergeCell ref="E5:E6"/>
    <mergeCell ref="A3:K3"/>
    <mergeCell ref="A18:B18"/>
    <mergeCell ref="A1:K1"/>
    <mergeCell ref="A2:K2"/>
    <mergeCell ref="F5:K5"/>
    <mergeCell ref="C4:K4"/>
    <mergeCell ref="B4:B6"/>
  </mergeCells>
  <printOptions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95"/>
  <sheetViews>
    <sheetView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W54" sqref="C54:W54"/>
    </sheetView>
  </sheetViews>
  <sheetFormatPr defaultColWidth="9.140625" defaultRowHeight="12.75"/>
  <cols>
    <col min="1" max="1" width="3.28125" style="1" customWidth="1"/>
    <col min="2" max="2" width="15.421875" style="20" customWidth="1"/>
    <col min="3" max="3" width="11.57421875" style="1" customWidth="1"/>
    <col min="4" max="4" width="9.57421875" style="1" customWidth="1"/>
    <col min="5" max="5" width="8.28125" style="1" customWidth="1"/>
    <col min="6" max="6" width="6.7109375" style="1" customWidth="1"/>
    <col min="7" max="7" width="8.57421875" style="1" customWidth="1"/>
    <col min="8" max="8" width="11.28125" style="1" customWidth="1"/>
    <col min="9" max="9" width="9.7109375" style="1" customWidth="1"/>
    <col min="10" max="10" width="9.421875" style="47" customWidth="1"/>
    <col min="11" max="11" width="7.140625" style="1" customWidth="1"/>
    <col min="12" max="12" width="9.421875" style="1" customWidth="1"/>
    <col min="13" max="13" width="11.28125" style="1" customWidth="1"/>
    <col min="14" max="14" width="9.00390625" style="1" customWidth="1"/>
    <col min="15" max="15" width="7.28125" style="1" customWidth="1"/>
    <col min="16" max="16" width="6.421875" style="1" customWidth="1"/>
    <col min="17" max="17" width="6.7109375" style="1" customWidth="1"/>
    <col min="18" max="18" width="11.140625" style="1" customWidth="1"/>
    <col min="19" max="19" width="8.00390625" style="1" customWidth="1"/>
    <col min="20" max="20" width="7.57421875" style="1" customWidth="1"/>
    <col min="21" max="21" width="6.7109375" style="1" customWidth="1"/>
    <col min="22" max="22" width="7.421875" style="1" customWidth="1"/>
    <col min="23" max="23" width="11.57421875" style="1" customWidth="1"/>
    <col min="24" max="24" width="11.140625" style="1" customWidth="1"/>
    <col min="25" max="25" width="10.421875" style="1" customWidth="1"/>
    <col min="26" max="26" width="11.8515625" style="1" customWidth="1"/>
    <col min="27" max="16384" width="9.140625" style="1" customWidth="1"/>
  </cols>
  <sheetData>
    <row r="1" spans="1:23" ht="28.5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</row>
    <row r="2" spans="1:23" ht="47.25" customHeight="1">
      <c r="A2" s="159" t="s">
        <v>30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</row>
    <row r="3" spans="1:23" ht="18" customHeight="1">
      <c r="A3" s="206" t="s">
        <v>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</row>
    <row r="4" spans="1:23" ht="18" customHeight="1" thickBot="1">
      <c r="A4" s="14"/>
      <c r="B4" s="19"/>
      <c r="C4" s="14"/>
      <c r="D4" s="14"/>
      <c r="E4" s="14"/>
      <c r="F4" s="14"/>
      <c r="G4" s="14"/>
      <c r="H4" s="14"/>
      <c r="I4" s="14"/>
      <c r="J4" s="4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5" ht="25.5" customHeight="1" thickBot="1">
      <c r="A5" s="237" t="s">
        <v>31</v>
      </c>
      <c r="B5" s="239" t="s">
        <v>3</v>
      </c>
      <c r="C5" s="234" t="s">
        <v>4</v>
      </c>
      <c r="D5" s="231" t="s">
        <v>5</v>
      </c>
      <c r="E5" s="232"/>
      <c r="F5" s="232"/>
      <c r="G5" s="232"/>
      <c r="H5" s="56"/>
      <c r="I5" s="231" t="s">
        <v>6</v>
      </c>
      <c r="J5" s="232"/>
      <c r="K5" s="232"/>
      <c r="L5" s="232"/>
      <c r="M5" s="233"/>
      <c r="N5" s="231" t="s">
        <v>7</v>
      </c>
      <c r="O5" s="232"/>
      <c r="P5" s="232"/>
      <c r="Q5" s="232"/>
      <c r="R5" s="233"/>
      <c r="S5" s="264" t="s">
        <v>8</v>
      </c>
      <c r="T5" s="264"/>
      <c r="U5" s="264"/>
      <c r="V5" s="264"/>
      <c r="W5" s="265"/>
      <c r="X5" s="258" t="s">
        <v>61</v>
      </c>
      <c r="Y5" s="259"/>
    </row>
    <row r="6" spans="1:25" ht="28.5" customHeight="1">
      <c r="A6" s="238"/>
      <c r="B6" s="240"/>
      <c r="C6" s="235"/>
      <c r="D6" s="223" t="s">
        <v>9</v>
      </c>
      <c r="E6" s="224"/>
      <c r="F6" s="223" t="s">
        <v>10</v>
      </c>
      <c r="G6" s="224"/>
      <c r="H6" s="227" t="s">
        <v>22</v>
      </c>
      <c r="I6" s="223" t="s">
        <v>9</v>
      </c>
      <c r="J6" s="224"/>
      <c r="K6" s="223" t="s">
        <v>10</v>
      </c>
      <c r="L6" s="224"/>
      <c r="M6" s="227" t="s">
        <v>22</v>
      </c>
      <c r="N6" s="223" t="s">
        <v>9</v>
      </c>
      <c r="O6" s="224"/>
      <c r="P6" s="223" t="s">
        <v>10</v>
      </c>
      <c r="Q6" s="224"/>
      <c r="R6" s="266" t="s">
        <v>21</v>
      </c>
      <c r="S6" s="223" t="s">
        <v>9</v>
      </c>
      <c r="T6" s="224"/>
      <c r="U6" s="223" t="s">
        <v>10</v>
      </c>
      <c r="V6" s="224"/>
      <c r="W6" s="227" t="s">
        <v>22</v>
      </c>
      <c r="X6" s="260" t="s">
        <v>62</v>
      </c>
      <c r="Y6" s="262" t="s">
        <v>10</v>
      </c>
    </row>
    <row r="7" spans="1:25" ht="18" customHeight="1" thickBot="1">
      <c r="A7" s="168"/>
      <c r="B7" s="241"/>
      <c r="C7" s="236"/>
      <c r="D7" s="2" t="s">
        <v>11</v>
      </c>
      <c r="E7" s="3" t="s">
        <v>12</v>
      </c>
      <c r="F7" s="2" t="s">
        <v>11</v>
      </c>
      <c r="G7" s="3" t="s">
        <v>12</v>
      </c>
      <c r="H7" s="228"/>
      <c r="I7" s="2" t="s">
        <v>11</v>
      </c>
      <c r="J7" s="3" t="s">
        <v>12</v>
      </c>
      <c r="K7" s="2" t="s">
        <v>11</v>
      </c>
      <c r="L7" s="3" t="s">
        <v>12</v>
      </c>
      <c r="M7" s="228"/>
      <c r="N7" s="2" t="s">
        <v>11</v>
      </c>
      <c r="O7" s="3" t="s">
        <v>12</v>
      </c>
      <c r="P7" s="2" t="s">
        <v>11</v>
      </c>
      <c r="Q7" s="3" t="s">
        <v>12</v>
      </c>
      <c r="R7" s="267"/>
      <c r="S7" s="2" t="s">
        <v>11</v>
      </c>
      <c r="T7" s="3" t="s">
        <v>12</v>
      </c>
      <c r="U7" s="2" t="s">
        <v>11</v>
      </c>
      <c r="V7" s="3" t="s">
        <v>12</v>
      </c>
      <c r="W7" s="242"/>
      <c r="X7" s="261"/>
      <c r="Y7" s="263"/>
    </row>
    <row r="8" spans="1:25" ht="15" customHeight="1" thickBot="1">
      <c r="A8" s="4">
        <v>1</v>
      </c>
      <c r="B8" s="18">
        <v>2</v>
      </c>
      <c r="C8" s="5"/>
      <c r="D8" s="5">
        <v>3</v>
      </c>
      <c r="E8" s="5">
        <v>4</v>
      </c>
      <c r="F8" s="5">
        <v>5</v>
      </c>
      <c r="G8" s="5">
        <v>6</v>
      </c>
      <c r="H8" s="5"/>
      <c r="I8" s="5">
        <v>8</v>
      </c>
      <c r="J8" s="44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42">
        <v>21</v>
      </c>
      <c r="W8" s="21">
        <v>22</v>
      </c>
      <c r="X8" s="85">
        <v>23</v>
      </c>
      <c r="Y8" s="84">
        <v>24</v>
      </c>
    </row>
    <row r="9" spans="1:26" ht="33" customHeight="1">
      <c r="A9" s="154">
        <v>1</v>
      </c>
      <c r="B9" s="226" t="s">
        <v>23</v>
      </c>
      <c r="C9" s="27" t="s">
        <v>13</v>
      </c>
      <c r="D9" s="140">
        <v>240</v>
      </c>
      <c r="E9" s="96">
        <v>46.235</v>
      </c>
      <c r="F9" s="131">
        <v>0</v>
      </c>
      <c r="G9" s="131">
        <v>0</v>
      </c>
      <c r="H9" s="95">
        <f>E9+G9</f>
        <v>46.235</v>
      </c>
      <c r="I9" s="131">
        <v>486</v>
      </c>
      <c r="J9" s="96">
        <v>231.3</v>
      </c>
      <c r="K9" s="131">
        <v>0</v>
      </c>
      <c r="L9" s="131">
        <v>0</v>
      </c>
      <c r="M9" s="96">
        <f>J9+L9</f>
        <v>231.3</v>
      </c>
      <c r="N9" s="131">
        <v>591</v>
      </c>
      <c r="O9" s="131">
        <v>537.3</v>
      </c>
      <c r="P9" s="131">
        <v>0</v>
      </c>
      <c r="Q9" s="131">
        <v>0</v>
      </c>
      <c r="R9" s="97">
        <f>O9+Q9</f>
        <v>537.3</v>
      </c>
      <c r="S9" s="131">
        <v>465</v>
      </c>
      <c r="T9" s="131">
        <v>878.1</v>
      </c>
      <c r="U9" s="131">
        <v>0</v>
      </c>
      <c r="V9" s="131">
        <v>0</v>
      </c>
      <c r="W9" s="130">
        <f>T9+V9</f>
        <v>878.1</v>
      </c>
      <c r="X9" s="141">
        <f aca="true" t="shared" si="0" ref="X9:X52">E9+J9+O9+T9</f>
        <v>1692.935</v>
      </c>
      <c r="Y9" s="142">
        <f aca="true" t="shared" si="1" ref="Y9:Y52">G9+L9+Q9+V9</f>
        <v>0</v>
      </c>
      <c r="Z9" s="59"/>
    </row>
    <row r="10" spans="1:26" ht="33" customHeight="1">
      <c r="A10" s="155"/>
      <c r="B10" s="158"/>
      <c r="C10" s="28" t="s">
        <v>14</v>
      </c>
      <c r="D10" s="143">
        <v>5</v>
      </c>
      <c r="E10" s="90">
        <v>0.76</v>
      </c>
      <c r="F10" s="49">
        <v>0</v>
      </c>
      <c r="G10" s="49">
        <v>0</v>
      </c>
      <c r="H10" s="106">
        <f aca="true" t="shared" si="2" ref="H10:H47">E10+G10</f>
        <v>0.76</v>
      </c>
      <c r="I10" s="49">
        <v>749</v>
      </c>
      <c r="J10" s="90">
        <v>357.24</v>
      </c>
      <c r="K10" s="49">
        <v>0</v>
      </c>
      <c r="L10" s="49">
        <v>0</v>
      </c>
      <c r="M10" s="90">
        <f>J10+L10</f>
        <v>357.24</v>
      </c>
      <c r="N10" s="49">
        <v>820</v>
      </c>
      <c r="O10" s="49">
        <v>596.53</v>
      </c>
      <c r="P10" s="49">
        <v>0</v>
      </c>
      <c r="Q10" s="49">
        <v>0</v>
      </c>
      <c r="R10" s="104">
        <f aca="true" t="shared" si="3" ref="R10:R47">O10+Q10</f>
        <v>596.53</v>
      </c>
      <c r="S10" s="49">
        <v>269</v>
      </c>
      <c r="T10" s="49">
        <v>432.5</v>
      </c>
      <c r="U10" s="49">
        <v>0</v>
      </c>
      <c r="V10" s="49">
        <v>0</v>
      </c>
      <c r="W10" s="90">
        <f aca="true" t="shared" si="4" ref="W10:W47">T10+V10</f>
        <v>432.5</v>
      </c>
      <c r="X10" s="105">
        <f t="shared" si="0"/>
        <v>1387.03</v>
      </c>
      <c r="Y10" s="48">
        <f t="shared" si="1"/>
        <v>0</v>
      </c>
      <c r="Z10" s="59"/>
    </row>
    <row r="11" spans="1:26" ht="33" customHeight="1" thickBot="1">
      <c r="A11" s="155"/>
      <c r="B11" s="220"/>
      <c r="C11" s="29" t="s">
        <v>15</v>
      </c>
      <c r="D11" s="144">
        <v>352</v>
      </c>
      <c r="E11" s="91">
        <v>70.56</v>
      </c>
      <c r="F11" s="50">
        <v>0</v>
      </c>
      <c r="G11" s="50">
        <v>0</v>
      </c>
      <c r="H11" s="109">
        <f t="shared" si="2"/>
        <v>70.56</v>
      </c>
      <c r="I11" s="50">
        <v>2061</v>
      </c>
      <c r="J11" s="91">
        <v>885.36</v>
      </c>
      <c r="K11" s="50">
        <v>0</v>
      </c>
      <c r="L11" s="50">
        <v>0</v>
      </c>
      <c r="M11" s="91">
        <f>J11+L11</f>
        <v>885.36</v>
      </c>
      <c r="N11" s="50">
        <v>2300</v>
      </c>
      <c r="O11" s="50">
        <v>1825.98</v>
      </c>
      <c r="P11" s="50">
        <v>0</v>
      </c>
      <c r="Q11" s="50">
        <v>0</v>
      </c>
      <c r="R11" s="113">
        <f t="shared" si="3"/>
        <v>1825.98</v>
      </c>
      <c r="S11" s="50">
        <v>275</v>
      </c>
      <c r="T11" s="50">
        <v>412.66</v>
      </c>
      <c r="U11" s="50">
        <v>0</v>
      </c>
      <c r="V11" s="50">
        <v>0</v>
      </c>
      <c r="W11" s="91">
        <f t="shared" si="4"/>
        <v>412.66</v>
      </c>
      <c r="X11" s="133">
        <f t="shared" si="0"/>
        <v>3194.56</v>
      </c>
      <c r="Y11" s="98">
        <f t="shared" si="1"/>
        <v>0</v>
      </c>
      <c r="Z11" s="59"/>
    </row>
    <row r="12" spans="1:26" ht="33" customHeight="1" thickBot="1">
      <c r="A12" s="225"/>
      <c r="B12" s="221" t="s">
        <v>16</v>
      </c>
      <c r="C12" s="222"/>
      <c r="D12" s="145">
        <f>SUM(D9:D11)</f>
        <v>597</v>
      </c>
      <c r="E12" s="88">
        <f aca="true" t="shared" si="5" ref="E12:V12">SUM(E9:E11)</f>
        <v>117.555</v>
      </c>
      <c r="F12" s="136">
        <f t="shared" si="5"/>
        <v>0</v>
      </c>
      <c r="G12" s="136">
        <f t="shared" si="5"/>
        <v>0</v>
      </c>
      <c r="H12" s="88">
        <f t="shared" si="5"/>
        <v>117.555</v>
      </c>
      <c r="I12" s="135">
        <f t="shared" si="5"/>
        <v>3296</v>
      </c>
      <c r="J12" s="88">
        <f t="shared" si="5"/>
        <v>1473.9</v>
      </c>
      <c r="K12" s="135">
        <f t="shared" si="5"/>
        <v>0</v>
      </c>
      <c r="L12" s="135">
        <f t="shared" si="5"/>
        <v>0</v>
      </c>
      <c r="M12" s="88">
        <f t="shared" si="5"/>
        <v>1473.9</v>
      </c>
      <c r="N12" s="135">
        <f t="shared" si="5"/>
        <v>3711</v>
      </c>
      <c r="O12" s="135">
        <f t="shared" si="5"/>
        <v>2959.81</v>
      </c>
      <c r="P12" s="135">
        <f t="shared" si="5"/>
        <v>0</v>
      </c>
      <c r="Q12" s="135">
        <f t="shared" si="5"/>
        <v>0</v>
      </c>
      <c r="R12" s="87">
        <f t="shared" si="5"/>
        <v>2959.81</v>
      </c>
      <c r="S12" s="135">
        <f t="shared" si="5"/>
        <v>1009</v>
      </c>
      <c r="T12" s="135">
        <f t="shared" si="5"/>
        <v>1723.26</v>
      </c>
      <c r="U12" s="135">
        <f t="shared" si="5"/>
        <v>0</v>
      </c>
      <c r="V12" s="135">
        <f t="shared" si="5"/>
        <v>0</v>
      </c>
      <c r="W12" s="88">
        <f t="shared" si="4"/>
        <v>1723.26</v>
      </c>
      <c r="X12" s="117">
        <f t="shared" si="0"/>
        <v>6274.525000000001</v>
      </c>
      <c r="Y12" s="118">
        <f t="shared" si="1"/>
        <v>0</v>
      </c>
      <c r="Z12" s="59"/>
    </row>
    <row r="13" spans="1:26" ht="33" customHeight="1">
      <c r="A13" s="154">
        <v>2</v>
      </c>
      <c r="B13" s="157" t="s">
        <v>24</v>
      </c>
      <c r="C13" s="30" t="s">
        <v>13</v>
      </c>
      <c r="D13" s="25">
        <v>716</v>
      </c>
      <c r="E13" s="101">
        <v>111.3935</v>
      </c>
      <c r="F13" s="99">
        <v>0</v>
      </c>
      <c r="G13" s="99">
        <v>0</v>
      </c>
      <c r="H13" s="100">
        <f t="shared" si="2"/>
        <v>111.3935</v>
      </c>
      <c r="I13" s="99">
        <v>1112</v>
      </c>
      <c r="J13" s="101">
        <v>436.7173</v>
      </c>
      <c r="K13" s="99">
        <v>0</v>
      </c>
      <c r="L13" s="99">
        <v>0</v>
      </c>
      <c r="M13" s="102">
        <f>J13+L13</f>
        <v>436.7173</v>
      </c>
      <c r="N13" s="99">
        <v>537</v>
      </c>
      <c r="O13" s="99">
        <v>396.86</v>
      </c>
      <c r="P13" s="99">
        <v>0</v>
      </c>
      <c r="Q13" s="99">
        <v>0</v>
      </c>
      <c r="R13" s="103">
        <f t="shared" si="3"/>
        <v>396.86</v>
      </c>
      <c r="S13" s="99">
        <v>68</v>
      </c>
      <c r="T13" s="99">
        <v>223.603</v>
      </c>
      <c r="U13" s="99">
        <v>4</v>
      </c>
      <c r="V13" s="99">
        <v>93</v>
      </c>
      <c r="W13" s="102">
        <f t="shared" si="4"/>
        <v>316.603</v>
      </c>
      <c r="X13" s="134">
        <f t="shared" si="0"/>
        <v>1168.5738000000001</v>
      </c>
      <c r="Y13" s="83">
        <f t="shared" si="1"/>
        <v>93</v>
      </c>
      <c r="Z13" s="59"/>
    </row>
    <row r="14" spans="1:26" ht="33" customHeight="1">
      <c r="A14" s="155"/>
      <c r="B14" s="158"/>
      <c r="C14" s="28" t="s">
        <v>14</v>
      </c>
      <c r="D14" s="15">
        <v>779</v>
      </c>
      <c r="E14" s="93">
        <v>103.78</v>
      </c>
      <c r="F14" s="52">
        <v>0</v>
      </c>
      <c r="G14" s="52">
        <v>0</v>
      </c>
      <c r="H14" s="106">
        <f t="shared" si="2"/>
        <v>103.78</v>
      </c>
      <c r="I14" s="52">
        <v>501</v>
      </c>
      <c r="J14" s="93">
        <v>181.108</v>
      </c>
      <c r="K14" s="52">
        <v>0</v>
      </c>
      <c r="L14" s="52">
        <v>0</v>
      </c>
      <c r="M14" s="90">
        <f>J14+L14</f>
        <v>181.108</v>
      </c>
      <c r="N14" s="52">
        <v>332</v>
      </c>
      <c r="O14" s="52">
        <v>229.064</v>
      </c>
      <c r="P14" s="52">
        <v>0</v>
      </c>
      <c r="Q14" s="52">
        <v>0</v>
      </c>
      <c r="R14" s="104">
        <f t="shared" si="3"/>
        <v>229.064</v>
      </c>
      <c r="S14" s="52">
        <v>19</v>
      </c>
      <c r="T14" s="52">
        <v>63.09</v>
      </c>
      <c r="U14" s="52">
        <v>2</v>
      </c>
      <c r="V14" s="52">
        <v>85</v>
      </c>
      <c r="W14" s="90">
        <f t="shared" si="4"/>
        <v>148.09</v>
      </c>
      <c r="X14" s="105">
        <f t="shared" si="0"/>
        <v>577.042</v>
      </c>
      <c r="Y14" s="48">
        <f t="shared" si="1"/>
        <v>85</v>
      </c>
      <c r="Z14" s="59"/>
    </row>
    <row r="15" spans="1:26" ht="33" customHeight="1" thickBot="1">
      <c r="A15" s="155"/>
      <c r="B15" s="220"/>
      <c r="C15" s="29" t="s">
        <v>15</v>
      </c>
      <c r="D15" s="23">
        <v>3001</v>
      </c>
      <c r="E15" s="94">
        <v>337.79</v>
      </c>
      <c r="F15" s="53">
        <v>0</v>
      </c>
      <c r="G15" s="53">
        <v>0</v>
      </c>
      <c r="H15" s="109">
        <f t="shared" si="2"/>
        <v>337.79</v>
      </c>
      <c r="I15" s="53">
        <v>1183</v>
      </c>
      <c r="J15" s="94">
        <v>745.826</v>
      </c>
      <c r="K15" s="53">
        <v>0</v>
      </c>
      <c r="L15" s="53">
        <v>0</v>
      </c>
      <c r="M15" s="91">
        <f>J15+L15</f>
        <v>745.826</v>
      </c>
      <c r="N15" s="53">
        <v>557</v>
      </c>
      <c r="O15" s="53">
        <v>406.703</v>
      </c>
      <c r="P15" s="53">
        <v>0</v>
      </c>
      <c r="Q15" s="53">
        <v>0</v>
      </c>
      <c r="R15" s="113">
        <f t="shared" si="3"/>
        <v>406.703</v>
      </c>
      <c r="S15" s="53">
        <v>99</v>
      </c>
      <c r="T15" s="53">
        <v>140.83</v>
      </c>
      <c r="U15" s="53">
        <v>0</v>
      </c>
      <c r="V15" s="53">
        <v>0</v>
      </c>
      <c r="W15" s="91">
        <f t="shared" si="4"/>
        <v>140.83</v>
      </c>
      <c r="X15" s="133">
        <f t="shared" si="0"/>
        <v>1631.149</v>
      </c>
      <c r="Y15" s="98">
        <f t="shared" si="1"/>
        <v>0</v>
      </c>
      <c r="Z15" s="59"/>
    </row>
    <row r="16" spans="1:26" ht="33" customHeight="1" thickBot="1">
      <c r="A16" s="156"/>
      <c r="B16" s="221" t="s">
        <v>16</v>
      </c>
      <c r="C16" s="222"/>
      <c r="D16" s="116">
        <f>SUM(D13:D15)</f>
        <v>4496</v>
      </c>
      <c r="E16" s="88">
        <f aca="true" t="shared" si="6" ref="E16:W16">SUM(E13:E15)</f>
        <v>552.9635000000001</v>
      </c>
      <c r="F16" s="87">
        <f t="shared" si="6"/>
        <v>0</v>
      </c>
      <c r="G16" s="87">
        <f t="shared" si="6"/>
        <v>0</v>
      </c>
      <c r="H16" s="87">
        <f t="shared" si="6"/>
        <v>552.9635000000001</v>
      </c>
      <c r="I16" s="87">
        <f t="shared" si="6"/>
        <v>2796</v>
      </c>
      <c r="J16" s="88">
        <f t="shared" si="6"/>
        <v>1363.6513</v>
      </c>
      <c r="K16" s="87">
        <f t="shared" si="6"/>
        <v>0</v>
      </c>
      <c r="L16" s="87">
        <f t="shared" si="6"/>
        <v>0</v>
      </c>
      <c r="M16" s="88">
        <f t="shared" si="6"/>
        <v>1363.6513</v>
      </c>
      <c r="N16" s="87">
        <f t="shared" si="6"/>
        <v>1426</v>
      </c>
      <c r="O16" s="87">
        <f t="shared" si="6"/>
        <v>1032.627</v>
      </c>
      <c r="P16" s="87">
        <f t="shared" si="6"/>
        <v>0</v>
      </c>
      <c r="Q16" s="87">
        <f t="shared" si="6"/>
        <v>0</v>
      </c>
      <c r="R16" s="87">
        <f t="shared" si="6"/>
        <v>1032.627</v>
      </c>
      <c r="S16" s="87">
        <f t="shared" si="6"/>
        <v>186</v>
      </c>
      <c r="T16" s="87">
        <f t="shared" si="6"/>
        <v>427.523</v>
      </c>
      <c r="U16" s="87">
        <f t="shared" si="6"/>
        <v>6</v>
      </c>
      <c r="V16" s="87">
        <f t="shared" si="6"/>
        <v>178</v>
      </c>
      <c r="W16" s="87">
        <f t="shared" si="6"/>
        <v>605.523</v>
      </c>
      <c r="X16" s="117">
        <f t="shared" si="0"/>
        <v>3376.7648</v>
      </c>
      <c r="Y16" s="118">
        <f t="shared" si="1"/>
        <v>178</v>
      </c>
      <c r="Z16" s="59"/>
    </row>
    <row r="17" spans="1:26" ht="33" customHeight="1">
      <c r="A17" s="154">
        <v>3</v>
      </c>
      <c r="B17" s="157" t="s">
        <v>25</v>
      </c>
      <c r="C17" s="30" t="s">
        <v>13</v>
      </c>
      <c r="D17" s="25">
        <v>2580</v>
      </c>
      <c r="E17" s="101">
        <v>329.3993</v>
      </c>
      <c r="F17" s="99">
        <v>0</v>
      </c>
      <c r="G17" s="99">
        <v>0</v>
      </c>
      <c r="H17" s="100">
        <f t="shared" si="2"/>
        <v>329.3993</v>
      </c>
      <c r="I17" s="99">
        <v>2649</v>
      </c>
      <c r="J17" s="101">
        <v>978.5372</v>
      </c>
      <c r="K17" s="99">
        <v>3</v>
      </c>
      <c r="L17" s="99">
        <v>1.2</v>
      </c>
      <c r="M17" s="102">
        <f>J17+L17</f>
        <v>979.7372</v>
      </c>
      <c r="N17" s="99">
        <v>2196</v>
      </c>
      <c r="O17" s="99">
        <v>1761.9279999999997</v>
      </c>
      <c r="P17" s="99">
        <v>2</v>
      </c>
      <c r="Q17" s="99">
        <v>1.6</v>
      </c>
      <c r="R17" s="103">
        <f t="shared" si="3"/>
        <v>1763.5279999999996</v>
      </c>
      <c r="S17" s="99">
        <v>952</v>
      </c>
      <c r="T17" s="99">
        <v>4763.347</v>
      </c>
      <c r="U17" s="99">
        <v>13</v>
      </c>
      <c r="V17" s="99">
        <v>446.5</v>
      </c>
      <c r="W17" s="102">
        <f t="shared" si="4"/>
        <v>5209.847</v>
      </c>
      <c r="X17" s="134">
        <f t="shared" si="0"/>
        <v>7833.211499999999</v>
      </c>
      <c r="Y17" s="83">
        <f t="shared" si="1"/>
        <v>449.3</v>
      </c>
      <c r="Z17" s="59"/>
    </row>
    <row r="18" spans="1:26" ht="33" customHeight="1">
      <c r="A18" s="155"/>
      <c r="B18" s="158"/>
      <c r="C18" s="28" t="s">
        <v>14</v>
      </c>
      <c r="D18" s="15">
        <v>782</v>
      </c>
      <c r="E18" s="93">
        <v>96.4882</v>
      </c>
      <c r="F18" s="52">
        <v>1</v>
      </c>
      <c r="G18" s="52">
        <v>0.2</v>
      </c>
      <c r="H18" s="106">
        <f t="shared" si="2"/>
        <v>96.68820000000001</v>
      </c>
      <c r="I18" s="52">
        <v>1185</v>
      </c>
      <c r="J18" s="93">
        <v>424.89517699999993</v>
      </c>
      <c r="K18" s="52">
        <v>0</v>
      </c>
      <c r="L18" s="52">
        <v>0</v>
      </c>
      <c r="M18" s="90">
        <f>J18+L18</f>
        <v>424.89517699999993</v>
      </c>
      <c r="N18" s="52">
        <v>749</v>
      </c>
      <c r="O18" s="52">
        <v>552.8870000000001</v>
      </c>
      <c r="P18" s="52">
        <v>0</v>
      </c>
      <c r="Q18" s="52">
        <v>0</v>
      </c>
      <c r="R18" s="104">
        <f t="shared" si="3"/>
        <v>552.8870000000001</v>
      </c>
      <c r="S18" s="52">
        <v>317</v>
      </c>
      <c r="T18" s="52">
        <v>1029.6169999999997</v>
      </c>
      <c r="U18" s="52">
        <v>2</v>
      </c>
      <c r="V18" s="52">
        <v>230.3</v>
      </c>
      <c r="W18" s="90">
        <f t="shared" si="4"/>
        <v>1259.9169999999997</v>
      </c>
      <c r="X18" s="105">
        <f t="shared" si="0"/>
        <v>2103.8873769999996</v>
      </c>
      <c r="Y18" s="48">
        <f t="shared" si="1"/>
        <v>230.5</v>
      </c>
      <c r="Z18" s="59"/>
    </row>
    <row r="19" spans="1:26" ht="33" customHeight="1" thickBot="1">
      <c r="A19" s="155"/>
      <c r="B19" s="220"/>
      <c r="C19" s="29" t="s">
        <v>15</v>
      </c>
      <c r="D19" s="23">
        <v>1059</v>
      </c>
      <c r="E19" s="94">
        <v>143.161</v>
      </c>
      <c r="F19" s="53">
        <v>1</v>
      </c>
      <c r="G19" s="53">
        <v>0.2</v>
      </c>
      <c r="H19" s="109">
        <f t="shared" si="2"/>
        <v>143.361</v>
      </c>
      <c r="I19" s="53">
        <v>1489</v>
      </c>
      <c r="J19" s="94">
        <v>535.9214</v>
      </c>
      <c r="K19" s="53">
        <v>0</v>
      </c>
      <c r="L19" s="53">
        <v>0</v>
      </c>
      <c r="M19" s="91">
        <f>J19+L19</f>
        <v>535.9214</v>
      </c>
      <c r="N19" s="53">
        <v>974</v>
      </c>
      <c r="O19" s="53">
        <v>694.6</v>
      </c>
      <c r="P19" s="53">
        <v>0</v>
      </c>
      <c r="Q19" s="53">
        <v>0</v>
      </c>
      <c r="R19" s="113">
        <f t="shared" si="3"/>
        <v>694.6</v>
      </c>
      <c r="S19" s="53">
        <v>714</v>
      </c>
      <c r="T19" s="53">
        <v>1659.573</v>
      </c>
      <c r="U19" s="53">
        <v>3</v>
      </c>
      <c r="V19" s="53">
        <v>9.1</v>
      </c>
      <c r="W19" s="91">
        <f t="shared" si="4"/>
        <v>1668.673</v>
      </c>
      <c r="X19" s="133">
        <f t="shared" si="0"/>
        <v>3033.2554</v>
      </c>
      <c r="Y19" s="98">
        <f t="shared" si="1"/>
        <v>9.299999999999999</v>
      </c>
      <c r="Z19" s="59"/>
    </row>
    <row r="20" spans="1:26" ht="33" customHeight="1" thickBot="1">
      <c r="A20" s="156"/>
      <c r="B20" s="221" t="s">
        <v>16</v>
      </c>
      <c r="C20" s="222"/>
      <c r="D20" s="116">
        <f>SUM(D17:D19)</f>
        <v>4421</v>
      </c>
      <c r="E20" s="88">
        <f aca="true" t="shared" si="7" ref="E20:W20">SUM(E17:E19)</f>
        <v>569.0485</v>
      </c>
      <c r="F20" s="41">
        <f t="shared" si="7"/>
        <v>2</v>
      </c>
      <c r="G20" s="41">
        <f t="shared" si="7"/>
        <v>0.4</v>
      </c>
      <c r="H20" s="41">
        <f t="shared" si="7"/>
        <v>569.4485</v>
      </c>
      <c r="I20" s="41">
        <f t="shared" si="7"/>
        <v>5323</v>
      </c>
      <c r="J20" s="88">
        <f t="shared" si="7"/>
        <v>1939.3537769999998</v>
      </c>
      <c r="K20" s="41">
        <f t="shared" si="7"/>
        <v>3</v>
      </c>
      <c r="L20" s="41">
        <f t="shared" si="7"/>
        <v>1.2</v>
      </c>
      <c r="M20" s="88">
        <f t="shared" si="7"/>
        <v>1940.5537769999999</v>
      </c>
      <c r="N20" s="41">
        <f t="shared" si="7"/>
        <v>3919</v>
      </c>
      <c r="O20" s="41">
        <f t="shared" si="7"/>
        <v>3009.4149999999995</v>
      </c>
      <c r="P20" s="41">
        <f t="shared" si="7"/>
        <v>2</v>
      </c>
      <c r="Q20" s="41">
        <f t="shared" si="7"/>
        <v>1.6</v>
      </c>
      <c r="R20" s="87">
        <f t="shared" si="7"/>
        <v>3011.0149999999994</v>
      </c>
      <c r="S20" s="41">
        <f t="shared" si="7"/>
        <v>1983</v>
      </c>
      <c r="T20" s="41">
        <f t="shared" si="7"/>
        <v>7452.537</v>
      </c>
      <c r="U20" s="41">
        <f t="shared" si="7"/>
        <v>18</v>
      </c>
      <c r="V20" s="41">
        <f t="shared" si="7"/>
        <v>685.9</v>
      </c>
      <c r="W20" s="87">
        <f t="shared" si="7"/>
        <v>8138.436999999999</v>
      </c>
      <c r="X20" s="117">
        <f t="shared" si="0"/>
        <v>12970.354276999999</v>
      </c>
      <c r="Y20" s="118">
        <f t="shared" si="1"/>
        <v>689.1</v>
      </c>
      <c r="Z20" s="59"/>
    </row>
    <row r="21" spans="1:26" ht="33" customHeight="1">
      <c r="A21" s="154">
        <v>4</v>
      </c>
      <c r="B21" s="157" t="s">
        <v>26</v>
      </c>
      <c r="C21" s="30" t="s">
        <v>13</v>
      </c>
      <c r="D21" s="25">
        <v>866</v>
      </c>
      <c r="E21" s="101">
        <v>126.212</v>
      </c>
      <c r="F21" s="99">
        <v>1</v>
      </c>
      <c r="G21" s="99">
        <v>0.102</v>
      </c>
      <c r="H21" s="100">
        <f t="shared" si="2"/>
        <v>126.31400000000001</v>
      </c>
      <c r="I21" s="99">
        <v>771</v>
      </c>
      <c r="J21" s="101">
        <v>286.58008</v>
      </c>
      <c r="K21" s="99">
        <v>0</v>
      </c>
      <c r="L21" s="99">
        <v>0</v>
      </c>
      <c r="M21" s="102">
        <f>J21+L21</f>
        <v>286.58008</v>
      </c>
      <c r="N21" s="99">
        <v>480</v>
      </c>
      <c r="O21" s="99">
        <v>390.20099999999996</v>
      </c>
      <c r="P21" s="99">
        <v>0</v>
      </c>
      <c r="Q21" s="99">
        <v>0</v>
      </c>
      <c r="R21" s="103">
        <f t="shared" si="3"/>
        <v>390.20099999999996</v>
      </c>
      <c r="S21" s="99">
        <v>485</v>
      </c>
      <c r="T21" s="99">
        <v>835.9027000000001</v>
      </c>
      <c r="U21" s="99">
        <v>0</v>
      </c>
      <c r="V21" s="99">
        <v>0</v>
      </c>
      <c r="W21" s="102">
        <f t="shared" si="4"/>
        <v>835.9027000000001</v>
      </c>
      <c r="X21" s="134">
        <f t="shared" si="0"/>
        <v>1638.89578</v>
      </c>
      <c r="Y21" s="83">
        <f t="shared" si="1"/>
        <v>0.102</v>
      </c>
      <c r="Z21" s="59"/>
    </row>
    <row r="22" spans="1:26" ht="33" customHeight="1">
      <c r="A22" s="155"/>
      <c r="B22" s="158"/>
      <c r="C22" s="28" t="s">
        <v>14</v>
      </c>
      <c r="D22" s="15">
        <v>950</v>
      </c>
      <c r="E22" s="93">
        <v>123.634</v>
      </c>
      <c r="F22" s="52">
        <v>0</v>
      </c>
      <c r="G22" s="52">
        <v>0</v>
      </c>
      <c r="H22" s="106">
        <f t="shared" si="2"/>
        <v>123.634</v>
      </c>
      <c r="I22" s="52">
        <v>1227</v>
      </c>
      <c r="J22" s="93">
        <v>381.862</v>
      </c>
      <c r="K22" s="52">
        <v>0</v>
      </c>
      <c r="L22" s="52">
        <v>0</v>
      </c>
      <c r="M22" s="90">
        <f>J22+L22</f>
        <v>381.862</v>
      </c>
      <c r="N22" s="52">
        <v>482</v>
      </c>
      <c r="O22" s="52">
        <v>371.267</v>
      </c>
      <c r="P22" s="52">
        <v>0</v>
      </c>
      <c r="Q22" s="52">
        <v>0</v>
      </c>
      <c r="R22" s="104">
        <f t="shared" si="3"/>
        <v>371.267</v>
      </c>
      <c r="S22" s="52">
        <v>492</v>
      </c>
      <c r="T22" s="52">
        <v>830.2670000000002</v>
      </c>
      <c r="U22" s="52">
        <v>0</v>
      </c>
      <c r="V22" s="52">
        <v>0</v>
      </c>
      <c r="W22" s="90">
        <f t="shared" si="4"/>
        <v>830.2670000000002</v>
      </c>
      <c r="X22" s="105">
        <f t="shared" si="0"/>
        <v>1707.0300000000002</v>
      </c>
      <c r="Y22" s="48">
        <f t="shared" si="1"/>
        <v>0</v>
      </c>
      <c r="Z22" s="59"/>
    </row>
    <row r="23" spans="1:26" ht="33" customHeight="1" thickBot="1">
      <c r="A23" s="155"/>
      <c r="B23" s="220"/>
      <c r="C23" s="29" t="s">
        <v>15</v>
      </c>
      <c r="D23" s="23">
        <v>1485</v>
      </c>
      <c r="E23" s="94">
        <v>210.2875</v>
      </c>
      <c r="F23" s="53">
        <v>0</v>
      </c>
      <c r="G23" s="53">
        <v>0</v>
      </c>
      <c r="H23" s="109">
        <f t="shared" si="2"/>
        <v>210.2875</v>
      </c>
      <c r="I23" s="53">
        <v>1839</v>
      </c>
      <c r="J23" s="94">
        <v>615.756</v>
      </c>
      <c r="K23" s="53">
        <v>1</v>
      </c>
      <c r="L23" s="53">
        <v>0.49</v>
      </c>
      <c r="M23" s="91">
        <f>J23+L23</f>
        <v>616.246</v>
      </c>
      <c r="N23" s="53">
        <v>1170</v>
      </c>
      <c r="O23" s="53">
        <v>922.1391</v>
      </c>
      <c r="P23" s="53">
        <v>1</v>
      </c>
      <c r="Q23" s="53">
        <v>1</v>
      </c>
      <c r="R23" s="113">
        <f t="shared" si="3"/>
        <v>923.1391</v>
      </c>
      <c r="S23" s="53">
        <v>1989</v>
      </c>
      <c r="T23" s="53">
        <v>4497.1195</v>
      </c>
      <c r="U23" s="53">
        <v>2</v>
      </c>
      <c r="V23" s="53">
        <v>49.27</v>
      </c>
      <c r="W23" s="91">
        <f t="shared" si="4"/>
        <v>4546.3895</v>
      </c>
      <c r="X23" s="133">
        <f t="shared" si="0"/>
        <v>6245.3021</v>
      </c>
      <c r="Y23" s="98">
        <f t="shared" si="1"/>
        <v>50.760000000000005</v>
      </c>
      <c r="Z23" s="59"/>
    </row>
    <row r="24" spans="1:26" ht="33" customHeight="1" thickBot="1">
      <c r="A24" s="156"/>
      <c r="B24" s="221" t="s">
        <v>16</v>
      </c>
      <c r="C24" s="222"/>
      <c r="D24" s="116">
        <f>SUM(D21:D23)</f>
        <v>3301</v>
      </c>
      <c r="E24" s="88">
        <f aca="true" t="shared" si="8" ref="E24:W24">SUM(E21:E23)</f>
        <v>460.1335</v>
      </c>
      <c r="F24" s="41">
        <f t="shared" si="8"/>
        <v>1</v>
      </c>
      <c r="G24" s="41">
        <f t="shared" si="8"/>
        <v>0.102</v>
      </c>
      <c r="H24" s="41">
        <f t="shared" si="8"/>
        <v>460.2355</v>
      </c>
      <c r="I24" s="41">
        <f t="shared" si="8"/>
        <v>3837</v>
      </c>
      <c r="J24" s="88">
        <f t="shared" si="8"/>
        <v>1284.1980800000001</v>
      </c>
      <c r="K24" s="41">
        <f t="shared" si="8"/>
        <v>1</v>
      </c>
      <c r="L24" s="41">
        <f t="shared" si="8"/>
        <v>0.49</v>
      </c>
      <c r="M24" s="88">
        <f t="shared" si="8"/>
        <v>1284.68808</v>
      </c>
      <c r="N24" s="41">
        <f t="shared" si="8"/>
        <v>2132</v>
      </c>
      <c r="O24" s="41">
        <f t="shared" si="8"/>
        <v>1683.6071</v>
      </c>
      <c r="P24" s="41">
        <f t="shared" si="8"/>
        <v>1</v>
      </c>
      <c r="Q24" s="41">
        <f t="shared" si="8"/>
        <v>1</v>
      </c>
      <c r="R24" s="87">
        <f t="shared" si="8"/>
        <v>1684.6071</v>
      </c>
      <c r="S24" s="41">
        <f t="shared" si="8"/>
        <v>2966</v>
      </c>
      <c r="T24" s="41">
        <f t="shared" si="8"/>
        <v>6163.2892</v>
      </c>
      <c r="U24" s="41">
        <f t="shared" si="8"/>
        <v>2</v>
      </c>
      <c r="V24" s="41">
        <f t="shared" si="8"/>
        <v>49.27</v>
      </c>
      <c r="W24" s="87">
        <f t="shared" si="8"/>
        <v>6212.559200000001</v>
      </c>
      <c r="X24" s="117">
        <f t="shared" si="0"/>
        <v>9591.22788</v>
      </c>
      <c r="Y24" s="118">
        <f t="shared" si="1"/>
        <v>50.862</v>
      </c>
      <c r="Z24" s="59"/>
    </row>
    <row r="25" spans="1:26" ht="33" customHeight="1">
      <c r="A25" s="243">
        <v>5</v>
      </c>
      <c r="B25" s="157" t="s">
        <v>27</v>
      </c>
      <c r="C25" s="30" t="s">
        <v>13</v>
      </c>
      <c r="D25" s="25">
        <v>554</v>
      </c>
      <c r="E25" s="101">
        <v>103.568</v>
      </c>
      <c r="F25" s="99">
        <v>0</v>
      </c>
      <c r="G25" s="99">
        <v>0</v>
      </c>
      <c r="H25" s="100">
        <f t="shared" si="2"/>
        <v>103.568</v>
      </c>
      <c r="I25" s="99">
        <v>1302</v>
      </c>
      <c r="J25" s="101">
        <v>517.586</v>
      </c>
      <c r="K25" s="99">
        <v>0</v>
      </c>
      <c r="L25" s="99">
        <v>0</v>
      </c>
      <c r="M25" s="102">
        <f>J25+L25</f>
        <v>517.586</v>
      </c>
      <c r="N25" s="99">
        <v>454</v>
      </c>
      <c r="O25" s="99">
        <v>407.95</v>
      </c>
      <c r="P25" s="99">
        <v>0</v>
      </c>
      <c r="Q25" s="99">
        <v>0</v>
      </c>
      <c r="R25" s="103">
        <f t="shared" si="3"/>
        <v>407.95</v>
      </c>
      <c r="S25" s="99">
        <v>609</v>
      </c>
      <c r="T25" s="99">
        <v>1171.5</v>
      </c>
      <c r="U25" s="99">
        <v>11</v>
      </c>
      <c r="V25" s="99">
        <v>85.8</v>
      </c>
      <c r="W25" s="102">
        <f t="shared" si="4"/>
        <v>1257.3</v>
      </c>
      <c r="X25" s="100">
        <f t="shared" si="0"/>
        <v>2200.6040000000003</v>
      </c>
      <c r="Y25" s="83">
        <f t="shared" si="1"/>
        <v>85.8</v>
      </c>
      <c r="Z25" s="59"/>
    </row>
    <row r="26" spans="1:26" ht="33" customHeight="1">
      <c r="A26" s="244"/>
      <c r="B26" s="158"/>
      <c r="C26" s="28" t="s">
        <v>14</v>
      </c>
      <c r="D26" s="15">
        <v>1201</v>
      </c>
      <c r="E26" s="93">
        <v>197.71</v>
      </c>
      <c r="F26" s="52">
        <v>0</v>
      </c>
      <c r="G26" s="52">
        <v>0</v>
      </c>
      <c r="H26" s="106">
        <f t="shared" si="2"/>
        <v>197.71</v>
      </c>
      <c r="I26" s="52">
        <v>1926</v>
      </c>
      <c r="J26" s="93">
        <v>820.345</v>
      </c>
      <c r="K26" s="52">
        <v>0</v>
      </c>
      <c r="L26" s="52">
        <v>0</v>
      </c>
      <c r="M26" s="90">
        <f>J26+L26</f>
        <v>820.345</v>
      </c>
      <c r="N26" s="52">
        <v>577</v>
      </c>
      <c r="O26" s="52">
        <v>501.28</v>
      </c>
      <c r="P26" s="52">
        <v>0</v>
      </c>
      <c r="Q26" s="52">
        <v>0</v>
      </c>
      <c r="R26" s="104">
        <f t="shared" si="3"/>
        <v>501.28</v>
      </c>
      <c r="S26" s="52">
        <v>319</v>
      </c>
      <c r="T26" s="52">
        <v>509.2</v>
      </c>
      <c r="U26" s="52">
        <v>0</v>
      </c>
      <c r="V26" s="52">
        <v>0</v>
      </c>
      <c r="W26" s="90">
        <f t="shared" si="4"/>
        <v>509.2</v>
      </c>
      <c r="X26" s="106">
        <f t="shared" si="0"/>
        <v>2028.535</v>
      </c>
      <c r="Y26" s="48">
        <f t="shared" si="1"/>
        <v>0</v>
      </c>
      <c r="Z26" s="59"/>
    </row>
    <row r="27" spans="1:26" ht="33" customHeight="1" thickBot="1">
      <c r="A27" s="244"/>
      <c r="B27" s="220"/>
      <c r="C27" s="29" t="s">
        <v>15</v>
      </c>
      <c r="D27" s="23">
        <v>4150</v>
      </c>
      <c r="E27" s="94">
        <v>728.239</v>
      </c>
      <c r="F27" s="53">
        <v>0</v>
      </c>
      <c r="G27" s="53">
        <v>0</v>
      </c>
      <c r="H27" s="109">
        <f t="shared" si="2"/>
        <v>728.239</v>
      </c>
      <c r="I27" s="53">
        <v>3281</v>
      </c>
      <c r="J27" s="94">
        <v>1467.27</v>
      </c>
      <c r="K27" s="53">
        <v>0</v>
      </c>
      <c r="L27" s="53">
        <v>0</v>
      </c>
      <c r="M27" s="91">
        <f>J27+L27</f>
        <v>1467.27</v>
      </c>
      <c r="N27" s="53">
        <v>2154</v>
      </c>
      <c r="O27" s="53">
        <v>1615.7</v>
      </c>
      <c r="P27" s="53">
        <v>0</v>
      </c>
      <c r="Q27" s="53">
        <v>0</v>
      </c>
      <c r="R27" s="113">
        <f t="shared" si="3"/>
        <v>1615.7</v>
      </c>
      <c r="S27" s="53">
        <v>749</v>
      </c>
      <c r="T27" s="53">
        <v>1459.31</v>
      </c>
      <c r="U27" s="53">
        <v>0</v>
      </c>
      <c r="V27" s="53">
        <v>0</v>
      </c>
      <c r="W27" s="91">
        <f t="shared" si="4"/>
        <v>1459.31</v>
      </c>
      <c r="X27" s="109">
        <f t="shared" si="0"/>
        <v>5270.519</v>
      </c>
      <c r="Y27" s="98">
        <f t="shared" si="1"/>
        <v>0</v>
      </c>
      <c r="Z27" s="59"/>
    </row>
    <row r="28" spans="1:26" ht="33" customHeight="1" thickBot="1">
      <c r="A28" s="245"/>
      <c r="B28" s="221" t="s">
        <v>16</v>
      </c>
      <c r="C28" s="222"/>
      <c r="D28" s="116">
        <f>SUM(D25:D27)</f>
        <v>5905</v>
      </c>
      <c r="E28" s="88">
        <f aca="true" t="shared" si="9" ref="E28:W28">SUM(E25:E27)</f>
        <v>1029.517</v>
      </c>
      <c r="F28" s="41">
        <f t="shared" si="9"/>
        <v>0</v>
      </c>
      <c r="G28" s="41">
        <f t="shared" si="9"/>
        <v>0</v>
      </c>
      <c r="H28" s="41">
        <f t="shared" si="9"/>
        <v>1029.517</v>
      </c>
      <c r="I28" s="41">
        <f t="shared" si="9"/>
        <v>6509</v>
      </c>
      <c r="J28" s="88">
        <f t="shared" si="9"/>
        <v>2805.201</v>
      </c>
      <c r="K28" s="41">
        <f t="shared" si="9"/>
        <v>0</v>
      </c>
      <c r="L28" s="41">
        <f t="shared" si="9"/>
        <v>0</v>
      </c>
      <c r="M28" s="88">
        <f t="shared" si="9"/>
        <v>2805.201</v>
      </c>
      <c r="N28" s="41">
        <f t="shared" si="9"/>
        <v>3185</v>
      </c>
      <c r="O28" s="41">
        <f t="shared" si="9"/>
        <v>2524.9300000000003</v>
      </c>
      <c r="P28" s="41">
        <f t="shared" si="9"/>
        <v>0</v>
      </c>
      <c r="Q28" s="41">
        <f t="shared" si="9"/>
        <v>0</v>
      </c>
      <c r="R28" s="87">
        <f t="shared" si="9"/>
        <v>2524.9300000000003</v>
      </c>
      <c r="S28" s="41">
        <f t="shared" si="9"/>
        <v>1677</v>
      </c>
      <c r="T28" s="41">
        <f t="shared" si="9"/>
        <v>3140.01</v>
      </c>
      <c r="U28" s="41">
        <f t="shared" si="9"/>
        <v>11</v>
      </c>
      <c r="V28" s="41">
        <f t="shared" si="9"/>
        <v>85.8</v>
      </c>
      <c r="W28" s="87">
        <f t="shared" si="9"/>
        <v>3225.81</v>
      </c>
      <c r="X28" s="117">
        <f t="shared" si="0"/>
        <v>9499.658</v>
      </c>
      <c r="Y28" s="118">
        <f t="shared" si="1"/>
        <v>85.8</v>
      </c>
      <c r="Z28" s="59"/>
    </row>
    <row r="29" spans="1:26" ht="33" customHeight="1" thickBot="1">
      <c r="A29" s="243">
        <v>6</v>
      </c>
      <c r="B29" s="253" t="s">
        <v>18</v>
      </c>
      <c r="C29" s="31" t="s">
        <v>13</v>
      </c>
      <c r="D29" s="149">
        <v>1681</v>
      </c>
      <c r="E29" s="92">
        <v>214.4</v>
      </c>
      <c r="F29" s="51">
        <v>1</v>
      </c>
      <c r="G29" s="51">
        <v>0.2</v>
      </c>
      <c r="H29" s="45">
        <f>E29+G29</f>
        <v>214.6</v>
      </c>
      <c r="I29" s="51">
        <v>1840</v>
      </c>
      <c r="J29" s="92">
        <v>679.1</v>
      </c>
      <c r="K29" s="51">
        <v>0</v>
      </c>
      <c r="L29" s="150">
        <v>0</v>
      </c>
      <c r="M29" s="86">
        <f aca="true" t="shared" si="10" ref="M29:M35">J29+L29</f>
        <v>679.1</v>
      </c>
      <c r="N29" s="51">
        <v>3329</v>
      </c>
      <c r="O29" s="51">
        <v>1362.8</v>
      </c>
      <c r="P29" s="51">
        <v>0</v>
      </c>
      <c r="Q29" s="51">
        <v>0</v>
      </c>
      <c r="R29" s="89">
        <v>1362.8</v>
      </c>
      <c r="S29" s="51">
        <v>1511</v>
      </c>
      <c r="T29" s="51">
        <v>848</v>
      </c>
      <c r="U29" s="51">
        <v>12</v>
      </c>
      <c r="V29" s="51">
        <v>5.97</v>
      </c>
      <c r="W29" s="86">
        <v>853.97</v>
      </c>
      <c r="X29" s="45">
        <f t="shared" si="0"/>
        <v>3104.3</v>
      </c>
      <c r="Y29" s="151">
        <f t="shared" si="1"/>
        <v>6.17</v>
      </c>
      <c r="Z29" s="59"/>
    </row>
    <row r="30" spans="1:26" ht="33" customHeight="1" thickBot="1">
      <c r="A30" s="244"/>
      <c r="B30" s="254"/>
      <c r="C30" s="31" t="s">
        <v>14</v>
      </c>
      <c r="D30" s="15">
        <v>1120</v>
      </c>
      <c r="E30" s="93">
        <v>167.5</v>
      </c>
      <c r="F30" s="52">
        <v>1</v>
      </c>
      <c r="G30" s="52">
        <v>0.2</v>
      </c>
      <c r="H30" s="106">
        <f>E30+G30</f>
        <v>167.7</v>
      </c>
      <c r="I30" s="52">
        <v>1774</v>
      </c>
      <c r="J30" s="93">
        <v>816.6</v>
      </c>
      <c r="K30" s="52">
        <v>0</v>
      </c>
      <c r="L30" s="132">
        <v>0</v>
      </c>
      <c r="M30" s="90">
        <f t="shared" si="10"/>
        <v>816.6</v>
      </c>
      <c r="N30" s="52">
        <v>2320</v>
      </c>
      <c r="O30" s="52">
        <v>648.3</v>
      </c>
      <c r="P30" s="52">
        <v>0</v>
      </c>
      <c r="Q30" s="52">
        <v>0</v>
      </c>
      <c r="R30" s="104">
        <v>648.3</v>
      </c>
      <c r="S30" s="52">
        <v>1225</v>
      </c>
      <c r="T30" s="52">
        <v>502</v>
      </c>
      <c r="U30" s="52">
        <v>21</v>
      </c>
      <c r="V30" s="52">
        <v>14.73</v>
      </c>
      <c r="W30" s="90">
        <v>516.73</v>
      </c>
      <c r="X30" s="106">
        <f t="shared" si="0"/>
        <v>2134.4</v>
      </c>
      <c r="Y30" s="74">
        <f t="shared" si="1"/>
        <v>14.93</v>
      </c>
      <c r="Z30" s="59"/>
    </row>
    <row r="31" spans="1:26" ht="33" customHeight="1" thickBot="1">
      <c r="A31" s="244"/>
      <c r="B31" s="255"/>
      <c r="C31" s="123" t="s">
        <v>15</v>
      </c>
      <c r="D31" s="23">
        <v>1321</v>
      </c>
      <c r="E31" s="94">
        <v>168</v>
      </c>
      <c r="F31" s="53">
        <v>1</v>
      </c>
      <c r="G31" s="53">
        <v>0.2</v>
      </c>
      <c r="H31" s="109">
        <f>E31+G31</f>
        <v>168.2</v>
      </c>
      <c r="I31" s="53">
        <v>1422</v>
      </c>
      <c r="J31" s="94">
        <v>563.1</v>
      </c>
      <c r="K31" s="53">
        <v>0</v>
      </c>
      <c r="L31" s="137">
        <v>0</v>
      </c>
      <c r="M31" s="91">
        <f t="shared" si="10"/>
        <v>563.1</v>
      </c>
      <c r="N31" s="53">
        <v>1875</v>
      </c>
      <c r="O31" s="53">
        <v>721</v>
      </c>
      <c r="P31" s="53">
        <v>0</v>
      </c>
      <c r="Q31" s="53">
        <v>0</v>
      </c>
      <c r="R31" s="113">
        <v>721</v>
      </c>
      <c r="S31" s="53">
        <v>1020</v>
      </c>
      <c r="T31" s="53">
        <v>885.6</v>
      </c>
      <c r="U31" s="53">
        <v>29</v>
      </c>
      <c r="V31" s="53">
        <v>30</v>
      </c>
      <c r="W31" s="91">
        <v>915.6</v>
      </c>
      <c r="X31" s="109">
        <f t="shared" si="0"/>
        <v>2337.7</v>
      </c>
      <c r="Y31" s="119">
        <f t="shared" si="1"/>
        <v>30.2</v>
      </c>
      <c r="Z31" s="59"/>
    </row>
    <row r="32" spans="1:26" ht="33" customHeight="1" thickBot="1">
      <c r="A32" s="245"/>
      <c r="B32" s="256" t="s">
        <v>16</v>
      </c>
      <c r="C32" s="257"/>
      <c r="D32" s="116">
        <v>4122</v>
      </c>
      <c r="E32" s="88">
        <f>SUM(E29:E31)</f>
        <v>549.9</v>
      </c>
      <c r="F32" s="138">
        <f aca="true" t="shared" si="11" ref="F32:L32">SUM(F29:F31)</f>
        <v>3</v>
      </c>
      <c r="G32" s="138">
        <f t="shared" si="11"/>
        <v>0.6000000000000001</v>
      </c>
      <c r="H32" s="138">
        <f t="shared" si="11"/>
        <v>550.5</v>
      </c>
      <c r="I32" s="138">
        <f t="shared" si="11"/>
        <v>5036</v>
      </c>
      <c r="J32" s="88">
        <f t="shared" si="11"/>
        <v>2058.8</v>
      </c>
      <c r="K32" s="138">
        <f t="shared" si="11"/>
        <v>0</v>
      </c>
      <c r="L32" s="138">
        <f t="shared" si="11"/>
        <v>0</v>
      </c>
      <c r="M32" s="88">
        <f t="shared" si="10"/>
        <v>2058.8</v>
      </c>
      <c r="N32" s="41">
        <v>7524</v>
      </c>
      <c r="O32" s="41">
        <v>2732.1</v>
      </c>
      <c r="P32" s="41">
        <v>0</v>
      </c>
      <c r="Q32" s="41">
        <v>0</v>
      </c>
      <c r="R32" s="87">
        <v>2732.1</v>
      </c>
      <c r="S32" s="41">
        <v>3756</v>
      </c>
      <c r="T32" s="41">
        <v>2235.6</v>
      </c>
      <c r="U32" s="41">
        <v>62</v>
      </c>
      <c r="V32" s="41">
        <v>50.7</v>
      </c>
      <c r="W32" s="87">
        <v>2286.3</v>
      </c>
      <c r="X32" s="117">
        <f t="shared" si="0"/>
        <v>7576.4</v>
      </c>
      <c r="Y32" s="118">
        <f t="shared" si="1"/>
        <v>51.300000000000004</v>
      </c>
      <c r="Z32" s="59"/>
    </row>
    <row r="33" spans="1:26" ht="33" customHeight="1">
      <c r="A33" s="243">
        <v>7</v>
      </c>
      <c r="B33" s="157" t="s">
        <v>17</v>
      </c>
      <c r="C33" s="30" t="s">
        <v>13</v>
      </c>
      <c r="D33" s="25">
        <v>52</v>
      </c>
      <c r="E33" s="101">
        <v>9.052</v>
      </c>
      <c r="F33" s="99">
        <v>0</v>
      </c>
      <c r="G33" s="99">
        <v>0</v>
      </c>
      <c r="H33" s="100">
        <f t="shared" si="2"/>
        <v>9.052</v>
      </c>
      <c r="I33" s="99">
        <v>160</v>
      </c>
      <c r="J33" s="101">
        <v>67.557</v>
      </c>
      <c r="K33" s="99">
        <v>0</v>
      </c>
      <c r="L33" s="99">
        <v>0</v>
      </c>
      <c r="M33" s="102">
        <f t="shared" si="10"/>
        <v>67.557</v>
      </c>
      <c r="N33" s="99">
        <v>58</v>
      </c>
      <c r="O33" s="99">
        <v>52.518</v>
      </c>
      <c r="P33" s="99">
        <v>0</v>
      </c>
      <c r="Q33" s="99">
        <v>0</v>
      </c>
      <c r="R33" s="103">
        <f t="shared" si="3"/>
        <v>52.518</v>
      </c>
      <c r="S33" s="99">
        <v>38</v>
      </c>
      <c r="T33" s="99">
        <v>51.023</v>
      </c>
      <c r="U33" s="99">
        <v>0</v>
      </c>
      <c r="V33" s="99">
        <v>0</v>
      </c>
      <c r="W33" s="102">
        <f t="shared" si="4"/>
        <v>51.023</v>
      </c>
      <c r="X33" s="100">
        <f t="shared" si="0"/>
        <v>180.15</v>
      </c>
      <c r="Y33" s="122">
        <f t="shared" si="1"/>
        <v>0</v>
      </c>
      <c r="Z33" s="59"/>
    </row>
    <row r="34" spans="1:26" ht="33" customHeight="1">
      <c r="A34" s="244"/>
      <c r="B34" s="158"/>
      <c r="C34" s="28" t="s">
        <v>14</v>
      </c>
      <c r="D34" s="15">
        <v>16</v>
      </c>
      <c r="E34" s="93">
        <v>2.549</v>
      </c>
      <c r="F34" s="52">
        <v>0</v>
      </c>
      <c r="G34" s="52">
        <v>0</v>
      </c>
      <c r="H34" s="106">
        <f t="shared" si="2"/>
        <v>2.549</v>
      </c>
      <c r="I34" s="52">
        <v>127</v>
      </c>
      <c r="J34" s="93">
        <v>55.844</v>
      </c>
      <c r="K34" s="52">
        <v>0</v>
      </c>
      <c r="L34" s="52">
        <v>0</v>
      </c>
      <c r="M34" s="90">
        <f t="shared" si="10"/>
        <v>55.844</v>
      </c>
      <c r="N34" s="52">
        <v>69</v>
      </c>
      <c r="O34" s="52">
        <v>64.23</v>
      </c>
      <c r="P34" s="52">
        <v>0</v>
      </c>
      <c r="Q34" s="52">
        <v>0</v>
      </c>
      <c r="R34" s="104">
        <f t="shared" si="3"/>
        <v>64.23</v>
      </c>
      <c r="S34" s="52">
        <v>33</v>
      </c>
      <c r="T34" s="52">
        <v>48.82</v>
      </c>
      <c r="U34" s="52">
        <v>0</v>
      </c>
      <c r="V34" s="52">
        <v>0</v>
      </c>
      <c r="W34" s="90">
        <f t="shared" si="4"/>
        <v>48.82</v>
      </c>
      <c r="X34" s="106">
        <f t="shared" si="0"/>
        <v>171.443</v>
      </c>
      <c r="Y34" s="74">
        <f t="shared" si="1"/>
        <v>0</v>
      </c>
      <c r="Z34" s="59"/>
    </row>
    <row r="35" spans="1:26" ht="33" customHeight="1" thickBot="1">
      <c r="A35" s="244"/>
      <c r="B35" s="220"/>
      <c r="C35" s="29" t="s">
        <v>15</v>
      </c>
      <c r="D35" s="23">
        <v>38</v>
      </c>
      <c r="E35" s="94">
        <v>4.581</v>
      </c>
      <c r="F35" s="53">
        <v>0</v>
      </c>
      <c r="G35" s="53">
        <v>0</v>
      </c>
      <c r="H35" s="109">
        <f t="shared" si="2"/>
        <v>4.581</v>
      </c>
      <c r="I35" s="53">
        <v>190</v>
      </c>
      <c r="J35" s="94">
        <v>86.509</v>
      </c>
      <c r="K35" s="53">
        <v>0</v>
      </c>
      <c r="L35" s="53">
        <v>0</v>
      </c>
      <c r="M35" s="91">
        <f t="shared" si="10"/>
        <v>86.509</v>
      </c>
      <c r="N35" s="53">
        <v>664</v>
      </c>
      <c r="O35" s="53">
        <v>413.29</v>
      </c>
      <c r="P35" s="53">
        <v>0</v>
      </c>
      <c r="Q35" s="53">
        <v>0</v>
      </c>
      <c r="R35" s="113">
        <f t="shared" si="3"/>
        <v>413.29</v>
      </c>
      <c r="S35" s="53">
        <v>124</v>
      </c>
      <c r="T35" s="53">
        <v>394.94599999999997</v>
      </c>
      <c r="U35" s="53">
        <v>0</v>
      </c>
      <c r="V35" s="53">
        <v>0</v>
      </c>
      <c r="W35" s="91">
        <f t="shared" si="4"/>
        <v>394.94599999999997</v>
      </c>
      <c r="X35" s="109">
        <f t="shared" si="0"/>
        <v>899.326</v>
      </c>
      <c r="Y35" s="119">
        <f t="shared" si="1"/>
        <v>0</v>
      </c>
      <c r="Z35" s="59"/>
    </row>
    <row r="36" spans="1:26" ht="33" customHeight="1" thickBot="1">
      <c r="A36" s="245"/>
      <c r="B36" s="221" t="s">
        <v>16</v>
      </c>
      <c r="C36" s="222"/>
      <c r="D36" s="116">
        <f>SUM(D33:D35)</f>
        <v>106</v>
      </c>
      <c r="E36" s="88">
        <f aca="true" t="shared" si="12" ref="E36:W36">SUM(E33:E35)</f>
        <v>16.182</v>
      </c>
      <c r="F36" s="41">
        <f t="shared" si="12"/>
        <v>0</v>
      </c>
      <c r="G36" s="41">
        <f t="shared" si="12"/>
        <v>0</v>
      </c>
      <c r="H36" s="41">
        <f t="shared" si="12"/>
        <v>16.182</v>
      </c>
      <c r="I36" s="41">
        <f t="shared" si="12"/>
        <v>477</v>
      </c>
      <c r="J36" s="88">
        <f t="shared" si="12"/>
        <v>209.91000000000003</v>
      </c>
      <c r="K36" s="41">
        <f t="shared" si="12"/>
        <v>0</v>
      </c>
      <c r="L36" s="41">
        <f t="shared" si="12"/>
        <v>0</v>
      </c>
      <c r="M36" s="88">
        <f t="shared" si="12"/>
        <v>209.91000000000003</v>
      </c>
      <c r="N36" s="41">
        <f t="shared" si="12"/>
        <v>791</v>
      </c>
      <c r="O36" s="41">
        <f t="shared" si="12"/>
        <v>530.038</v>
      </c>
      <c r="P36" s="41">
        <f t="shared" si="12"/>
        <v>0</v>
      </c>
      <c r="Q36" s="41">
        <f t="shared" si="12"/>
        <v>0</v>
      </c>
      <c r="R36" s="87">
        <f t="shared" si="12"/>
        <v>530.038</v>
      </c>
      <c r="S36" s="41">
        <f t="shared" si="12"/>
        <v>195</v>
      </c>
      <c r="T36" s="41">
        <f t="shared" si="12"/>
        <v>494.789</v>
      </c>
      <c r="U36" s="41">
        <f t="shared" si="12"/>
        <v>0</v>
      </c>
      <c r="V36" s="41">
        <f t="shared" si="12"/>
        <v>0</v>
      </c>
      <c r="W36" s="87">
        <f t="shared" si="12"/>
        <v>494.789</v>
      </c>
      <c r="X36" s="117">
        <f t="shared" si="0"/>
        <v>1250.9189999999999</v>
      </c>
      <c r="Y36" s="118">
        <f t="shared" si="1"/>
        <v>0</v>
      </c>
      <c r="Z36" s="59"/>
    </row>
    <row r="37" spans="1:26" ht="33" customHeight="1">
      <c r="A37" s="250">
        <v>8</v>
      </c>
      <c r="B37" s="247" t="s">
        <v>28</v>
      </c>
      <c r="C37" s="120" t="s">
        <v>13</v>
      </c>
      <c r="D37" s="146">
        <v>205</v>
      </c>
      <c r="E37" s="102">
        <v>27.094</v>
      </c>
      <c r="F37" s="121">
        <v>0</v>
      </c>
      <c r="G37" s="121">
        <v>0</v>
      </c>
      <c r="H37" s="100">
        <f t="shared" si="2"/>
        <v>27.094</v>
      </c>
      <c r="I37" s="121">
        <v>118</v>
      </c>
      <c r="J37" s="102">
        <v>46.61</v>
      </c>
      <c r="K37" s="121">
        <v>0</v>
      </c>
      <c r="L37" s="121">
        <v>0</v>
      </c>
      <c r="M37" s="102">
        <f>J37+L37</f>
        <v>46.61</v>
      </c>
      <c r="N37" s="121">
        <v>142</v>
      </c>
      <c r="O37" s="121">
        <v>112.376</v>
      </c>
      <c r="P37" s="121">
        <v>0</v>
      </c>
      <c r="Q37" s="121">
        <v>0</v>
      </c>
      <c r="R37" s="103">
        <f t="shared" si="3"/>
        <v>112.376</v>
      </c>
      <c r="S37" s="121">
        <v>123</v>
      </c>
      <c r="T37" s="121">
        <v>183.13</v>
      </c>
      <c r="U37" s="121">
        <v>0</v>
      </c>
      <c r="V37" s="121">
        <v>0</v>
      </c>
      <c r="W37" s="102">
        <f t="shared" si="4"/>
        <v>183.13</v>
      </c>
      <c r="X37" s="100">
        <f t="shared" si="0"/>
        <v>369.21000000000004</v>
      </c>
      <c r="Y37" s="122">
        <f t="shared" si="1"/>
        <v>0</v>
      </c>
      <c r="Z37" s="59"/>
    </row>
    <row r="38" spans="1:26" ht="33" customHeight="1">
      <c r="A38" s="251"/>
      <c r="B38" s="248"/>
      <c r="C38" s="76" t="s">
        <v>14</v>
      </c>
      <c r="D38" s="147">
        <v>350</v>
      </c>
      <c r="E38" s="90">
        <v>37.7269</v>
      </c>
      <c r="F38" s="49">
        <v>0</v>
      </c>
      <c r="G38" s="49">
        <v>0</v>
      </c>
      <c r="H38" s="106">
        <f t="shared" si="2"/>
        <v>37.7269</v>
      </c>
      <c r="I38" s="49">
        <v>128</v>
      </c>
      <c r="J38" s="90">
        <v>51.948</v>
      </c>
      <c r="K38" s="49">
        <v>0</v>
      </c>
      <c r="L38" s="49">
        <v>0</v>
      </c>
      <c r="M38" s="90">
        <f>J38+L38</f>
        <v>51.948</v>
      </c>
      <c r="N38" s="49">
        <v>196</v>
      </c>
      <c r="O38" s="49">
        <v>150.479</v>
      </c>
      <c r="P38" s="49">
        <v>0</v>
      </c>
      <c r="Q38" s="49">
        <v>0</v>
      </c>
      <c r="R38" s="104">
        <f t="shared" si="3"/>
        <v>150.479</v>
      </c>
      <c r="S38" s="49">
        <v>147</v>
      </c>
      <c r="T38" s="49">
        <v>290.053</v>
      </c>
      <c r="U38" s="49">
        <v>0</v>
      </c>
      <c r="V38" s="49">
        <v>0</v>
      </c>
      <c r="W38" s="90">
        <f t="shared" si="4"/>
        <v>290.053</v>
      </c>
      <c r="X38" s="106">
        <f t="shared" si="0"/>
        <v>530.2069</v>
      </c>
      <c r="Y38" s="74">
        <f t="shared" si="1"/>
        <v>0</v>
      </c>
      <c r="Z38" s="59"/>
    </row>
    <row r="39" spans="1:26" ht="33" customHeight="1" thickBot="1">
      <c r="A39" s="251"/>
      <c r="B39" s="249"/>
      <c r="C39" s="77" t="s">
        <v>15</v>
      </c>
      <c r="D39" s="148">
        <v>593</v>
      </c>
      <c r="E39" s="91">
        <v>93.1687</v>
      </c>
      <c r="F39" s="50">
        <v>0</v>
      </c>
      <c r="G39" s="50">
        <v>0</v>
      </c>
      <c r="H39" s="109">
        <f t="shared" si="2"/>
        <v>93.1687</v>
      </c>
      <c r="I39" s="50">
        <v>242</v>
      </c>
      <c r="J39" s="91">
        <v>81.922</v>
      </c>
      <c r="K39" s="50">
        <v>0</v>
      </c>
      <c r="L39" s="50">
        <v>0</v>
      </c>
      <c r="M39" s="91">
        <f>J39+L39</f>
        <v>81.922</v>
      </c>
      <c r="N39" s="50">
        <v>455</v>
      </c>
      <c r="O39" s="50">
        <v>361.13200000000006</v>
      </c>
      <c r="P39" s="50">
        <v>0</v>
      </c>
      <c r="Q39" s="50">
        <v>0</v>
      </c>
      <c r="R39" s="113">
        <f t="shared" si="3"/>
        <v>361.13200000000006</v>
      </c>
      <c r="S39" s="50">
        <v>593</v>
      </c>
      <c r="T39" s="50">
        <v>1381.42</v>
      </c>
      <c r="U39" s="50">
        <v>0</v>
      </c>
      <c r="V39" s="50">
        <v>0</v>
      </c>
      <c r="W39" s="91">
        <f t="shared" si="4"/>
        <v>1381.42</v>
      </c>
      <c r="X39" s="109">
        <f t="shared" si="0"/>
        <v>1917.6427</v>
      </c>
      <c r="Y39" s="119">
        <f t="shared" si="1"/>
        <v>0</v>
      </c>
      <c r="Z39" s="59"/>
    </row>
    <row r="40" spans="1:26" ht="33" customHeight="1" thickBot="1">
      <c r="A40" s="252"/>
      <c r="B40" s="221" t="s">
        <v>16</v>
      </c>
      <c r="C40" s="222"/>
      <c r="D40" s="116">
        <f>SUM(D37:D39)</f>
        <v>1148</v>
      </c>
      <c r="E40" s="88">
        <f aca="true" t="shared" si="13" ref="E40:W40">SUM(E37:E39)</f>
        <v>157.9896</v>
      </c>
      <c r="F40" s="41">
        <f t="shared" si="13"/>
        <v>0</v>
      </c>
      <c r="G40" s="41">
        <f t="shared" si="13"/>
        <v>0</v>
      </c>
      <c r="H40" s="41">
        <f t="shared" si="13"/>
        <v>157.9896</v>
      </c>
      <c r="I40" s="41">
        <f t="shared" si="13"/>
        <v>488</v>
      </c>
      <c r="J40" s="88">
        <f t="shared" si="13"/>
        <v>180.48</v>
      </c>
      <c r="K40" s="41">
        <f t="shared" si="13"/>
        <v>0</v>
      </c>
      <c r="L40" s="41">
        <f t="shared" si="13"/>
        <v>0</v>
      </c>
      <c r="M40" s="88">
        <f t="shared" si="13"/>
        <v>180.48</v>
      </c>
      <c r="N40" s="41">
        <f t="shared" si="13"/>
        <v>793</v>
      </c>
      <c r="O40" s="41">
        <f t="shared" si="13"/>
        <v>623.9870000000001</v>
      </c>
      <c r="P40" s="41">
        <f t="shared" si="13"/>
        <v>0</v>
      </c>
      <c r="Q40" s="41">
        <f t="shared" si="13"/>
        <v>0</v>
      </c>
      <c r="R40" s="87">
        <f t="shared" si="13"/>
        <v>623.9870000000001</v>
      </c>
      <c r="S40" s="41">
        <f t="shared" si="13"/>
        <v>863</v>
      </c>
      <c r="T40" s="41">
        <f t="shared" si="13"/>
        <v>1854.603</v>
      </c>
      <c r="U40" s="41">
        <f t="shared" si="13"/>
        <v>0</v>
      </c>
      <c r="V40" s="41">
        <f t="shared" si="13"/>
        <v>0</v>
      </c>
      <c r="W40" s="87">
        <f t="shared" si="13"/>
        <v>1854.603</v>
      </c>
      <c r="X40" s="117">
        <f t="shared" si="0"/>
        <v>2817.0596</v>
      </c>
      <c r="Y40" s="118">
        <f t="shared" si="1"/>
        <v>0</v>
      </c>
      <c r="Z40" s="59"/>
    </row>
    <row r="41" spans="1:26" ht="33" customHeight="1">
      <c r="A41" s="243">
        <v>9</v>
      </c>
      <c r="B41" s="157" t="s">
        <v>29</v>
      </c>
      <c r="C41" s="30" t="s">
        <v>13</v>
      </c>
      <c r="D41" s="25">
        <v>0</v>
      </c>
      <c r="E41" s="101">
        <v>0</v>
      </c>
      <c r="F41" s="99">
        <v>0</v>
      </c>
      <c r="G41" s="99">
        <v>0</v>
      </c>
      <c r="H41" s="100">
        <v>0</v>
      </c>
      <c r="I41" s="99">
        <v>0</v>
      </c>
      <c r="J41" s="101">
        <v>0</v>
      </c>
      <c r="K41" s="99">
        <v>0</v>
      </c>
      <c r="L41" s="99">
        <v>0</v>
      </c>
      <c r="M41" s="102">
        <f>J41+L41</f>
        <v>0</v>
      </c>
      <c r="N41" s="99">
        <v>0</v>
      </c>
      <c r="O41" s="99">
        <v>0</v>
      </c>
      <c r="P41" s="99">
        <v>0</v>
      </c>
      <c r="Q41" s="99">
        <v>0</v>
      </c>
      <c r="R41" s="103">
        <v>0</v>
      </c>
      <c r="S41" s="99">
        <v>0</v>
      </c>
      <c r="T41" s="99">
        <v>0</v>
      </c>
      <c r="U41" s="99">
        <v>0</v>
      </c>
      <c r="V41" s="99">
        <v>0</v>
      </c>
      <c r="W41" s="102">
        <v>0</v>
      </c>
      <c r="X41" s="100">
        <f t="shared" si="0"/>
        <v>0</v>
      </c>
      <c r="Y41" s="122">
        <f t="shared" si="1"/>
        <v>0</v>
      </c>
      <c r="Z41" s="59"/>
    </row>
    <row r="42" spans="1:26" ht="33" customHeight="1">
      <c r="A42" s="244"/>
      <c r="B42" s="158"/>
      <c r="C42" s="28" t="s">
        <v>14</v>
      </c>
      <c r="D42" s="15">
        <v>20</v>
      </c>
      <c r="E42" s="93">
        <v>4</v>
      </c>
      <c r="F42" s="52">
        <v>0</v>
      </c>
      <c r="G42" s="52">
        <v>0</v>
      </c>
      <c r="H42" s="106">
        <v>4</v>
      </c>
      <c r="I42" s="52">
        <v>440</v>
      </c>
      <c r="J42" s="93">
        <v>187</v>
      </c>
      <c r="K42" s="52">
        <v>0</v>
      </c>
      <c r="L42" s="52">
        <v>0</v>
      </c>
      <c r="M42" s="90">
        <f>J42+L42</f>
        <v>187</v>
      </c>
      <c r="N42" s="52">
        <v>0</v>
      </c>
      <c r="O42" s="52">
        <v>0</v>
      </c>
      <c r="P42" s="52">
        <v>0</v>
      </c>
      <c r="Q42" s="52">
        <v>0</v>
      </c>
      <c r="R42" s="104">
        <v>0</v>
      </c>
      <c r="S42" s="52">
        <v>0</v>
      </c>
      <c r="T42" s="52">
        <v>0</v>
      </c>
      <c r="U42" s="52">
        <v>0</v>
      </c>
      <c r="V42" s="52">
        <v>0</v>
      </c>
      <c r="W42" s="90">
        <v>0</v>
      </c>
      <c r="X42" s="106">
        <f t="shared" si="0"/>
        <v>191</v>
      </c>
      <c r="Y42" s="74">
        <f t="shared" si="1"/>
        <v>0</v>
      </c>
      <c r="Z42" s="59"/>
    </row>
    <row r="43" spans="1:26" ht="33" customHeight="1" thickBot="1">
      <c r="A43" s="244"/>
      <c r="B43" s="220"/>
      <c r="C43" s="29" t="s">
        <v>15</v>
      </c>
      <c r="D43" s="23">
        <v>0</v>
      </c>
      <c r="E43" s="94">
        <v>0</v>
      </c>
      <c r="F43" s="53">
        <v>0</v>
      </c>
      <c r="G43" s="53">
        <v>0</v>
      </c>
      <c r="H43" s="109">
        <v>0</v>
      </c>
      <c r="I43" s="53">
        <v>0</v>
      </c>
      <c r="J43" s="94">
        <v>0</v>
      </c>
      <c r="K43" s="53">
        <v>0</v>
      </c>
      <c r="L43" s="53">
        <v>0</v>
      </c>
      <c r="M43" s="91">
        <f>J43+L43</f>
        <v>0</v>
      </c>
      <c r="N43" s="53">
        <v>0</v>
      </c>
      <c r="O43" s="53">
        <v>0</v>
      </c>
      <c r="P43" s="53">
        <v>0</v>
      </c>
      <c r="Q43" s="53">
        <v>0</v>
      </c>
      <c r="R43" s="113">
        <v>0</v>
      </c>
      <c r="S43" s="53">
        <v>150</v>
      </c>
      <c r="T43" s="53">
        <v>200</v>
      </c>
      <c r="U43" s="53">
        <v>0</v>
      </c>
      <c r="V43" s="53">
        <v>0</v>
      </c>
      <c r="W43" s="91">
        <v>200</v>
      </c>
      <c r="X43" s="109">
        <f t="shared" si="0"/>
        <v>200</v>
      </c>
      <c r="Y43" s="119">
        <f t="shared" si="1"/>
        <v>0</v>
      </c>
      <c r="Z43" s="59"/>
    </row>
    <row r="44" spans="1:26" ht="33" customHeight="1" thickBot="1">
      <c r="A44" s="245"/>
      <c r="B44" s="221" t="s">
        <v>16</v>
      </c>
      <c r="C44" s="222"/>
      <c r="D44" s="116">
        <f>SUM(D41:D43)</f>
        <v>20</v>
      </c>
      <c r="E44" s="88">
        <f aca="true" t="shared" si="14" ref="E44:W44">SUM(E41:E43)</f>
        <v>4</v>
      </c>
      <c r="F44" s="41">
        <f t="shared" si="14"/>
        <v>0</v>
      </c>
      <c r="G44" s="41">
        <f t="shared" si="14"/>
        <v>0</v>
      </c>
      <c r="H44" s="41">
        <f t="shared" si="14"/>
        <v>4</v>
      </c>
      <c r="I44" s="41">
        <f t="shared" si="14"/>
        <v>440</v>
      </c>
      <c r="J44" s="88">
        <f t="shared" si="14"/>
        <v>187</v>
      </c>
      <c r="K44" s="41">
        <f t="shared" si="14"/>
        <v>0</v>
      </c>
      <c r="L44" s="41">
        <f t="shared" si="14"/>
        <v>0</v>
      </c>
      <c r="M44" s="88">
        <f t="shared" si="14"/>
        <v>187</v>
      </c>
      <c r="N44" s="41">
        <f t="shared" si="14"/>
        <v>0</v>
      </c>
      <c r="O44" s="41">
        <f t="shared" si="14"/>
        <v>0</v>
      </c>
      <c r="P44" s="41">
        <f t="shared" si="14"/>
        <v>0</v>
      </c>
      <c r="Q44" s="41">
        <f t="shared" si="14"/>
        <v>0</v>
      </c>
      <c r="R44" s="87">
        <f t="shared" si="14"/>
        <v>0</v>
      </c>
      <c r="S44" s="41">
        <f t="shared" si="14"/>
        <v>150</v>
      </c>
      <c r="T44" s="41">
        <f t="shared" si="14"/>
        <v>200</v>
      </c>
      <c r="U44" s="41">
        <f t="shared" si="14"/>
        <v>0</v>
      </c>
      <c r="V44" s="41">
        <f t="shared" si="14"/>
        <v>0</v>
      </c>
      <c r="W44" s="87">
        <f t="shared" si="14"/>
        <v>200</v>
      </c>
      <c r="X44" s="117">
        <f t="shared" si="0"/>
        <v>391</v>
      </c>
      <c r="Y44" s="118">
        <f t="shared" si="1"/>
        <v>0</v>
      </c>
      <c r="Z44" s="59"/>
    </row>
    <row r="45" spans="1:26" ht="33" customHeight="1">
      <c r="A45" s="243">
        <v>10</v>
      </c>
      <c r="B45" s="157" t="s">
        <v>19</v>
      </c>
      <c r="C45" s="30" t="s">
        <v>13</v>
      </c>
      <c r="D45" s="25">
        <v>734</v>
      </c>
      <c r="E45" s="101">
        <v>125.1455</v>
      </c>
      <c r="F45" s="99">
        <v>0</v>
      </c>
      <c r="G45" s="99">
        <v>0</v>
      </c>
      <c r="H45" s="100">
        <f t="shared" si="2"/>
        <v>125.1455</v>
      </c>
      <c r="I45" s="99">
        <v>849</v>
      </c>
      <c r="J45" s="101">
        <v>356.9585</v>
      </c>
      <c r="K45" s="99">
        <v>0</v>
      </c>
      <c r="L45" s="99">
        <v>0</v>
      </c>
      <c r="M45" s="102">
        <f>J45+L45</f>
        <v>356.9585</v>
      </c>
      <c r="N45" s="99">
        <v>550</v>
      </c>
      <c r="O45" s="99">
        <v>431.24</v>
      </c>
      <c r="P45" s="99">
        <v>0</v>
      </c>
      <c r="Q45" s="99">
        <v>0</v>
      </c>
      <c r="R45" s="103">
        <f t="shared" si="3"/>
        <v>431.24</v>
      </c>
      <c r="S45" s="99">
        <v>221</v>
      </c>
      <c r="T45" s="99">
        <v>283.875</v>
      </c>
      <c r="U45" s="99">
        <v>0</v>
      </c>
      <c r="V45" s="99">
        <v>0</v>
      </c>
      <c r="W45" s="102">
        <f t="shared" si="4"/>
        <v>283.875</v>
      </c>
      <c r="X45" s="100">
        <f t="shared" si="0"/>
        <v>1197.219</v>
      </c>
      <c r="Y45" s="83">
        <f t="shared" si="1"/>
        <v>0</v>
      </c>
      <c r="Z45" s="59"/>
    </row>
    <row r="46" spans="1:26" ht="33" customHeight="1">
      <c r="A46" s="244"/>
      <c r="B46" s="158"/>
      <c r="C46" s="28" t="s">
        <v>14</v>
      </c>
      <c r="D46" s="15">
        <v>587</v>
      </c>
      <c r="E46" s="93">
        <v>93.7235</v>
      </c>
      <c r="F46" s="52">
        <v>0</v>
      </c>
      <c r="G46" s="52">
        <v>0</v>
      </c>
      <c r="H46" s="106">
        <f t="shared" si="2"/>
        <v>93.7235</v>
      </c>
      <c r="I46" s="52">
        <v>824</v>
      </c>
      <c r="J46" s="93">
        <v>335.967</v>
      </c>
      <c r="K46" s="52">
        <v>0</v>
      </c>
      <c r="L46" s="52">
        <v>0</v>
      </c>
      <c r="M46" s="90">
        <f>J46+L46</f>
        <v>335.967</v>
      </c>
      <c r="N46" s="52">
        <v>503</v>
      </c>
      <c r="O46" s="52">
        <v>391.63</v>
      </c>
      <c r="P46" s="52">
        <v>0</v>
      </c>
      <c r="Q46" s="52">
        <v>0</v>
      </c>
      <c r="R46" s="104">
        <f t="shared" si="3"/>
        <v>391.63</v>
      </c>
      <c r="S46" s="52">
        <v>195</v>
      </c>
      <c r="T46" s="52">
        <v>299.99</v>
      </c>
      <c r="U46" s="52">
        <v>0</v>
      </c>
      <c r="V46" s="52">
        <v>0</v>
      </c>
      <c r="W46" s="90">
        <f t="shared" si="4"/>
        <v>299.99</v>
      </c>
      <c r="X46" s="106">
        <f t="shared" si="0"/>
        <v>1121.3105</v>
      </c>
      <c r="Y46" s="48">
        <f t="shared" si="1"/>
        <v>0</v>
      </c>
      <c r="Z46" s="59"/>
    </row>
    <row r="47" spans="1:26" ht="33" customHeight="1" thickBot="1">
      <c r="A47" s="244"/>
      <c r="B47" s="220"/>
      <c r="C47" s="29" t="s">
        <v>15</v>
      </c>
      <c r="D47" s="23">
        <v>1062</v>
      </c>
      <c r="E47" s="94">
        <v>156.3956</v>
      </c>
      <c r="F47" s="53">
        <v>0</v>
      </c>
      <c r="G47" s="53">
        <v>0</v>
      </c>
      <c r="H47" s="109">
        <f t="shared" si="2"/>
        <v>156.3956</v>
      </c>
      <c r="I47" s="53">
        <v>1399</v>
      </c>
      <c r="J47" s="94">
        <v>609.571</v>
      </c>
      <c r="K47" s="53">
        <v>0</v>
      </c>
      <c r="L47" s="53">
        <v>0</v>
      </c>
      <c r="M47" s="91">
        <f>J47+L47</f>
        <v>609.571</v>
      </c>
      <c r="N47" s="53">
        <v>1569</v>
      </c>
      <c r="O47" s="53">
        <v>1284.49</v>
      </c>
      <c r="P47" s="53">
        <v>0</v>
      </c>
      <c r="Q47" s="53">
        <v>0</v>
      </c>
      <c r="R47" s="113">
        <f t="shared" si="3"/>
        <v>1284.49</v>
      </c>
      <c r="S47" s="53">
        <v>812</v>
      </c>
      <c r="T47" s="53">
        <v>1109.158</v>
      </c>
      <c r="U47" s="53">
        <v>0</v>
      </c>
      <c r="V47" s="53">
        <v>0</v>
      </c>
      <c r="W47" s="91">
        <f t="shared" si="4"/>
        <v>1109.158</v>
      </c>
      <c r="X47" s="109">
        <f t="shared" si="0"/>
        <v>3159.6146</v>
      </c>
      <c r="Y47" s="98">
        <f t="shared" si="1"/>
        <v>0</v>
      </c>
      <c r="Z47" s="59"/>
    </row>
    <row r="48" spans="1:26" ht="33" customHeight="1" thickBot="1">
      <c r="A48" s="246"/>
      <c r="B48" s="221" t="s">
        <v>16</v>
      </c>
      <c r="C48" s="222"/>
      <c r="D48" s="116">
        <f>SUM(D45:D47)</f>
        <v>2383</v>
      </c>
      <c r="E48" s="88">
        <f aca="true" t="shared" si="15" ref="E48:W48">SUM(E45:E47)</f>
        <v>375.2646</v>
      </c>
      <c r="F48" s="41">
        <f t="shared" si="15"/>
        <v>0</v>
      </c>
      <c r="G48" s="41">
        <f t="shared" si="15"/>
        <v>0</v>
      </c>
      <c r="H48" s="41">
        <f t="shared" si="15"/>
        <v>375.2646</v>
      </c>
      <c r="I48" s="41">
        <f t="shared" si="15"/>
        <v>3072</v>
      </c>
      <c r="J48" s="88">
        <f t="shared" si="15"/>
        <v>1302.4965000000002</v>
      </c>
      <c r="K48" s="41">
        <f t="shared" si="15"/>
        <v>0</v>
      </c>
      <c r="L48" s="41">
        <f t="shared" si="15"/>
        <v>0</v>
      </c>
      <c r="M48" s="88">
        <f t="shared" si="15"/>
        <v>1302.4965000000002</v>
      </c>
      <c r="N48" s="41">
        <f t="shared" si="15"/>
        <v>2622</v>
      </c>
      <c r="O48" s="41">
        <f t="shared" si="15"/>
        <v>2107.36</v>
      </c>
      <c r="P48" s="41">
        <f t="shared" si="15"/>
        <v>0</v>
      </c>
      <c r="Q48" s="41">
        <f t="shared" si="15"/>
        <v>0</v>
      </c>
      <c r="R48" s="87">
        <f t="shared" si="15"/>
        <v>2107.36</v>
      </c>
      <c r="S48" s="41">
        <f t="shared" si="15"/>
        <v>1228</v>
      </c>
      <c r="T48" s="41">
        <f t="shared" si="15"/>
        <v>1693.023</v>
      </c>
      <c r="U48" s="41">
        <f t="shared" si="15"/>
        <v>0</v>
      </c>
      <c r="V48" s="41">
        <f t="shared" si="15"/>
        <v>0</v>
      </c>
      <c r="W48" s="87">
        <f t="shared" si="15"/>
        <v>1693.023</v>
      </c>
      <c r="X48" s="117">
        <f t="shared" si="0"/>
        <v>5478.1441</v>
      </c>
      <c r="Y48" s="118">
        <f t="shared" si="1"/>
        <v>0</v>
      </c>
      <c r="Z48" s="59"/>
    </row>
    <row r="49" spans="1:26" ht="33" customHeight="1">
      <c r="A49" s="243"/>
      <c r="B49" s="157"/>
      <c r="C49" s="30" t="s">
        <v>13</v>
      </c>
      <c r="D49" s="25">
        <f aca="true" t="shared" si="16" ref="D49:W52">D9+D13+D17+D21+D25+D29+D33+D37+D41+D45</f>
        <v>7628</v>
      </c>
      <c r="E49" s="101">
        <f t="shared" si="16"/>
        <v>1092.4993</v>
      </c>
      <c r="F49" s="114">
        <f t="shared" si="16"/>
        <v>2</v>
      </c>
      <c r="G49" s="114">
        <f t="shared" si="16"/>
        <v>0.302</v>
      </c>
      <c r="H49" s="114">
        <f t="shared" si="16"/>
        <v>1092.8013</v>
      </c>
      <c r="I49" s="114">
        <f t="shared" si="16"/>
        <v>9287</v>
      </c>
      <c r="J49" s="101">
        <f t="shared" si="16"/>
        <v>3600.94608</v>
      </c>
      <c r="K49" s="114">
        <f t="shared" si="16"/>
        <v>3</v>
      </c>
      <c r="L49" s="114">
        <f t="shared" si="16"/>
        <v>1.2</v>
      </c>
      <c r="M49" s="101">
        <f t="shared" si="16"/>
        <v>3602.14608</v>
      </c>
      <c r="N49" s="114">
        <f t="shared" si="16"/>
        <v>8337</v>
      </c>
      <c r="O49" s="114">
        <f t="shared" si="16"/>
        <v>5453.173</v>
      </c>
      <c r="P49" s="114">
        <f t="shared" si="16"/>
        <v>2</v>
      </c>
      <c r="Q49" s="114">
        <f t="shared" si="16"/>
        <v>1.6</v>
      </c>
      <c r="R49" s="115">
        <f t="shared" si="16"/>
        <v>5454.772999999999</v>
      </c>
      <c r="S49" s="114">
        <f t="shared" si="16"/>
        <v>4472</v>
      </c>
      <c r="T49" s="114">
        <f t="shared" si="16"/>
        <v>9238.480699999998</v>
      </c>
      <c r="U49" s="114">
        <f t="shared" si="16"/>
        <v>40</v>
      </c>
      <c r="V49" s="114">
        <f t="shared" si="16"/>
        <v>631.27</v>
      </c>
      <c r="W49" s="115">
        <f t="shared" si="16"/>
        <v>9869.750699999997</v>
      </c>
      <c r="X49" s="100">
        <f t="shared" si="0"/>
        <v>19385.09908</v>
      </c>
      <c r="Y49" s="83">
        <f t="shared" si="1"/>
        <v>634.372</v>
      </c>
      <c r="Z49" s="59"/>
    </row>
    <row r="50" spans="1:26" ht="33" customHeight="1">
      <c r="A50" s="244"/>
      <c r="B50" s="158"/>
      <c r="C50" s="28" t="s">
        <v>14</v>
      </c>
      <c r="D50" s="15">
        <f t="shared" si="16"/>
        <v>5810</v>
      </c>
      <c r="E50" s="93">
        <f t="shared" si="16"/>
        <v>827.8716</v>
      </c>
      <c r="F50" s="16">
        <f t="shared" si="16"/>
        <v>2</v>
      </c>
      <c r="G50" s="16">
        <f t="shared" si="16"/>
        <v>0.4</v>
      </c>
      <c r="H50" s="16">
        <f t="shared" si="16"/>
        <v>828.2716</v>
      </c>
      <c r="I50" s="16">
        <f t="shared" si="16"/>
        <v>8881</v>
      </c>
      <c r="J50" s="93">
        <f t="shared" si="16"/>
        <v>3612.8091769999996</v>
      </c>
      <c r="K50" s="16">
        <f t="shared" si="16"/>
        <v>0</v>
      </c>
      <c r="L50" s="16">
        <f t="shared" si="16"/>
        <v>0</v>
      </c>
      <c r="M50" s="93">
        <f t="shared" si="16"/>
        <v>3612.8091769999996</v>
      </c>
      <c r="N50" s="16">
        <f t="shared" si="16"/>
        <v>6048</v>
      </c>
      <c r="O50" s="16">
        <f t="shared" si="16"/>
        <v>3505.6670000000004</v>
      </c>
      <c r="P50" s="16">
        <f t="shared" si="16"/>
        <v>0</v>
      </c>
      <c r="Q50" s="16">
        <f t="shared" si="16"/>
        <v>0</v>
      </c>
      <c r="R50" s="107">
        <f t="shared" si="16"/>
        <v>3505.6670000000004</v>
      </c>
      <c r="S50" s="16">
        <f t="shared" si="16"/>
        <v>3016</v>
      </c>
      <c r="T50" s="16">
        <f t="shared" si="16"/>
        <v>4005.5370000000003</v>
      </c>
      <c r="U50" s="16">
        <f t="shared" si="16"/>
        <v>25</v>
      </c>
      <c r="V50" s="16">
        <f t="shared" si="16"/>
        <v>330.03000000000003</v>
      </c>
      <c r="W50" s="107">
        <f t="shared" si="16"/>
        <v>4335.567</v>
      </c>
      <c r="X50" s="106">
        <f t="shared" si="0"/>
        <v>11951.884777</v>
      </c>
      <c r="Y50" s="48">
        <f t="shared" si="1"/>
        <v>330.43</v>
      </c>
      <c r="Z50" s="59"/>
    </row>
    <row r="51" spans="1:26" ht="33" customHeight="1" thickBot="1">
      <c r="A51" s="244"/>
      <c r="B51" s="220"/>
      <c r="C51" s="29" t="s">
        <v>15</v>
      </c>
      <c r="D51" s="23">
        <f t="shared" si="16"/>
        <v>13061</v>
      </c>
      <c r="E51" s="94">
        <f t="shared" si="16"/>
        <v>1912.1827999999998</v>
      </c>
      <c r="F51" s="24">
        <f t="shared" si="16"/>
        <v>2</v>
      </c>
      <c r="G51" s="24">
        <f t="shared" si="16"/>
        <v>0.4</v>
      </c>
      <c r="H51" s="24">
        <f t="shared" si="16"/>
        <v>1912.5828000000001</v>
      </c>
      <c r="I51" s="24">
        <f t="shared" si="16"/>
        <v>13106</v>
      </c>
      <c r="J51" s="94">
        <f t="shared" si="16"/>
        <v>5591.2354</v>
      </c>
      <c r="K51" s="24">
        <f t="shared" si="16"/>
        <v>1</v>
      </c>
      <c r="L51" s="24">
        <f t="shared" si="16"/>
        <v>0.49</v>
      </c>
      <c r="M51" s="94">
        <f t="shared" si="16"/>
        <v>5591.7254</v>
      </c>
      <c r="N51" s="24">
        <f t="shared" si="16"/>
        <v>11718</v>
      </c>
      <c r="O51" s="24">
        <f t="shared" si="16"/>
        <v>8245.034099999999</v>
      </c>
      <c r="P51" s="24">
        <f t="shared" si="16"/>
        <v>1</v>
      </c>
      <c r="Q51" s="24">
        <f t="shared" si="16"/>
        <v>1</v>
      </c>
      <c r="R51" s="108">
        <f t="shared" si="16"/>
        <v>8246.034099999999</v>
      </c>
      <c r="S51" s="24">
        <f t="shared" si="16"/>
        <v>6525</v>
      </c>
      <c r="T51" s="24">
        <f t="shared" si="16"/>
        <v>12140.6165</v>
      </c>
      <c r="U51" s="24">
        <f t="shared" si="16"/>
        <v>34</v>
      </c>
      <c r="V51" s="24">
        <f t="shared" si="16"/>
        <v>88.37</v>
      </c>
      <c r="W51" s="108">
        <f t="shared" si="16"/>
        <v>12228.986499999999</v>
      </c>
      <c r="X51" s="109">
        <f t="shared" si="0"/>
        <v>27889.068799999997</v>
      </c>
      <c r="Y51" s="98">
        <f t="shared" si="1"/>
        <v>90.26</v>
      </c>
      <c r="Z51" s="59"/>
    </row>
    <row r="52" spans="1:26" ht="33" customHeight="1" thickBot="1">
      <c r="A52" s="245"/>
      <c r="B52" s="229" t="s">
        <v>20</v>
      </c>
      <c r="C52" s="230"/>
      <c r="D52" s="32">
        <f t="shared" si="16"/>
        <v>26499</v>
      </c>
      <c r="E52" s="139">
        <f t="shared" si="16"/>
        <v>3832.5536999999995</v>
      </c>
      <c r="F52" s="26">
        <f t="shared" si="16"/>
        <v>6</v>
      </c>
      <c r="G52" s="26">
        <f t="shared" si="16"/>
        <v>1.102</v>
      </c>
      <c r="H52" s="26">
        <f t="shared" si="16"/>
        <v>3833.6557</v>
      </c>
      <c r="I52" s="26">
        <f t="shared" si="16"/>
        <v>31274</v>
      </c>
      <c r="J52" s="139">
        <f t="shared" si="16"/>
        <v>12804.990656999998</v>
      </c>
      <c r="K52" s="26">
        <f t="shared" si="16"/>
        <v>4</v>
      </c>
      <c r="L52" s="26">
        <f t="shared" si="16"/>
        <v>1.69</v>
      </c>
      <c r="M52" s="139">
        <f t="shared" si="16"/>
        <v>12806.680657</v>
      </c>
      <c r="N52" s="26">
        <f t="shared" si="16"/>
        <v>26103</v>
      </c>
      <c r="O52" s="26">
        <f t="shared" si="16"/>
        <v>17203.8741</v>
      </c>
      <c r="P52" s="26">
        <f t="shared" si="16"/>
        <v>3</v>
      </c>
      <c r="Q52" s="26">
        <f t="shared" si="16"/>
        <v>2.6</v>
      </c>
      <c r="R52" s="110">
        <f t="shared" si="16"/>
        <v>17206.4741</v>
      </c>
      <c r="S52" s="26">
        <f t="shared" si="16"/>
        <v>14013</v>
      </c>
      <c r="T52" s="26">
        <f t="shared" si="16"/>
        <v>25384.6342</v>
      </c>
      <c r="U52" s="26">
        <f t="shared" si="16"/>
        <v>99</v>
      </c>
      <c r="V52" s="26">
        <f t="shared" si="16"/>
        <v>1049.6699999999998</v>
      </c>
      <c r="W52" s="110">
        <f t="shared" si="16"/>
        <v>26434.304200000002</v>
      </c>
      <c r="X52" s="111">
        <f t="shared" si="0"/>
        <v>59226.052657</v>
      </c>
      <c r="Y52" s="112">
        <f t="shared" si="1"/>
        <v>1055.062</v>
      </c>
      <c r="Z52" s="59"/>
    </row>
    <row r="53" spans="4:25" ht="33" customHeight="1">
      <c r="D53" s="17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4:25" ht="33" customHeight="1"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54"/>
      <c r="Y54" s="55"/>
    </row>
    <row r="55" spans="4:24" ht="33" customHeight="1">
      <c r="D55" s="17"/>
      <c r="E55" s="17"/>
      <c r="F55" s="17"/>
      <c r="G55" s="17"/>
      <c r="H55" s="17"/>
      <c r="I55" s="17"/>
      <c r="J55" s="46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59"/>
    </row>
    <row r="56" spans="4:23" ht="33" customHeight="1">
      <c r="D56" s="17"/>
      <c r="E56" s="17"/>
      <c r="F56" s="17"/>
      <c r="G56" s="17"/>
      <c r="H56" s="17"/>
      <c r="I56" s="17"/>
      <c r="J56" s="46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4:23" ht="33" customHeight="1">
      <c r="D57" s="17"/>
      <c r="E57" s="17"/>
      <c r="F57" s="17"/>
      <c r="G57" s="17"/>
      <c r="H57" s="17"/>
      <c r="I57" s="17"/>
      <c r="J57" s="46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4:23" ht="33" customHeight="1">
      <c r="D58" s="17"/>
      <c r="E58" s="17"/>
      <c r="F58" s="17"/>
      <c r="G58" s="17"/>
      <c r="H58" s="17"/>
      <c r="I58" s="17"/>
      <c r="J58" s="46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4:23" ht="33" customHeight="1">
      <c r="D59" s="17"/>
      <c r="E59" s="17"/>
      <c r="F59" s="17"/>
      <c r="G59" s="17"/>
      <c r="H59" s="17"/>
      <c r="I59" s="17"/>
      <c r="J59" s="46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4:23" ht="17.25">
      <c r="D60" s="17"/>
      <c r="E60" s="17"/>
      <c r="F60" s="17"/>
      <c r="G60" s="17"/>
      <c r="H60" s="17"/>
      <c r="I60" s="17"/>
      <c r="J60" s="46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4:23" ht="17.25">
      <c r="D61" s="17"/>
      <c r="E61" s="17"/>
      <c r="F61" s="17"/>
      <c r="G61" s="17"/>
      <c r="H61" s="17"/>
      <c r="I61" s="17"/>
      <c r="J61" s="46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4:23" ht="17.25">
      <c r="D62" s="17"/>
      <c r="E62" s="17"/>
      <c r="F62" s="17"/>
      <c r="G62" s="17"/>
      <c r="H62" s="17"/>
      <c r="I62" s="17"/>
      <c r="J62" s="46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4:23" ht="17.25">
      <c r="D63" s="17"/>
      <c r="E63" s="17"/>
      <c r="F63" s="17"/>
      <c r="G63" s="17"/>
      <c r="H63" s="17"/>
      <c r="I63" s="17"/>
      <c r="J63" s="46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4:23" ht="17.25">
      <c r="D64" s="17"/>
      <c r="E64" s="17"/>
      <c r="F64" s="17"/>
      <c r="G64" s="17"/>
      <c r="H64" s="17"/>
      <c r="I64" s="17"/>
      <c r="J64" s="46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4:23" ht="17.25">
      <c r="D65" s="17"/>
      <c r="E65" s="17"/>
      <c r="F65" s="17"/>
      <c r="G65" s="17"/>
      <c r="H65" s="17"/>
      <c r="I65" s="17"/>
      <c r="J65" s="46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4:23" ht="17.25">
      <c r="D66" s="17"/>
      <c r="E66" s="17"/>
      <c r="F66" s="17"/>
      <c r="G66" s="17"/>
      <c r="H66" s="17"/>
      <c r="I66" s="17"/>
      <c r="J66" s="46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4:23" ht="17.25">
      <c r="D67" s="17"/>
      <c r="E67" s="17"/>
      <c r="F67" s="17"/>
      <c r="G67" s="17"/>
      <c r="H67" s="17"/>
      <c r="I67" s="17"/>
      <c r="J67" s="46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4:23" ht="17.25">
      <c r="D68" s="17"/>
      <c r="E68" s="17"/>
      <c r="F68" s="17"/>
      <c r="G68" s="17"/>
      <c r="H68" s="17"/>
      <c r="I68" s="17"/>
      <c r="J68" s="46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4:23" ht="17.25">
      <c r="D69" s="17"/>
      <c r="E69" s="17"/>
      <c r="F69" s="17"/>
      <c r="G69" s="17"/>
      <c r="H69" s="17"/>
      <c r="I69" s="17"/>
      <c r="J69" s="46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4:23" ht="17.25">
      <c r="D70" s="17"/>
      <c r="E70" s="17"/>
      <c r="F70" s="17"/>
      <c r="G70" s="17"/>
      <c r="H70" s="17"/>
      <c r="I70" s="17"/>
      <c r="J70" s="46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4:23" ht="17.25">
      <c r="D71" s="17"/>
      <c r="E71" s="17"/>
      <c r="F71" s="17"/>
      <c r="G71" s="17"/>
      <c r="H71" s="17"/>
      <c r="I71" s="17"/>
      <c r="J71" s="46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4:23" ht="17.25">
      <c r="D72" s="17"/>
      <c r="E72" s="17"/>
      <c r="F72" s="17"/>
      <c r="G72" s="17"/>
      <c r="H72" s="17"/>
      <c r="I72" s="17"/>
      <c r="J72" s="46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4:23" ht="17.25">
      <c r="D73" s="17"/>
      <c r="E73" s="17"/>
      <c r="F73" s="17"/>
      <c r="G73" s="17"/>
      <c r="H73" s="17"/>
      <c r="I73" s="17"/>
      <c r="J73" s="46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4:23" ht="17.25">
      <c r="D74" s="17"/>
      <c r="E74" s="17"/>
      <c r="F74" s="17"/>
      <c r="G74" s="17"/>
      <c r="H74" s="17"/>
      <c r="I74" s="17"/>
      <c r="J74" s="46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4:23" ht="17.25">
      <c r="D75" s="17"/>
      <c r="E75" s="17"/>
      <c r="F75" s="17"/>
      <c r="G75" s="17"/>
      <c r="H75" s="17"/>
      <c r="I75" s="17"/>
      <c r="J75" s="4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4:23" ht="17.25">
      <c r="D76" s="17"/>
      <c r="E76" s="17"/>
      <c r="F76" s="17"/>
      <c r="G76" s="17"/>
      <c r="H76" s="17"/>
      <c r="I76" s="17"/>
      <c r="J76" s="46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4:23" ht="17.25">
      <c r="D77" s="17"/>
      <c r="E77" s="17"/>
      <c r="F77" s="17"/>
      <c r="G77" s="17"/>
      <c r="H77" s="17"/>
      <c r="I77" s="17"/>
      <c r="J77" s="46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4:23" ht="17.25">
      <c r="D78" s="17"/>
      <c r="E78" s="17"/>
      <c r="F78" s="17"/>
      <c r="G78" s="17"/>
      <c r="H78" s="17"/>
      <c r="I78" s="17"/>
      <c r="J78" s="46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4:23" ht="17.25">
      <c r="D79" s="17"/>
      <c r="E79" s="17"/>
      <c r="F79" s="17"/>
      <c r="G79" s="17"/>
      <c r="H79" s="17"/>
      <c r="I79" s="17"/>
      <c r="J79" s="46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4:23" ht="17.25">
      <c r="D80" s="17"/>
      <c r="E80" s="17"/>
      <c r="F80" s="17"/>
      <c r="G80" s="17"/>
      <c r="H80" s="17"/>
      <c r="I80" s="17"/>
      <c r="J80" s="46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4:23" ht="17.25">
      <c r="D81" s="17"/>
      <c r="E81" s="17"/>
      <c r="F81" s="17"/>
      <c r="G81" s="17"/>
      <c r="H81" s="17"/>
      <c r="I81" s="17"/>
      <c r="J81" s="46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4:23" ht="17.25">
      <c r="D82" s="17"/>
      <c r="E82" s="17"/>
      <c r="F82" s="17"/>
      <c r="G82" s="17"/>
      <c r="H82" s="17"/>
      <c r="I82" s="17"/>
      <c r="J82" s="46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4:23" ht="17.25">
      <c r="D83" s="17"/>
      <c r="E83" s="17"/>
      <c r="F83" s="17"/>
      <c r="G83" s="17"/>
      <c r="H83" s="17"/>
      <c r="I83" s="17"/>
      <c r="J83" s="46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4:23" ht="17.25">
      <c r="D84" s="17"/>
      <c r="E84" s="17"/>
      <c r="F84" s="17"/>
      <c r="G84" s="17"/>
      <c r="H84" s="17"/>
      <c r="I84" s="17"/>
      <c r="J84" s="46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4:23" ht="17.25">
      <c r="D85" s="17"/>
      <c r="E85" s="17"/>
      <c r="F85" s="17"/>
      <c r="G85" s="17"/>
      <c r="H85" s="17"/>
      <c r="I85" s="17"/>
      <c r="J85" s="46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4:23" ht="17.25">
      <c r="D86" s="17"/>
      <c r="E86" s="17"/>
      <c r="F86" s="17"/>
      <c r="G86" s="17"/>
      <c r="H86" s="17"/>
      <c r="I86" s="17"/>
      <c r="J86" s="46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4:23" ht="17.25">
      <c r="D87" s="17"/>
      <c r="E87" s="17"/>
      <c r="F87" s="17"/>
      <c r="G87" s="17"/>
      <c r="H87" s="17"/>
      <c r="I87" s="17"/>
      <c r="J87" s="46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4:23" ht="17.25">
      <c r="D88" s="17"/>
      <c r="E88" s="17"/>
      <c r="F88" s="17"/>
      <c r="G88" s="17"/>
      <c r="H88" s="17"/>
      <c r="I88" s="17"/>
      <c r="J88" s="46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4:23" ht="17.25">
      <c r="D89" s="17"/>
      <c r="E89" s="17"/>
      <c r="F89" s="17"/>
      <c r="G89" s="17"/>
      <c r="H89" s="17"/>
      <c r="I89" s="17"/>
      <c r="J89" s="46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4:23" ht="17.25">
      <c r="D90" s="17"/>
      <c r="E90" s="17"/>
      <c r="F90" s="17"/>
      <c r="G90" s="17"/>
      <c r="H90" s="17"/>
      <c r="I90" s="17"/>
      <c r="J90" s="46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4:23" ht="17.25">
      <c r="D91" s="17"/>
      <c r="E91" s="17"/>
      <c r="F91" s="17"/>
      <c r="G91" s="17"/>
      <c r="H91" s="17"/>
      <c r="I91" s="17"/>
      <c r="J91" s="46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4:23" ht="17.25">
      <c r="D92" s="17"/>
      <c r="E92" s="17"/>
      <c r="F92" s="17"/>
      <c r="G92" s="17"/>
      <c r="H92" s="17"/>
      <c r="I92" s="17"/>
      <c r="J92" s="46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4:23" ht="17.25">
      <c r="D93" s="17"/>
      <c r="E93" s="17"/>
      <c r="F93" s="17"/>
      <c r="G93" s="17"/>
      <c r="H93" s="17"/>
      <c r="I93" s="17"/>
      <c r="J93" s="46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4:23" ht="17.25">
      <c r="D94" s="17"/>
      <c r="E94" s="17"/>
      <c r="F94" s="17"/>
      <c r="G94" s="17"/>
      <c r="H94" s="17"/>
      <c r="I94" s="17"/>
      <c r="J94" s="46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4:23" ht="17.25">
      <c r="D95" s="17"/>
      <c r="E95" s="17"/>
      <c r="F95" s="17"/>
      <c r="G95" s="17"/>
      <c r="H95" s="17"/>
      <c r="I95" s="17"/>
      <c r="J95" s="46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4:23" ht="17.25">
      <c r="D96" s="17"/>
      <c r="E96" s="17"/>
      <c r="F96" s="17"/>
      <c r="G96" s="17"/>
      <c r="H96" s="17"/>
      <c r="I96" s="17"/>
      <c r="J96" s="46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4:23" ht="17.25">
      <c r="D97" s="17"/>
      <c r="E97" s="17"/>
      <c r="F97" s="17"/>
      <c r="G97" s="17"/>
      <c r="H97" s="17"/>
      <c r="I97" s="17"/>
      <c r="J97" s="46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4:23" ht="17.25">
      <c r="D98" s="17"/>
      <c r="E98" s="17"/>
      <c r="F98" s="17"/>
      <c r="G98" s="17"/>
      <c r="H98" s="17"/>
      <c r="I98" s="17"/>
      <c r="J98" s="46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4:23" ht="17.25">
      <c r="D99" s="17"/>
      <c r="E99" s="17"/>
      <c r="F99" s="17"/>
      <c r="G99" s="17"/>
      <c r="H99" s="17"/>
      <c r="I99" s="17"/>
      <c r="J99" s="46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4:23" ht="17.25">
      <c r="D100" s="17"/>
      <c r="E100" s="17"/>
      <c r="F100" s="17"/>
      <c r="G100" s="17"/>
      <c r="H100" s="17"/>
      <c r="I100" s="17"/>
      <c r="J100" s="46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4:23" ht="17.25">
      <c r="D101" s="17"/>
      <c r="E101" s="17"/>
      <c r="F101" s="17"/>
      <c r="G101" s="17"/>
      <c r="H101" s="17"/>
      <c r="I101" s="17"/>
      <c r="J101" s="46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4:23" ht="17.25">
      <c r="D102" s="17"/>
      <c r="E102" s="17"/>
      <c r="F102" s="17"/>
      <c r="G102" s="17"/>
      <c r="H102" s="17"/>
      <c r="I102" s="17"/>
      <c r="J102" s="46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4:23" ht="17.25">
      <c r="D103" s="17"/>
      <c r="E103" s="17"/>
      <c r="F103" s="17"/>
      <c r="G103" s="17"/>
      <c r="H103" s="17"/>
      <c r="I103" s="17"/>
      <c r="J103" s="46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4:23" ht="17.25">
      <c r="D104" s="17"/>
      <c r="E104" s="17"/>
      <c r="F104" s="17"/>
      <c r="G104" s="17"/>
      <c r="H104" s="17"/>
      <c r="I104" s="17"/>
      <c r="J104" s="46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4:23" ht="17.25">
      <c r="D105" s="17"/>
      <c r="E105" s="17"/>
      <c r="F105" s="17"/>
      <c r="G105" s="17"/>
      <c r="H105" s="17"/>
      <c r="I105" s="17"/>
      <c r="J105" s="46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4:23" ht="17.25">
      <c r="D106" s="17"/>
      <c r="E106" s="17"/>
      <c r="F106" s="17"/>
      <c r="G106" s="17"/>
      <c r="H106" s="17"/>
      <c r="I106" s="17"/>
      <c r="J106" s="46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4:23" ht="17.25">
      <c r="D107" s="17"/>
      <c r="E107" s="17"/>
      <c r="F107" s="17"/>
      <c r="G107" s="17"/>
      <c r="H107" s="17"/>
      <c r="I107" s="17"/>
      <c r="J107" s="46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4:23" ht="17.25">
      <c r="D108" s="17"/>
      <c r="E108" s="17"/>
      <c r="F108" s="17"/>
      <c r="G108" s="17"/>
      <c r="H108" s="17"/>
      <c r="I108" s="17"/>
      <c r="J108" s="46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4:23" ht="17.25">
      <c r="D109" s="17"/>
      <c r="E109" s="17"/>
      <c r="F109" s="17"/>
      <c r="G109" s="17"/>
      <c r="H109" s="17"/>
      <c r="I109" s="17"/>
      <c r="J109" s="46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4:23" ht="17.25">
      <c r="D110" s="17"/>
      <c r="E110" s="17"/>
      <c r="F110" s="17"/>
      <c r="G110" s="17"/>
      <c r="H110" s="17"/>
      <c r="I110" s="17"/>
      <c r="J110" s="46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4:23" ht="17.25">
      <c r="D111" s="17"/>
      <c r="E111" s="17"/>
      <c r="F111" s="17"/>
      <c r="G111" s="17"/>
      <c r="H111" s="17"/>
      <c r="I111" s="17"/>
      <c r="J111" s="46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4:23" ht="17.25">
      <c r="D112" s="17"/>
      <c r="E112" s="17"/>
      <c r="F112" s="17"/>
      <c r="G112" s="17"/>
      <c r="H112" s="17"/>
      <c r="I112" s="17"/>
      <c r="J112" s="46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4:23" ht="17.25">
      <c r="D113" s="17"/>
      <c r="E113" s="17"/>
      <c r="F113" s="17"/>
      <c r="G113" s="17"/>
      <c r="H113" s="17"/>
      <c r="I113" s="17"/>
      <c r="J113" s="46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4:23" ht="17.25">
      <c r="D114" s="17"/>
      <c r="E114" s="17"/>
      <c r="F114" s="17"/>
      <c r="G114" s="17"/>
      <c r="H114" s="17"/>
      <c r="I114" s="17"/>
      <c r="J114" s="46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4:23" ht="17.25">
      <c r="D115" s="17"/>
      <c r="E115" s="17"/>
      <c r="F115" s="17"/>
      <c r="G115" s="17"/>
      <c r="H115" s="17"/>
      <c r="I115" s="17"/>
      <c r="J115" s="46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4:23" ht="17.25">
      <c r="D116" s="17"/>
      <c r="E116" s="17"/>
      <c r="F116" s="17"/>
      <c r="G116" s="17"/>
      <c r="H116" s="17"/>
      <c r="I116" s="17"/>
      <c r="J116" s="46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4:23" ht="17.25">
      <c r="D117" s="17"/>
      <c r="E117" s="17"/>
      <c r="F117" s="17"/>
      <c r="G117" s="17"/>
      <c r="H117" s="17"/>
      <c r="I117" s="17"/>
      <c r="J117" s="46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4:23" ht="17.25">
      <c r="D118" s="17"/>
      <c r="E118" s="17"/>
      <c r="F118" s="17"/>
      <c r="G118" s="17"/>
      <c r="H118" s="17"/>
      <c r="I118" s="17"/>
      <c r="J118" s="46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4:23" ht="17.25">
      <c r="D119" s="17"/>
      <c r="E119" s="17"/>
      <c r="F119" s="17"/>
      <c r="G119" s="17"/>
      <c r="H119" s="17"/>
      <c r="I119" s="17"/>
      <c r="J119" s="46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4:23" ht="17.25">
      <c r="D120" s="17"/>
      <c r="E120" s="17"/>
      <c r="F120" s="17"/>
      <c r="G120" s="17"/>
      <c r="H120" s="17"/>
      <c r="I120" s="17"/>
      <c r="J120" s="46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4:23" ht="17.25">
      <c r="D121" s="17"/>
      <c r="E121" s="17"/>
      <c r="F121" s="17"/>
      <c r="G121" s="17"/>
      <c r="H121" s="17"/>
      <c r="I121" s="17"/>
      <c r="J121" s="46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4:23" ht="17.25">
      <c r="D122" s="17"/>
      <c r="E122" s="17"/>
      <c r="F122" s="17"/>
      <c r="G122" s="17"/>
      <c r="H122" s="17"/>
      <c r="I122" s="17"/>
      <c r="J122" s="46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4:23" ht="17.25">
      <c r="D123" s="17"/>
      <c r="E123" s="17"/>
      <c r="F123" s="17"/>
      <c r="G123" s="17"/>
      <c r="H123" s="17"/>
      <c r="I123" s="17"/>
      <c r="J123" s="46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4:23" ht="17.25">
      <c r="D124" s="17"/>
      <c r="E124" s="17"/>
      <c r="F124" s="17"/>
      <c r="G124" s="17"/>
      <c r="H124" s="17"/>
      <c r="I124" s="17"/>
      <c r="J124" s="46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4:23" ht="17.25">
      <c r="D125" s="17"/>
      <c r="E125" s="17"/>
      <c r="F125" s="17"/>
      <c r="G125" s="17"/>
      <c r="H125" s="17"/>
      <c r="I125" s="17"/>
      <c r="J125" s="46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4:23" ht="17.25">
      <c r="D126" s="17"/>
      <c r="E126" s="17"/>
      <c r="F126" s="17"/>
      <c r="G126" s="17"/>
      <c r="H126" s="17"/>
      <c r="I126" s="17"/>
      <c r="J126" s="46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4:23" ht="17.25">
      <c r="D127" s="17"/>
      <c r="E127" s="17"/>
      <c r="F127" s="17"/>
      <c r="G127" s="17"/>
      <c r="H127" s="17"/>
      <c r="I127" s="17"/>
      <c r="J127" s="46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4:23" ht="17.25">
      <c r="D128" s="17"/>
      <c r="E128" s="17"/>
      <c r="F128" s="17"/>
      <c r="G128" s="17"/>
      <c r="H128" s="17"/>
      <c r="I128" s="17"/>
      <c r="J128" s="46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4:23" ht="17.25">
      <c r="D129" s="17"/>
      <c r="E129" s="17"/>
      <c r="F129" s="17"/>
      <c r="G129" s="17"/>
      <c r="H129" s="17"/>
      <c r="I129" s="17"/>
      <c r="J129" s="46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4:23" ht="17.25">
      <c r="D130" s="17"/>
      <c r="E130" s="17"/>
      <c r="F130" s="17"/>
      <c r="G130" s="17"/>
      <c r="H130" s="17"/>
      <c r="I130" s="17"/>
      <c r="J130" s="46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4:23" ht="17.25">
      <c r="D131" s="17"/>
      <c r="E131" s="17"/>
      <c r="F131" s="17"/>
      <c r="G131" s="17"/>
      <c r="H131" s="17"/>
      <c r="I131" s="17"/>
      <c r="J131" s="46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4:23" ht="17.25">
      <c r="D132" s="17"/>
      <c r="E132" s="17"/>
      <c r="F132" s="17"/>
      <c r="G132" s="17"/>
      <c r="H132" s="17"/>
      <c r="I132" s="17"/>
      <c r="J132" s="46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4:23" ht="17.25">
      <c r="D133" s="17"/>
      <c r="E133" s="17"/>
      <c r="F133" s="17"/>
      <c r="G133" s="17"/>
      <c r="H133" s="17"/>
      <c r="I133" s="17"/>
      <c r="J133" s="46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4:23" ht="17.25">
      <c r="D134" s="17"/>
      <c r="E134" s="17"/>
      <c r="F134" s="17"/>
      <c r="G134" s="17"/>
      <c r="H134" s="17"/>
      <c r="I134" s="17"/>
      <c r="J134" s="46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4:23" ht="17.25">
      <c r="D135" s="17"/>
      <c r="E135" s="17"/>
      <c r="F135" s="17"/>
      <c r="G135" s="17"/>
      <c r="H135" s="17"/>
      <c r="I135" s="17"/>
      <c r="J135" s="46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4:23" ht="17.25">
      <c r="D136" s="17"/>
      <c r="E136" s="17"/>
      <c r="F136" s="17"/>
      <c r="G136" s="17"/>
      <c r="H136" s="17"/>
      <c r="I136" s="17"/>
      <c r="J136" s="46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4:23" ht="17.25">
      <c r="D137" s="17"/>
      <c r="E137" s="17"/>
      <c r="F137" s="17"/>
      <c r="G137" s="17"/>
      <c r="H137" s="17"/>
      <c r="I137" s="17"/>
      <c r="J137" s="46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4:23" ht="17.25">
      <c r="D138" s="17"/>
      <c r="E138" s="17"/>
      <c r="F138" s="17"/>
      <c r="G138" s="17"/>
      <c r="H138" s="17"/>
      <c r="I138" s="17"/>
      <c r="J138" s="46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4:23" ht="17.25">
      <c r="D139" s="17"/>
      <c r="E139" s="17"/>
      <c r="F139" s="17"/>
      <c r="G139" s="17"/>
      <c r="H139" s="17"/>
      <c r="I139" s="17"/>
      <c r="J139" s="46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4:23" ht="17.25">
      <c r="D140" s="17"/>
      <c r="E140" s="17"/>
      <c r="F140" s="17"/>
      <c r="G140" s="17"/>
      <c r="H140" s="17"/>
      <c r="I140" s="17"/>
      <c r="J140" s="46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4:23" ht="17.25">
      <c r="D141" s="17"/>
      <c r="E141" s="17"/>
      <c r="F141" s="17"/>
      <c r="G141" s="17"/>
      <c r="H141" s="17"/>
      <c r="I141" s="17"/>
      <c r="J141" s="46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4:23" ht="17.25">
      <c r="D142" s="17"/>
      <c r="E142" s="17"/>
      <c r="F142" s="17"/>
      <c r="G142" s="17"/>
      <c r="H142" s="17"/>
      <c r="I142" s="17"/>
      <c r="J142" s="46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4:23" ht="17.25">
      <c r="D143" s="17"/>
      <c r="E143" s="17"/>
      <c r="F143" s="17"/>
      <c r="G143" s="17"/>
      <c r="H143" s="17"/>
      <c r="I143" s="17"/>
      <c r="J143" s="46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4:23" ht="17.25">
      <c r="D144" s="17"/>
      <c r="E144" s="17"/>
      <c r="F144" s="17"/>
      <c r="G144" s="17"/>
      <c r="H144" s="17"/>
      <c r="I144" s="17"/>
      <c r="J144" s="46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4:23" ht="17.25">
      <c r="D145" s="17"/>
      <c r="E145" s="17"/>
      <c r="F145" s="17"/>
      <c r="G145" s="17"/>
      <c r="H145" s="17"/>
      <c r="I145" s="17"/>
      <c r="J145" s="46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4:23" ht="17.25">
      <c r="D146" s="17"/>
      <c r="E146" s="17"/>
      <c r="F146" s="17"/>
      <c r="G146" s="17"/>
      <c r="H146" s="17"/>
      <c r="I146" s="17"/>
      <c r="J146" s="46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4:23" ht="17.25">
      <c r="D147" s="17"/>
      <c r="E147" s="17"/>
      <c r="F147" s="17"/>
      <c r="G147" s="17"/>
      <c r="H147" s="17"/>
      <c r="I147" s="17"/>
      <c r="J147" s="46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4:23" ht="17.25">
      <c r="D148" s="17"/>
      <c r="E148" s="17"/>
      <c r="F148" s="17"/>
      <c r="G148" s="17"/>
      <c r="H148" s="17"/>
      <c r="I148" s="17"/>
      <c r="J148" s="46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4:23" ht="17.25">
      <c r="D149" s="17"/>
      <c r="E149" s="17"/>
      <c r="F149" s="17"/>
      <c r="G149" s="17"/>
      <c r="H149" s="17"/>
      <c r="I149" s="17"/>
      <c r="J149" s="46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4:23" ht="17.25">
      <c r="D150" s="17"/>
      <c r="E150" s="17"/>
      <c r="F150" s="17"/>
      <c r="G150" s="17"/>
      <c r="H150" s="17"/>
      <c r="I150" s="17"/>
      <c r="J150" s="46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4:23" ht="17.25">
      <c r="D151" s="17"/>
      <c r="E151" s="17"/>
      <c r="F151" s="17"/>
      <c r="G151" s="17"/>
      <c r="H151" s="17"/>
      <c r="I151" s="17"/>
      <c r="J151" s="46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4:23" ht="17.25">
      <c r="D152" s="17"/>
      <c r="E152" s="17"/>
      <c r="F152" s="17"/>
      <c r="G152" s="17"/>
      <c r="H152" s="17"/>
      <c r="I152" s="17"/>
      <c r="J152" s="46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4:23" ht="17.25">
      <c r="D153" s="17"/>
      <c r="E153" s="17"/>
      <c r="F153" s="17"/>
      <c r="G153" s="17"/>
      <c r="H153" s="17"/>
      <c r="I153" s="17"/>
      <c r="J153" s="46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4:23" ht="17.25">
      <c r="D154" s="17"/>
      <c r="E154" s="17"/>
      <c r="F154" s="17"/>
      <c r="G154" s="17"/>
      <c r="H154" s="17"/>
      <c r="I154" s="17"/>
      <c r="J154" s="46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4:23" ht="17.25">
      <c r="D155" s="17"/>
      <c r="E155" s="17"/>
      <c r="F155" s="17"/>
      <c r="G155" s="17"/>
      <c r="H155" s="17"/>
      <c r="I155" s="17"/>
      <c r="J155" s="46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4:23" ht="17.25">
      <c r="D156" s="17"/>
      <c r="E156" s="17"/>
      <c r="F156" s="17"/>
      <c r="G156" s="17"/>
      <c r="H156" s="17"/>
      <c r="I156" s="17"/>
      <c r="J156" s="46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4:23" ht="17.25">
      <c r="D157" s="17"/>
      <c r="E157" s="17"/>
      <c r="F157" s="17"/>
      <c r="G157" s="17"/>
      <c r="H157" s="17"/>
      <c r="I157" s="17"/>
      <c r="J157" s="46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4:23" ht="17.25">
      <c r="D158" s="17"/>
      <c r="E158" s="17"/>
      <c r="F158" s="17"/>
      <c r="G158" s="17"/>
      <c r="H158" s="17"/>
      <c r="I158" s="17"/>
      <c r="J158" s="46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4:23" ht="17.25">
      <c r="D159" s="17"/>
      <c r="E159" s="17"/>
      <c r="F159" s="17"/>
      <c r="G159" s="17"/>
      <c r="H159" s="17"/>
      <c r="I159" s="17"/>
      <c r="J159" s="46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4:23" ht="17.25">
      <c r="D160" s="17"/>
      <c r="E160" s="17"/>
      <c r="F160" s="17"/>
      <c r="G160" s="17"/>
      <c r="H160" s="17"/>
      <c r="I160" s="17"/>
      <c r="J160" s="46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4:23" ht="17.25">
      <c r="D161" s="17"/>
      <c r="E161" s="17"/>
      <c r="F161" s="17"/>
      <c r="G161" s="17"/>
      <c r="H161" s="17"/>
      <c r="I161" s="17"/>
      <c r="J161" s="46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4:23" ht="17.25">
      <c r="D162" s="17"/>
      <c r="E162" s="17"/>
      <c r="F162" s="17"/>
      <c r="G162" s="17"/>
      <c r="H162" s="17"/>
      <c r="I162" s="17"/>
      <c r="J162" s="46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4:23" ht="17.25">
      <c r="D163" s="17"/>
      <c r="E163" s="17"/>
      <c r="F163" s="17"/>
      <c r="G163" s="17"/>
      <c r="H163" s="17"/>
      <c r="I163" s="17"/>
      <c r="J163" s="46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4:23" ht="17.25">
      <c r="D164" s="17"/>
      <c r="E164" s="17"/>
      <c r="F164" s="17"/>
      <c r="G164" s="17"/>
      <c r="H164" s="17"/>
      <c r="I164" s="17"/>
      <c r="J164" s="46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4:23" ht="17.25">
      <c r="D165" s="17"/>
      <c r="E165" s="17"/>
      <c r="F165" s="17"/>
      <c r="G165" s="17"/>
      <c r="H165" s="17"/>
      <c r="I165" s="17"/>
      <c r="J165" s="46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4:23" ht="17.25">
      <c r="D166" s="17"/>
      <c r="E166" s="17"/>
      <c r="F166" s="17"/>
      <c r="G166" s="17"/>
      <c r="H166" s="17"/>
      <c r="I166" s="17"/>
      <c r="J166" s="46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4:23" ht="17.25">
      <c r="D167" s="17"/>
      <c r="E167" s="17"/>
      <c r="F167" s="17"/>
      <c r="G167" s="17"/>
      <c r="H167" s="17"/>
      <c r="I167" s="17"/>
      <c r="J167" s="46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4:23" ht="17.25">
      <c r="D168" s="17"/>
      <c r="E168" s="17"/>
      <c r="F168" s="17"/>
      <c r="G168" s="17"/>
      <c r="H168" s="17"/>
      <c r="I168" s="17"/>
      <c r="J168" s="46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4:23" ht="17.25">
      <c r="D169" s="17"/>
      <c r="E169" s="17"/>
      <c r="F169" s="17"/>
      <c r="G169" s="17"/>
      <c r="H169" s="17"/>
      <c r="I169" s="17"/>
      <c r="J169" s="46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4:23" ht="17.25">
      <c r="D170" s="17"/>
      <c r="E170" s="17"/>
      <c r="F170" s="17"/>
      <c r="G170" s="17"/>
      <c r="H170" s="17"/>
      <c r="I170" s="17"/>
      <c r="J170" s="46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4:23" ht="17.25">
      <c r="D171" s="17"/>
      <c r="E171" s="17"/>
      <c r="F171" s="17"/>
      <c r="G171" s="17"/>
      <c r="H171" s="17"/>
      <c r="I171" s="17"/>
      <c r="J171" s="46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4:23" ht="17.25">
      <c r="D172" s="17"/>
      <c r="E172" s="17"/>
      <c r="F172" s="17"/>
      <c r="G172" s="17"/>
      <c r="H172" s="17"/>
      <c r="I172" s="17"/>
      <c r="J172" s="46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4:23" ht="17.25">
      <c r="D173" s="17"/>
      <c r="E173" s="17"/>
      <c r="F173" s="17"/>
      <c r="G173" s="17"/>
      <c r="H173" s="17"/>
      <c r="I173" s="17"/>
      <c r="J173" s="46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4:23" ht="17.25">
      <c r="D174" s="17"/>
      <c r="E174" s="17"/>
      <c r="F174" s="17"/>
      <c r="G174" s="17"/>
      <c r="H174" s="17"/>
      <c r="I174" s="17"/>
      <c r="J174" s="46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4:23" ht="17.25">
      <c r="D175" s="17"/>
      <c r="E175" s="17"/>
      <c r="F175" s="17"/>
      <c r="G175" s="17"/>
      <c r="H175" s="17"/>
      <c r="I175" s="17"/>
      <c r="J175" s="46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4:23" ht="17.25">
      <c r="D176" s="17"/>
      <c r="E176" s="17"/>
      <c r="F176" s="17"/>
      <c r="G176" s="17"/>
      <c r="H176" s="17"/>
      <c r="I176" s="17"/>
      <c r="J176" s="46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4:23" ht="17.25">
      <c r="D177" s="17"/>
      <c r="E177" s="17"/>
      <c r="F177" s="17"/>
      <c r="G177" s="17"/>
      <c r="H177" s="17"/>
      <c r="I177" s="17"/>
      <c r="J177" s="46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4:23" ht="17.25">
      <c r="D178" s="17"/>
      <c r="E178" s="17"/>
      <c r="F178" s="17"/>
      <c r="G178" s="17"/>
      <c r="H178" s="17"/>
      <c r="I178" s="17"/>
      <c r="J178" s="46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4:23" ht="17.25">
      <c r="D179" s="17"/>
      <c r="E179" s="17"/>
      <c r="F179" s="17"/>
      <c r="G179" s="17"/>
      <c r="H179" s="17"/>
      <c r="I179" s="17"/>
      <c r="J179" s="46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4:23" ht="17.25">
      <c r="D180" s="17"/>
      <c r="E180" s="17"/>
      <c r="F180" s="17"/>
      <c r="G180" s="17"/>
      <c r="H180" s="17"/>
      <c r="I180" s="17"/>
      <c r="J180" s="46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4:23" ht="17.25">
      <c r="D181" s="17"/>
      <c r="E181" s="17"/>
      <c r="F181" s="17"/>
      <c r="G181" s="17"/>
      <c r="H181" s="17"/>
      <c r="I181" s="17"/>
      <c r="J181" s="46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4:23" ht="17.25">
      <c r="D182" s="17"/>
      <c r="E182" s="17"/>
      <c r="F182" s="17"/>
      <c r="G182" s="17"/>
      <c r="H182" s="17"/>
      <c r="I182" s="17"/>
      <c r="J182" s="46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4:23" ht="17.25">
      <c r="D183" s="17"/>
      <c r="E183" s="17"/>
      <c r="F183" s="17"/>
      <c r="G183" s="17"/>
      <c r="H183" s="17"/>
      <c r="I183" s="17"/>
      <c r="J183" s="46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4:23" ht="17.25">
      <c r="D184" s="17"/>
      <c r="E184" s="17"/>
      <c r="F184" s="17"/>
      <c r="G184" s="17"/>
      <c r="H184" s="17"/>
      <c r="I184" s="17"/>
      <c r="J184" s="46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4:23" ht="17.25">
      <c r="D185" s="17"/>
      <c r="E185" s="17"/>
      <c r="F185" s="17"/>
      <c r="G185" s="17"/>
      <c r="H185" s="17"/>
      <c r="I185" s="17"/>
      <c r="J185" s="46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4:23" ht="17.25">
      <c r="D186" s="17"/>
      <c r="E186" s="17"/>
      <c r="F186" s="17"/>
      <c r="G186" s="17"/>
      <c r="H186" s="17"/>
      <c r="I186" s="17"/>
      <c r="J186" s="46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4:23" ht="17.25">
      <c r="D187" s="17"/>
      <c r="E187" s="17"/>
      <c r="F187" s="17"/>
      <c r="G187" s="17"/>
      <c r="H187" s="17"/>
      <c r="I187" s="17"/>
      <c r="J187" s="46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4:23" ht="17.25">
      <c r="D188" s="17"/>
      <c r="E188" s="17"/>
      <c r="F188" s="17"/>
      <c r="G188" s="17"/>
      <c r="H188" s="17"/>
      <c r="I188" s="17"/>
      <c r="J188" s="46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4:23" ht="17.25">
      <c r="D189" s="17"/>
      <c r="E189" s="17"/>
      <c r="F189" s="17"/>
      <c r="G189" s="17"/>
      <c r="H189" s="17"/>
      <c r="I189" s="17"/>
      <c r="J189" s="46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4:23" ht="17.25">
      <c r="D190" s="17"/>
      <c r="E190" s="17"/>
      <c r="F190" s="17"/>
      <c r="G190" s="17"/>
      <c r="H190" s="17"/>
      <c r="I190" s="17"/>
      <c r="J190" s="46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4:23" ht="17.25">
      <c r="D191" s="17"/>
      <c r="E191" s="17"/>
      <c r="F191" s="17"/>
      <c r="G191" s="17"/>
      <c r="H191" s="17"/>
      <c r="I191" s="17"/>
      <c r="J191" s="46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4:23" ht="17.25">
      <c r="D192" s="17"/>
      <c r="E192" s="17"/>
      <c r="F192" s="17"/>
      <c r="G192" s="17"/>
      <c r="H192" s="17"/>
      <c r="I192" s="17"/>
      <c r="J192" s="46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4:23" ht="17.25">
      <c r="D193" s="17"/>
      <c r="E193" s="17"/>
      <c r="F193" s="17"/>
      <c r="G193" s="17"/>
      <c r="H193" s="17"/>
      <c r="I193" s="17"/>
      <c r="J193" s="46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4:23" ht="17.25">
      <c r="D194" s="17"/>
      <c r="E194" s="17"/>
      <c r="F194" s="17"/>
      <c r="G194" s="17"/>
      <c r="H194" s="17"/>
      <c r="I194" s="17"/>
      <c r="J194" s="46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4:23" ht="17.25">
      <c r="D195" s="17"/>
      <c r="E195" s="17"/>
      <c r="F195" s="17"/>
      <c r="G195" s="17"/>
      <c r="H195" s="17"/>
      <c r="I195" s="17"/>
      <c r="J195" s="46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</sheetData>
  <mergeCells count="58">
    <mergeCell ref="X5:Y5"/>
    <mergeCell ref="X6:X7"/>
    <mergeCell ref="Y6:Y7"/>
    <mergeCell ref="N5:R5"/>
    <mergeCell ref="S5:W5"/>
    <mergeCell ref="N6:O6"/>
    <mergeCell ref="P6:Q6"/>
    <mergeCell ref="R6:R7"/>
    <mergeCell ref="M6:M7"/>
    <mergeCell ref="A33:A36"/>
    <mergeCell ref="A37:A40"/>
    <mergeCell ref="U6:V6"/>
    <mergeCell ref="A25:A28"/>
    <mergeCell ref="B25:B27"/>
    <mergeCell ref="B28:C28"/>
    <mergeCell ref="B29:B31"/>
    <mergeCell ref="A29:A32"/>
    <mergeCell ref="B32:C32"/>
    <mergeCell ref="A49:A52"/>
    <mergeCell ref="B40:C40"/>
    <mergeCell ref="B41:B43"/>
    <mergeCell ref="K6:L6"/>
    <mergeCell ref="A45:A48"/>
    <mergeCell ref="A41:A44"/>
    <mergeCell ref="B33:B35"/>
    <mergeCell ref="B36:C36"/>
    <mergeCell ref="B37:B39"/>
    <mergeCell ref="B48:C48"/>
    <mergeCell ref="A1:W1"/>
    <mergeCell ref="A2:W2"/>
    <mergeCell ref="A3:W3"/>
    <mergeCell ref="D5:G5"/>
    <mergeCell ref="I5:M5"/>
    <mergeCell ref="C5:C7"/>
    <mergeCell ref="A5:A7"/>
    <mergeCell ref="S6:T6"/>
    <mergeCell ref="B5:B7"/>
    <mergeCell ref="W6:W7"/>
    <mergeCell ref="B49:B51"/>
    <mergeCell ref="B52:C52"/>
    <mergeCell ref="B44:C44"/>
    <mergeCell ref="B45:B47"/>
    <mergeCell ref="A17:A20"/>
    <mergeCell ref="B17:B19"/>
    <mergeCell ref="B20:C20"/>
    <mergeCell ref="A21:A24"/>
    <mergeCell ref="B21:B23"/>
    <mergeCell ref="B24:C24"/>
    <mergeCell ref="A13:A16"/>
    <mergeCell ref="B13:B15"/>
    <mergeCell ref="B16:C16"/>
    <mergeCell ref="I6:J6"/>
    <mergeCell ref="D6:E6"/>
    <mergeCell ref="F6:G6"/>
    <mergeCell ref="A9:A12"/>
    <mergeCell ref="B9:B11"/>
    <mergeCell ref="B12:C12"/>
    <mergeCell ref="H6:H7"/>
  </mergeCells>
  <printOptions/>
  <pageMargins left="0.1" right="0.1" top="0.25" bottom="0.25" header="0.25" footer="0.2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3"/>
  <sheetViews>
    <sheetView tabSelected="1" workbookViewId="0" topLeftCell="A1">
      <selection activeCell="P10" sqref="P10"/>
    </sheetView>
  </sheetViews>
  <sheetFormatPr defaultColWidth="9.140625" defaultRowHeight="12.75"/>
  <cols>
    <col min="1" max="1" width="4.57421875" style="13" customWidth="1"/>
    <col min="2" max="2" width="19.8515625" style="13" customWidth="1"/>
    <col min="3" max="3" width="12.8515625" style="11" customWidth="1"/>
    <col min="4" max="4" width="12.7109375" style="11" customWidth="1"/>
    <col min="5" max="5" width="12.8515625" style="11" customWidth="1"/>
    <col min="6" max="6" width="10.421875" style="11" customWidth="1"/>
    <col min="7" max="7" width="12.57421875" style="11" customWidth="1"/>
    <col min="8" max="8" width="10.57421875" style="11" customWidth="1"/>
    <col min="9" max="9" width="11.28125" style="11" customWidth="1"/>
    <col min="10" max="10" width="9.140625" style="11" customWidth="1"/>
    <col min="11" max="11" width="11.421875" style="11" customWidth="1"/>
    <col min="12" max="12" width="10.57421875" style="11" customWidth="1"/>
    <col min="13" max="13" width="22.421875" style="11" customWidth="1"/>
    <col min="14" max="15" width="9.140625" style="11" customWidth="1"/>
    <col min="16" max="16" width="11.7109375" style="11" customWidth="1"/>
    <col min="17" max="17" width="10.421875" style="11" customWidth="1"/>
    <col min="18" max="20" width="9.140625" style="11" customWidth="1"/>
    <col min="21" max="21" width="10.8515625" style="11" customWidth="1"/>
    <col min="22" max="16384" width="9.140625" style="11" customWidth="1"/>
  </cols>
  <sheetData>
    <row r="1" spans="1:24" ht="20.25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34"/>
      <c r="O1" s="34"/>
      <c r="P1" s="34"/>
      <c r="Q1" s="34"/>
      <c r="R1" s="34"/>
      <c r="S1" s="34"/>
      <c r="T1" s="34"/>
      <c r="U1" s="34"/>
      <c r="V1" s="34"/>
      <c r="W1" s="34"/>
      <c r="X1" s="33"/>
    </row>
    <row r="2" spans="1:24" ht="53.25" customHeight="1">
      <c r="A2" s="206" t="s">
        <v>63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33"/>
      <c r="O2" s="33"/>
      <c r="P2" s="33"/>
      <c r="Q2" s="33"/>
      <c r="R2" s="33"/>
      <c r="S2" s="33"/>
      <c r="T2" s="33"/>
      <c r="U2" s="33"/>
      <c r="V2" s="33"/>
      <c r="W2" s="33"/>
      <c r="X2" s="1"/>
    </row>
    <row r="3" spans="1:24" ht="15" customHeight="1">
      <c r="A3" s="205" t="s">
        <v>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61"/>
      <c r="O3" s="61"/>
      <c r="P3" s="61"/>
      <c r="Q3" s="61"/>
      <c r="R3" s="61"/>
      <c r="S3" s="61"/>
      <c r="T3" s="61"/>
      <c r="U3" s="61"/>
      <c r="V3" s="61"/>
      <c r="W3" s="6"/>
      <c r="X3" s="1"/>
    </row>
    <row r="4" spans="1:24" ht="15" customHeight="1" thickBot="1">
      <c r="A4" s="57"/>
      <c r="B4" s="57"/>
      <c r="C4" s="57"/>
      <c r="D4" s="57"/>
      <c r="E4" s="57" t="s">
        <v>52</v>
      </c>
      <c r="F4" s="57"/>
      <c r="G4" s="57"/>
      <c r="H4" s="57"/>
      <c r="I4" s="57"/>
      <c r="J4" s="57"/>
      <c r="K4" s="57"/>
      <c r="L4" s="57"/>
      <c r="M4" s="61"/>
      <c r="N4" s="61"/>
      <c r="O4" s="61"/>
      <c r="P4" s="61"/>
      <c r="Q4" s="61"/>
      <c r="R4" s="61"/>
      <c r="S4" s="61"/>
      <c r="T4" s="61"/>
      <c r="U4" s="61"/>
      <c r="V4" s="61"/>
      <c r="W4" s="6"/>
      <c r="X4" s="1"/>
    </row>
    <row r="5" spans="1:22" ht="28.5" customHeight="1" thickBot="1">
      <c r="A5" s="214" t="s">
        <v>32</v>
      </c>
      <c r="B5" s="210" t="s">
        <v>34</v>
      </c>
      <c r="C5" s="188" t="s">
        <v>35</v>
      </c>
      <c r="D5" s="189"/>
      <c r="E5" s="189"/>
      <c r="F5" s="189"/>
      <c r="G5" s="189"/>
      <c r="H5" s="189"/>
      <c r="I5" s="189"/>
      <c r="J5" s="189"/>
      <c r="K5" s="189"/>
      <c r="L5" s="189"/>
      <c r="M5" s="190"/>
      <c r="N5" s="207"/>
      <c r="O5" s="207"/>
      <c r="P5" s="207"/>
      <c r="Q5" s="207"/>
      <c r="R5" s="207"/>
      <c r="S5" s="207"/>
      <c r="T5" s="207"/>
      <c r="U5" s="207"/>
      <c r="V5" s="207"/>
    </row>
    <row r="6" spans="1:22" ht="29.25" customHeight="1" thickBot="1">
      <c r="A6" s="215"/>
      <c r="B6" s="211"/>
      <c r="C6" s="188" t="s">
        <v>41</v>
      </c>
      <c r="D6" s="172" t="s">
        <v>39</v>
      </c>
      <c r="E6" s="178" t="s">
        <v>57</v>
      </c>
      <c r="F6" s="175" t="s">
        <v>54</v>
      </c>
      <c r="G6" s="191" t="s">
        <v>50</v>
      </c>
      <c r="H6" s="191"/>
      <c r="I6" s="191"/>
      <c r="J6" s="191"/>
      <c r="K6" s="191"/>
      <c r="L6" s="191"/>
      <c r="M6" s="181"/>
      <c r="N6" s="22"/>
      <c r="O6" s="22"/>
      <c r="P6" s="22"/>
      <c r="Q6" s="22"/>
      <c r="R6" s="22"/>
      <c r="S6" s="22"/>
      <c r="T6" s="22"/>
      <c r="U6" s="22"/>
      <c r="V6" s="22"/>
    </row>
    <row r="7" spans="1:22" ht="24" customHeight="1" thickBot="1">
      <c r="A7" s="216"/>
      <c r="B7" s="212"/>
      <c r="C7" s="182"/>
      <c r="D7" s="173"/>
      <c r="E7" s="179"/>
      <c r="F7" s="176"/>
      <c r="G7" s="162" t="s">
        <v>42</v>
      </c>
      <c r="H7" s="219"/>
      <c r="I7" s="218" t="s">
        <v>40</v>
      </c>
      <c r="J7" s="219"/>
      <c r="K7" s="167" t="s">
        <v>59</v>
      </c>
      <c r="L7" s="169" t="s">
        <v>60</v>
      </c>
      <c r="M7" s="160" t="s">
        <v>58</v>
      </c>
      <c r="N7" s="22"/>
      <c r="O7" s="22"/>
      <c r="P7" s="22"/>
      <c r="Q7" s="22"/>
      <c r="R7" s="22"/>
      <c r="S7" s="22"/>
      <c r="T7" s="22"/>
      <c r="U7" s="22"/>
      <c r="V7" s="22"/>
    </row>
    <row r="8" spans="1:22" ht="21" customHeight="1" thickBot="1">
      <c r="A8" s="217"/>
      <c r="B8" s="213"/>
      <c r="C8" s="171"/>
      <c r="D8" s="174"/>
      <c r="E8" s="180"/>
      <c r="F8" s="177"/>
      <c r="G8" s="73" t="s">
        <v>12</v>
      </c>
      <c r="H8" s="81" t="s">
        <v>33</v>
      </c>
      <c r="I8" s="125" t="s">
        <v>12</v>
      </c>
      <c r="J8" s="124" t="s">
        <v>33</v>
      </c>
      <c r="K8" s="168"/>
      <c r="L8" s="170"/>
      <c r="M8" s="161"/>
      <c r="N8" s="22"/>
      <c r="O8" s="22"/>
      <c r="P8" s="22"/>
      <c r="Q8" s="22"/>
      <c r="R8" s="62"/>
      <c r="S8" s="22"/>
      <c r="T8" s="62"/>
      <c r="U8" s="22"/>
      <c r="V8" s="62"/>
    </row>
    <row r="9" spans="1:22" ht="15" customHeight="1" thickBot="1">
      <c r="A9" s="7">
        <v>1</v>
      </c>
      <c r="B9" s="8">
        <v>2</v>
      </c>
      <c r="C9" s="8">
        <v>5</v>
      </c>
      <c r="D9" s="8">
        <v>6</v>
      </c>
      <c r="E9" s="79">
        <v>7</v>
      </c>
      <c r="F9" s="79">
        <v>8</v>
      </c>
      <c r="G9" s="8">
        <v>9</v>
      </c>
      <c r="H9" s="80">
        <v>10</v>
      </c>
      <c r="I9" s="21">
        <v>11</v>
      </c>
      <c r="J9" s="7">
        <v>12</v>
      </c>
      <c r="K9" s="126">
        <v>13</v>
      </c>
      <c r="L9" s="127">
        <v>14</v>
      </c>
      <c r="M9" s="128">
        <v>15</v>
      </c>
      <c r="N9" s="22"/>
      <c r="O9" s="22"/>
      <c r="P9" s="22"/>
      <c r="Q9" s="22"/>
      <c r="R9" s="22"/>
      <c r="S9" s="22"/>
      <c r="T9" s="22"/>
      <c r="U9" s="22"/>
      <c r="V9" s="63"/>
    </row>
    <row r="10" spans="1:22" ht="39.75" customHeight="1" thickBot="1">
      <c r="A10" s="198">
        <v>1</v>
      </c>
      <c r="B10" s="153" t="s">
        <v>23</v>
      </c>
      <c r="C10" s="38">
        <v>66441.3</v>
      </c>
      <c r="D10" s="38">
        <v>55792.6</v>
      </c>
      <c r="E10" s="38">
        <f>D10-C10</f>
        <v>-10648.700000000004</v>
      </c>
      <c r="F10" s="38">
        <f>D10/C10*100-100</f>
        <v>-16.02723005118804</v>
      </c>
      <c r="G10" s="38">
        <v>5312.735</v>
      </c>
      <c r="H10" s="38">
        <f aca="true" t="shared" si="0" ref="H10:H20">G10/C10*100</f>
        <v>7.9961334290569255</v>
      </c>
      <c r="I10" s="38">
        <v>6274.525000000001</v>
      </c>
      <c r="J10" s="38">
        <f aca="true" t="shared" si="1" ref="J10:J20">I10/D10*100</f>
        <v>11.246159885002672</v>
      </c>
      <c r="K10" s="38">
        <f>I10-G10</f>
        <v>961.7900000000009</v>
      </c>
      <c r="L10" s="38">
        <f>J10/H10*100-100</f>
        <v>40.644975284373885</v>
      </c>
      <c r="M10" s="82" t="s">
        <v>51</v>
      </c>
      <c r="N10" s="64"/>
      <c r="O10" s="65"/>
      <c r="P10" s="66"/>
      <c r="Q10" s="66"/>
      <c r="R10" s="67"/>
      <c r="S10" s="66"/>
      <c r="T10" s="68"/>
      <c r="U10" s="66"/>
      <c r="V10" s="67"/>
    </row>
    <row r="11" spans="1:22" ht="39.75" customHeight="1" thickBot="1">
      <c r="A11" s="199">
        <v>2</v>
      </c>
      <c r="B11" s="129" t="s">
        <v>24</v>
      </c>
      <c r="C11" s="35">
        <v>30337</v>
      </c>
      <c r="D11" s="35">
        <v>30911.4</v>
      </c>
      <c r="E11" s="35">
        <f aca="true" t="shared" si="2" ref="E11:E19">D11-C11</f>
        <v>574.4000000000015</v>
      </c>
      <c r="F11" s="35">
        <f aca="true" t="shared" si="3" ref="F11:F20">D11/C11*100-100</f>
        <v>1.8933975014009405</v>
      </c>
      <c r="G11" s="35">
        <v>3522.738</v>
      </c>
      <c r="H11" s="35">
        <f t="shared" si="0"/>
        <v>11.612018327454923</v>
      </c>
      <c r="I11" s="35">
        <v>3554.7648</v>
      </c>
      <c r="J11" s="35">
        <f t="shared" si="1"/>
        <v>11.499850540577263</v>
      </c>
      <c r="K11" s="35">
        <f aca="true" t="shared" si="4" ref="K11:K20">I11-G11</f>
        <v>32.026800000000094</v>
      </c>
      <c r="L11" s="35">
        <f aca="true" t="shared" si="5" ref="L11:L20">J11/H11*100-100</f>
        <v>-0.9659628818571093</v>
      </c>
      <c r="M11" s="200" t="s">
        <v>49</v>
      </c>
      <c r="N11" s="64"/>
      <c r="O11" s="65"/>
      <c r="P11" s="66"/>
      <c r="Q11" s="66"/>
      <c r="R11" s="67"/>
      <c r="S11" s="66"/>
      <c r="T11" s="67"/>
      <c r="U11" s="66"/>
      <c r="V11" s="67"/>
    </row>
    <row r="12" spans="1:22" ht="39.75" customHeight="1" thickBot="1">
      <c r="A12" s="198">
        <v>3</v>
      </c>
      <c r="B12" s="153" t="s">
        <v>25</v>
      </c>
      <c r="C12" s="38">
        <v>65544.1</v>
      </c>
      <c r="D12" s="38">
        <v>66000.2</v>
      </c>
      <c r="E12" s="38">
        <f t="shared" si="2"/>
        <v>456.09999999999127</v>
      </c>
      <c r="F12" s="38">
        <f t="shared" si="3"/>
        <v>0.6958673625848633</v>
      </c>
      <c r="G12" s="38">
        <v>15463.3</v>
      </c>
      <c r="H12" s="38">
        <f t="shared" si="0"/>
        <v>23.592207384036087</v>
      </c>
      <c r="I12" s="38">
        <v>13659.454277</v>
      </c>
      <c r="J12" s="38">
        <f t="shared" si="1"/>
        <v>20.696080128545066</v>
      </c>
      <c r="K12" s="38">
        <f t="shared" si="4"/>
        <v>-1803.8457229999985</v>
      </c>
      <c r="L12" s="38">
        <f t="shared" si="5"/>
        <v>-12.275779066992754</v>
      </c>
      <c r="M12" s="82" t="s">
        <v>53</v>
      </c>
      <c r="N12" s="64"/>
      <c r="O12" s="65"/>
      <c r="P12" s="66"/>
      <c r="Q12" s="66"/>
      <c r="R12" s="67"/>
      <c r="S12" s="66"/>
      <c r="T12" s="67"/>
      <c r="U12" s="66"/>
      <c r="V12" s="67"/>
    </row>
    <row r="13" spans="1:22" ht="39.75" customHeight="1" thickBot="1">
      <c r="A13" s="199">
        <v>4</v>
      </c>
      <c r="B13" s="129" t="s">
        <v>26</v>
      </c>
      <c r="C13" s="35">
        <v>46978</v>
      </c>
      <c r="D13" s="35">
        <v>48760.9</v>
      </c>
      <c r="E13" s="35">
        <f t="shared" si="2"/>
        <v>1782.9000000000015</v>
      </c>
      <c r="F13" s="35">
        <f t="shared" si="3"/>
        <v>3.7951807228915726</v>
      </c>
      <c r="G13" s="35">
        <v>8576.5207</v>
      </c>
      <c r="H13" s="35">
        <f t="shared" si="0"/>
        <v>18.256461960917875</v>
      </c>
      <c r="I13" s="35">
        <v>9642.08988</v>
      </c>
      <c r="J13" s="35">
        <f t="shared" si="1"/>
        <v>19.774224593885673</v>
      </c>
      <c r="K13" s="35">
        <f t="shared" si="4"/>
        <v>1065.5691800000004</v>
      </c>
      <c r="L13" s="35">
        <f t="shared" si="5"/>
        <v>8.313563910778086</v>
      </c>
      <c r="M13" s="200" t="s">
        <v>43</v>
      </c>
      <c r="N13" s="64"/>
      <c r="O13" s="65"/>
      <c r="P13" s="66"/>
      <c r="Q13" s="66"/>
      <c r="R13" s="67"/>
      <c r="S13" s="66"/>
      <c r="T13" s="67"/>
      <c r="U13" s="66"/>
      <c r="V13" s="67"/>
    </row>
    <row r="14" spans="1:22" ht="39.75" customHeight="1" thickBot="1">
      <c r="A14" s="198">
        <v>5</v>
      </c>
      <c r="B14" s="153" t="s">
        <v>27</v>
      </c>
      <c r="C14" s="38">
        <v>62063.7</v>
      </c>
      <c r="D14" s="38">
        <v>66217.2</v>
      </c>
      <c r="E14" s="38">
        <f t="shared" si="2"/>
        <v>4153.5</v>
      </c>
      <c r="F14" s="38">
        <f t="shared" si="3"/>
        <v>6.692317731620889</v>
      </c>
      <c r="G14" s="38">
        <v>7824.815500000001</v>
      </c>
      <c r="H14" s="38">
        <f t="shared" si="0"/>
        <v>12.607716749081993</v>
      </c>
      <c r="I14" s="38">
        <v>9585.457999999999</v>
      </c>
      <c r="J14" s="38">
        <f t="shared" si="1"/>
        <v>14.475782727146418</v>
      </c>
      <c r="K14" s="38">
        <f t="shared" si="4"/>
        <v>1760.642499999998</v>
      </c>
      <c r="L14" s="38">
        <f t="shared" si="5"/>
        <v>14.816846025672675</v>
      </c>
      <c r="M14" s="82" t="s">
        <v>44</v>
      </c>
      <c r="N14" s="64"/>
      <c r="O14" s="65"/>
      <c r="P14" s="66"/>
      <c r="Q14" s="66"/>
      <c r="R14" s="67"/>
      <c r="S14" s="66"/>
      <c r="T14" s="67"/>
      <c r="U14" s="66"/>
      <c r="V14" s="67"/>
    </row>
    <row r="15" spans="1:22" ht="39.75" customHeight="1" thickBot="1">
      <c r="A15" s="199">
        <v>6</v>
      </c>
      <c r="B15" s="129" t="s">
        <v>18</v>
      </c>
      <c r="C15" s="35">
        <v>42223.9</v>
      </c>
      <c r="D15" s="35">
        <v>43383.3</v>
      </c>
      <c r="E15" s="35">
        <f t="shared" si="2"/>
        <v>1159.4000000000015</v>
      </c>
      <c r="F15" s="35">
        <f t="shared" si="3"/>
        <v>2.7458382574797895</v>
      </c>
      <c r="G15" s="35">
        <v>6983.488</v>
      </c>
      <c r="H15" s="35">
        <f t="shared" si="0"/>
        <v>16.53918278510512</v>
      </c>
      <c r="I15" s="35">
        <v>7627.781800000001</v>
      </c>
      <c r="J15" s="35">
        <f t="shared" si="1"/>
        <v>17.582299640645132</v>
      </c>
      <c r="K15" s="35">
        <f t="shared" si="4"/>
        <v>644.2938000000004</v>
      </c>
      <c r="L15" s="35">
        <f t="shared" si="5"/>
        <v>6.3069431488442405</v>
      </c>
      <c r="M15" s="200" t="s">
        <v>45</v>
      </c>
      <c r="N15" s="69"/>
      <c r="O15" s="70"/>
      <c r="P15" s="66"/>
      <c r="Q15" s="66"/>
      <c r="R15" s="67"/>
      <c r="S15" s="66"/>
      <c r="T15" s="67"/>
      <c r="U15" s="66"/>
      <c r="V15" s="67"/>
    </row>
    <row r="16" spans="1:22" ht="39.75" customHeight="1" thickBot="1">
      <c r="A16" s="198">
        <v>7</v>
      </c>
      <c r="B16" s="153" t="s">
        <v>17</v>
      </c>
      <c r="C16" s="38">
        <v>62233.9</v>
      </c>
      <c r="D16" s="38">
        <v>62309.7</v>
      </c>
      <c r="E16" s="38">
        <f t="shared" si="2"/>
        <v>75.79999999999563</v>
      </c>
      <c r="F16" s="38">
        <f t="shared" si="3"/>
        <v>0.12179856958987045</v>
      </c>
      <c r="G16" s="38">
        <v>1323.6166</v>
      </c>
      <c r="H16" s="38">
        <f t="shared" si="0"/>
        <v>2.126841801654725</v>
      </c>
      <c r="I16" s="38">
        <v>1250.9189999999999</v>
      </c>
      <c r="J16" s="38">
        <f t="shared" si="1"/>
        <v>2.007583088989355</v>
      </c>
      <c r="K16" s="38">
        <f t="shared" si="4"/>
        <v>-72.6976000000002</v>
      </c>
      <c r="L16" s="38">
        <f t="shared" si="5"/>
        <v>-5.607314684739805</v>
      </c>
      <c r="M16" s="82" t="s">
        <v>46</v>
      </c>
      <c r="N16" s="64"/>
      <c r="O16" s="65"/>
      <c r="P16" s="66"/>
      <c r="Q16" s="66"/>
      <c r="R16" s="67"/>
      <c r="S16" s="66"/>
      <c r="T16" s="67"/>
      <c r="U16" s="66"/>
      <c r="V16" s="67"/>
    </row>
    <row r="17" spans="1:22" ht="39.75" customHeight="1" thickBot="1">
      <c r="A17" s="199">
        <v>8</v>
      </c>
      <c r="B17" s="129" t="s">
        <v>19</v>
      </c>
      <c r="C17" s="35">
        <v>24517.2</v>
      </c>
      <c r="D17" s="35">
        <v>24547.9</v>
      </c>
      <c r="E17" s="35">
        <f t="shared" si="2"/>
        <v>30.700000000000728</v>
      </c>
      <c r="F17" s="35">
        <f t="shared" si="3"/>
        <v>0.1252182141517011</v>
      </c>
      <c r="G17" s="35">
        <v>4394.4220000000005</v>
      </c>
      <c r="H17" s="35">
        <f t="shared" si="0"/>
        <v>17.923833064134566</v>
      </c>
      <c r="I17" s="35">
        <v>5478.1441</v>
      </c>
      <c r="J17" s="35">
        <f t="shared" si="1"/>
        <v>22.316141502939153</v>
      </c>
      <c r="K17" s="35">
        <f t="shared" si="4"/>
        <v>1083.7221</v>
      </c>
      <c r="L17" s="35">
        <f t="shared" si="5"/>
        <v>24.5054080959589</v>
      </c>
      <c r="M17" s="200" t="s">
        <v>47</v>
      </c>
      <c r="N17" s="64"/>
      <c r="O17" s="65"/>
      <c r="P17" s="66"/>
      <c r="Q17" s="66"/>
      <c r="R17" s="67"/>
      <c r="S17" s="66"/>
      <c r="T17" s="67"/>
      <c r="U17" s="66"/>
      <c r="V17" s="67"/>
    </row>
    <row r="18" spans="1:22" ht="39.75" customHeight="1" thickBot="1">
      <c r="A18" s="198">
        <v>9</v>
      </c>
      <c r="B18" s="153" t="s">
        <v>28</v>
      </c>
      <c r="C18" s="38">
        <v>36554.6</v>
      </c>
      <c r="D18" s="38">
        <v>37019.9</v>
      </c>
      <c r="E18" s="38">
        <f t="shared" si="2"/>
        <v>465.3000000000029</v>
      </c>
      <c r="F18" s="38">
        <f t="shared" si="3"/>
        <v>1.2728904159804841</v>
      </c>
      <c r="G18" s="38">
        <v>3063.2496</v>
      </c>
      <c r="H18" s="38">
        <f t="shared" si="0"/>
        <v>8.379929201796765</v>
      </c>
      <c r="I18" s="38">
        <v>2817.0596</v>
      </c>
      <c r="J18" s="38">
        <f t="shared" si="1"/>
        <v>7.609581873532884</v>
      </c>
      <c r="K18" s="38">
        <f t="shared" si="4"/>
        <v>-246.19000000000005</v>
      </c>
      <c r="L18" s="38">
        <f t="shared" si="5"/>
        <v>-9.192766546269965</v>
      </c>
      <c r="M18" s="82" t="s">
        <v>48</v>
      </c>
      <c r="N18" s="64"/>
      <c r="O18" s="65"/>
      <c r="P18" s="66"/>
      <c r="Q18" s="66"/>
      <c r="R18" s="67"/>
      <c r="S18" s="66"/>
      <c r="T18" s="67"/>
      <c r="U18" s="66"/>
      <c r="V18" s="67"/>
    </row>
    <row r="19" spans="1:22" ht="39.75" customHeight="1" thickBot="1">
      <c r="A19" s="199">
        <v>10</v>
      </c>
      <c r="B19" s="129" t="s">
        <v>29</v>
      </c>
      <c r="C19" s="35">
        <v>14847.6</v>
      </c>
      <c r="D19" s="35">
        <v>14937.3</v>
      </c>
      <c r="E19" s="35">
        <f t="shared" si="2"/>
        <v>89.69999999999891</v>
      </c>
      <c r="F19" s="35">
        <f t="shared" si="3"/>
        <v>0.60413804251192</v>
      </c>
      <c r="G19" s="35">
        <v>870.5</v>
      </c>
      <c r="H19" s="35">
        <f t="shared" si="0"/>
        <v>5.862900401411675</v>
      </c>
      <c r="I19" s="35">
        <v>391</v>
      </c>
      <c r="J19" s="35">
        <f t="shared" si="1"/>
        <v>2.617608269232057</v>
      </c>
      <c r="K19" s="35">
        <f t="shared" si="4"/>
        <v>-479.5</v>
      </c>
      <c r="L19" s="35">
        <f t="shared" si="5"/>
        <v>-55.353014890005866</v>
      </c>
      <c r="M19" s="200" t="s">
        <v>55</v>
      </c>
      <c r="N19" s="64"/>
      <c r="O19" s="65"/>
      <c r="P19" s="66"/>
      <c r="Q19" s="66"/>
      <c r="R19" s="67"/>
      <c r="S19" s="66"/>
      <c r="T19" s="67"/>
      <c r="U19" s="66"/>
      <c r="V19" s="67"/>
    </row>
    <row r="20" spans="1:22" ht="30" customHeight="1" thickBot="1">
      <c r="A20" s="208" t="s">
        <v>16</v>
      </c>
      <c r="B20" s="209"/>
      <c r="C20" s="201">
        <f>SUM(C10:C19)</f>
        <v>451741.30000000005</v>
      </c>
      <c r="D20" s="201">
        <f>SUM(D10:D19)</f>
        <v>449880.4</v>
      </c>
      <c r="E20" s="201">
        <f>D20-C20</f>
        <v>-1860.9000000000233</v>
      </c>
      <c r="F20" s="201">
        <f t="shared" si="3"/>
        <v>-0.411939311282822</v>
      </c>
      <c r="G20" s="201">
        <f>SUM(G10:G19)</f>
        <v>57335.38540000001</v>
      </c>
      <c r="H20" s="202">
        <f t="shared" si="0"/>
        <v>12.692084031280734</v>
      </c>
      <c r="I20" s="203">
        <f>SUM(I10:I19)</f>
        <v>60281.196457000005</v>
      </c>
      <c r="J20" s="201">
        <f t="shared" si="1"/>
        <v>13.39938269304464</v>
      </c>
      <c r="K20" s="201">
        <f t="shared" si="4"/>
        <v>2945.811056999999</v>
      </c>
      <c r="L20" s="201">
        <f t="shared" si="5"/>
        <v>5.572754324827244</v>
      </c>
      <c r="M20" s="204" t="s">
        <v>56</v>
      </c>
      <c r="N20" s="65"/>
      <c r="O20" s="65"/>
      <c r="P20" s="71"/>
      <c r="Q20" s="66"/>
      <c r="R20" s="67"/>
      <c r="S20" s="66"/>
      <c r="T20" s="67"/>
      <c r="U20" s="66"/>
      <c r="V20" s="72"/>
    </row>
    <row r="21" spans="2:22" ht="14.25">
      <c r="B21" s="78"/>
      <c r="C21" s="60"/>
      <c r="D21" s="60"/>
      <c r="E21" s="60"/>
      <c r="F21" s="60"/>
      <c r="L21" s="40"/>
      <c r="M21" s="22"/>
      <c r="N21" s="12"/>
      <c r="O21" s="12"/>
      <c r="P21" s="12"/>
      <c r="Q21" s="12"/>
      <c r="R21" s="12"/>
      <c r="S21" s="12"/>
      <c r="T21" s="12"/>
      <c r="U21" s="12"/>
      <c r="V21" s="12"/>
    </row>
    <row r="22" spans="2:22" ht="13.5">
      <c r="B22" s="78"/>
      <c r="C22" s="12"/>
      <c r="G22" s="40"/>
      <c r="H22" s="40"/>
      <c r="I22" s="40"/>
      <c r="J22" s="40"/>
      <c r="K22" s="40"/>
      <c r="L22" s="40"/>
      <c r="M22" s="22"/>
      <c r="N22" s="12"/>
      <c r="O22" s="12"/>
      <c r="P22" s="12"/>
      <c r="Q22" s="12"/>
      <c r="R22" s="12"/>
      <c r="S22" s="12"/>
      <c r="T22" s="12"/>
      <c r="U22" s="12"/>
      <c r="V22" s="12"/>
    </row>
    <row r="23" spans="13:22" ht="13.5">
      <c r="M23" s="22"/>
      <c r="N23" s="12"/>
      <c r="O23" s="12"/>
      <c r="P23" s="12"/>
      <c r="Q23" s="12"/>
      <c r="R23" s="12"/>
      <c r="S23" s="12"/>
      <c r="T23" s="12"/>
      <c r="U23" s="12"/>
      <c r="V23" s="12"/>
    </row>
    <row r="24" spans="13:22" ht="13.5">
      <c r="M24" s="22"/>
      <c r="N24" s="12"/>
      <c r="O24" s="12"/>
      <c r="P24" s="12"/>
      <c r="Q24" s="12"/>
      <c r="R24" s="12"/>
      <c r="S24" s="12"/>
      <c r="T24" s="12"/>
      <c r="U24" s="12"/>
      <c r="V24" s="12"/>
    </row>
    <row r="25" spans="13:22" ht="13.5">
      <c r="M25" s="22"/>
      <c r="N25" s="12"/>
      <c r="O25" s="12"/>
      <c r="P25" s="12"/>
      <c r="Q25" s="12"/>
      <c r="R25" s="12"/>
      <c r="S25" s="12"/>
      <c r="T25" s="12"/>
      <c r="U25" s="12"/>
      <c r="V25" s="12"/>
    </row>
    <row r="26" spans="13:22" ht="13.5">
      <c r="M26" s="22"/>
      <c r="N26" s="12"/>
      <c r="O26" s="12"/>
      <c r="P26" s="12"/>
      <c r="Q26" s="12"/>
      <c r="R26" s="12"/>
      <c r="S26" s="12"/>
      <c r="T26" s="12"/>
      <c r="U26" s="12"/>
      <c r="V26" s="12"/>
    </row>
    <row r="27" spans="13:22" ht="13.5">
      <c r="M27" s="22"/>
      <c r="N27" s="12"/>
      <c r="O27" s="12"/>
      <c r="P27" s="12"/>
      <c r="Q27" s="12"/>
      <c r="R27" s="12"/>
      <c r="S27" s="12"/>
      <c r="T27" s="12"/>
      <c r="U27" s="12"/>
      <c r="V27" s="12"/>
    </row>
    <row r="28" spans="13:22" ht="13.5">
      <c r="M28" s="22"/>
      <c r="N28" s="12"/>
      <c r="O28" s="12"/>
      <c r="P28" s="12"/>
      <c r="Q28" s="12"/>
      <c r="R28" s="12"/>
      <c r="S28" s="12"/>
      <c r="T28" s="12"/>
      <c r="U28" s="12"/>
      <c r="V28" s="12"/>
    </row>
    <row r="29" ht="13.5">
      <c r="M29" s="22"/>
    </row>
    <row r="30" ht="13.5">
      <c r="M30" s="22"/>
    </row>
    <row r="31" ht="13.5">
      <c r="M31" s="22"/>
    </row>
    <row r="32" ht="13.5">
      <c r="M32" s="22"/>
    </row>
    <row r="33" ht="13.5">
      <c r="M33" s="22"/>
    </row>
    <row r="34" ht="13.5">
      <c r="M34" s="22"/>
    </row>
    <row r="35" ht="13.5">
      <c r="M35" s="22"/>
    </row>
    <row r="36" ht="13.5">
      <c r="M36" s="22"/>
    </row>
    <row r="37" ht="13.5">
      <c r="M37" s="22"/>
    </row>
    <row r="38" ht="13.5">
      <c r="M38" s="22"/>
    </row>
    <row r="39" ht="13.5">
      <c r="M39" s="22"/>
    </row>
    <row r="40" ht="13.5">
      <c r="M40" s="22"/>
    </row>
    <row r="41" ht="13.5">
      <c r="M41" s="22"/>
    </row>
    <row r="42" ht="13.5">
      <c r="M42" s="22"/>
    </row>
    <row r="43" ht="13.5">
      <c r="M43" s="22"/>
    </row>
    <row r="44" ht="13.5">
      <c r="M44" s="22"/>
    </row>
    <row r="45" ht="13.5">
      <c r="M45" s="22"/>
    </row>
    <row r="46" ht="13.5">
      <c r="M46" s="22"/>
    </row>
    <row r="47" ht="13.5">
      <c r="M47" s="22"/>
    </row>
    <row r="48" ht="13.5">
      <c r="M48" s="22"/>
    </row>
    <row r="49" ht="13.5">
      <c r="M49" s="22"/>
    </row>
    <row r="50" ht="13.5">
      <c r="M50" s="22"/>
    </row>
    <row r="51" ht="13.5">
      <c r="M51" s="22"/>
    </row>
    <row r="52" ht="13.5">
      <c r="M52" s="22"/>
    </row>
    <row r="53" ht="13.5">
      <c r="M53" s="22"/>
    </row>
    <row r="54" ht="13.5">
      <c r="M54" s="22"/>
    </row>
    <row r="55" ht="13.5">
      <c r="M55" s="22"/>
    </row>
    <row r="56" ht="13.5">
      <c r="M56" s="22"/>
    </row>
    <row r="57" ht="13.5">
      <c r="M57" s="22"/>
    </row>
    <row r="58" ht="13.5">
      <c r="M58" s="22"/>
    </row>
    <row r="59" ht="13.5">
      <c r="M59" s="22"/>
    </row>
    <row r="60" ht="13.5">
      <c r="M60" s="22"/>
    </row>
    <row r="61" ht="13.5">
      <c r="M61" s="22"/>
    </row>
    <row r="62" ht="13.5">
      <c r="M62" s="22"/>
    </row>
    <row r="63" ht="13.5">
      <c r="M63" s="22"/>
    </row>
  </sheetData>
  <mergeCells count="19">
    <mergeCell ref="G6:M6"/>
    <mergeCell ref="C6:C8"/>
    <mergeCell ref="D6:D8"/>
    <mergeCell ref="F6:F8"/>
    <mergeCell ref="E6:E8"/>
    <mergeCell ref="K7:K8"/>
    <mergeCell ref="L7:L8"/>
    <mergeCell ref="M7:M8"/>
    <mergeCell ref="G7:H7"/>
    <mergeCell ref="A3:M3"/>
    <mergeCell ref="A1:M1"/>
    <mergeCell ref="Q5:V5"/>
    <mergeCell ref="A20:B20"/>
    <mergeCell ref="B5:B8"/>
    <mergeCell ref="A5:A8"/>
    <mergeCell ref="I7:J7"/>
    <mergeCell ref="N5:P5"/>
    <mergeCell ref="A2:M2"/>
    <mergeCell ref="C5:M5"/>
  </mergeCells>
  <printOptions/>
  <pageMargins left="0.25" right="0.25" top="0.5" bottom="0.5" header="0.25" footer="0.25"/>
  <pageSetup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2011-03-21T07:53:29Z</cp:lastPrinted>
  <dcterms:created xsi:type="dcterms:W3CDTF">1996-10-14T23:33:28Z</dcterms:created>
  <dcterms:modified xsi:type="dcterms:W3CDTF">2011-03-21T07:53:33Z</dcterms:modified>
  <cp:category/>
  <cp:version/>
  <cp:contentType/>
  <cp:contentStatus/>
</cp:coreProperties>
</file>