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650"/>
  </bookViews>
  <sheets>
    <sheet name="AMPOP_patchar" sheetId="5" r:id="rId1"/>
    <sheet name="Aragacotn" sheetId="19" r:id="rId2"/>
    <sheet name="Ararat" sheetId="20" r:id="rId3"/>
    <sheet name="Armavir" sheetId="21" r:id="rId4"/>
    <sheet name="Gexarquniq" sheetId="22" r:id="rId5"/>
    <sheet name="Lori" sheetId="23" r:id="rId6"/>
    <sheet name="Kotajq" sheetId="24" r:id="rId7"/>
    <sheet name="Shirak" sheetId="25" r:id="rId8"/>
    <sheet name="Sjuniq" sheetId="26" r:id="rId9"/>
    <sheet name="Vajoc_dzor" sheetId="27" r:id="rId10"/>
    <sheet name="Tavush" sheetId="29" r:id="rId11"/>
  </sheets>
  <definedNames>
    <definedName name="_xlnm.Print_Area" localSheetId="2">Ararat!$A$1:$W$872</definedName>
    <definedName name="_xlnm.Print_Titles" localSheetId="0">AMPOP_patchar!$4:$8</definedName>
  </definedNames>
  <calcPr calcId="125725" refMode="R1C1"/>
</workbook>
</file>

<file path=xl/calcChain.xml><?xml version="1.0" encoding="utf-8"?>
<calcChain xmlns="http://schemas.openxmlformats.org/spreadsheetml/2006/main">
  <c r="S226" i="29"/>
  <c r="S227"/>
  <c r="S228"/>
  <c r="S229"/>
  <c r="S230"/>
  <c r="S231"/>
  <c r="S232"/>
  <c r="W232" l="1"/>
  <c r="V232"/>
  <c r="U232"/>
  <c r="T232"/>
  <c r="M232"/>
  <c r="L232"/>
  <c r="K232"/>
  <c r="J232"/>
  <c r="I232"/>
  <c r="W231"/>
  <c r="V231"/>
  <c r="U231"/>
  <c r="T231"/>
  <c r="M231"/>
  <c r="L231"/>
  <c r="K231"/>
  <c r="J231"/>
  <c r="I231"/>
  <c r="W230"/>
  <c r="V230"/>
  <c r="U230"/>
  <c r="T230"/>
  <c r="M230"/>
  <c r="L230"/>
  <c r="K230"/>
  <c r="J230"/>
  <c r="I230"/>
  <c r="W229"/>
  <c r="V229"/>
  <c r="U229"/>
  <c r="T229"/>
  <c r="M229"/>
  <c r="L229"/>
  <c r="K229"/>
  <c r="J229"/>
  <c r="I229"/>
  <c r="W228"/>
  <c r="V228"/>
  <c r="U228"/>
  <c r="T228"/>
  <c r="M228"/>
  <c r="L228"/>
  <c r="K228"/>
  <c r="J228"/>
  <c r="I228"/>
  <c r="W227"/>
  <c r="V227"/>
  <c r="U227"/>
  <c r="T227"/>
  <c r="M227"/>
  <c r="L227"/>
  <c r="K227"/>
  <c r="J227"/>
  <c r="I227"/>
  <c r="W226"/>
  <c r="V226"/>
  <c r="U226"/>
  <c r="T226"/>
  <c r="M226"/>
  <c r="M233" s="1"/>
  <c r="L226"/>
  <c r="K226"/>
  <c r="K233" s="1"/>
  <c r="J226"/>
  <c r="I226"/>
  <c r="I233" s="1"/>
  <c r="W225"/>
  <c r="W233" s="1"/>
  <c r="V225"/>
  <c r="V233" s="1"/>
  <c r="U225"/>
  <c r="U233" s="1"/>
  <c r="T225"/>
  <c r="T233" s="1"/>
  <c r="S225"/>
  <c r="S233" s="1"/>
  <c r="R225"/>
  <c r="Q225"/>
  <c r="P225"/>
  <c r="O225"/>
  <c r="N225"/>
  <c r="M225"/>
  <c r="L225"/>
  <c r="L233" s="1"/>
  <c r="K225"/>
  <c r="J225"/>
  <c r="J233" s="1"/>
  <c r="I225"/>
  <c r="H225"/>
  <c r="G225"/>
  <c r="F225"/>
  <c r="E225"/>
  <c r="D225"/>
  <c r="W224"/>
  <c r="V224"/>
  <c r="U224"/>
  <c r="T224"/>
  <c r="S224"/>
  <c r="M224"/>
  <c r="L224"/>
  <c r="K224"/>
  <c r="J224"/>
  <c r="I224"/>
  <c r="W215"/>
  <c r="V215"/>
  <c r="U215"/>
  <c r="T215"/>
  <c r="S215"/>
  <c r="M215"/>
  <c r="L215"/>
  <c r="K215"/>
  <c r="J215"/>
  <c r="I215"/>
  <c r="W206"/>
  <c r="V206"/>
  <c r="U206"/>
  <c r="T206"/>
  <c r="S206"/>
  <c r="M206"/>
  <c r="L206"/>
  <c r="K206"/>
  <c r="J206"/>
  <c r="I206"/>
  <c r="W197"/>
  <c r="V197"/>
  <c r="U197"/>
  <c r="T197"/>
  <c r="S197"/>
  <c r="M197"/>
  <c r="L197"/>
  <c r="K197"/>
  <c r="J197"/>
  <c r="I197"/>
  <c r="W188"/>
  <c r="V188"/>
  <c r="U188"/>
  <c r="T188"/>
  <c r="S188"/>
  <c r="M188"/>
  <c r="L188"/>
  <c r="K188"/>
  <c r="J188"/>
  <c r="I188"/>
  <c r="W179"/>
  <c r="V179"/>
  <c r="U179"/>
  <c r="T179"/>
  <c r="S179"/>
  <c r="M179"/>
  <c r="L179"/>
  <c r="K179"/>
  <c r="J179"/>
  <c r="I179"/>
  <c r="W170"/>
  <c r="V170"/>
  <c r="U170"/>
  <c r="T170"/>
  <c r="S170"/>
  <c r="M170"/>
  <c r="L170"/>
  <c r="K170"/>
  <c r="J170"/>
  <c r="I170"/>
  <c r="W161"/>
  <c r="V161"/>
  <c r="U161"/>
  <c r="T161"/>
  <c r="S161"/>
  <c r="M161"/>
  <c r="L161"/>
  <c r="K161"/>
  <c r="J161"/>
  <c r="I161"/>
  <c r="W152"/>
  <c r="V152"/>
  <c r="U152"/>
  <c r="T152"/>
  <c r="S152"/>
  <c r="M152"/>
  <c r="L152"/>
  <c r="K152"/>
  <c r="J152"/>
  <c r="I152"/>
  <c r="W143"/>
  <c r="V143"/>
  <c r="U143"/>
  <c r="T143"/>
  <c r="S143"/>
  <c r="M143"/>
  <c r="L143"/>
  <c r="K143"/>
  <c r="J143"/>
  <c r="I143"/>
  <c r="W134"/>
  <c r="V134"/>
  <c r="U134"/>
  <c r="T134"/>
  <c r="S134"/>
  <c r="M134"/>
  <c r="L134"/>
  <c r="K134"/>
  <c r="J134"/>
  <c r="I134"/>
  <c r="W125"/>
  <c r="V125"/>
  <c r="U125"/>
  <c r="T125"/>
  <c r="S125"/>
  <c r="M125"/>
  <c r="L125"/>
  <c r="K125"/>
  <c r="J125"/>
  <c r="I125"/>
  <c r="W116"/>
  <c r="V116"/>
  <c r="U116"/>
  <c r="T116"/>
  <c r="S116"/>
  <c r="M116"/>
  <c r="L116"/>
  <c r="K116"/>
  <c r="J116"/>
  <c r="I116"/>
  <c r="W107"/>
  <c r="V107"/>
  <c r="U107"/>
  <c r="T107"/>
  <c r="S107"/>
  <c r="M107"/>
  <c r="L107"/>
  <c r="K107"/>
  <c r="J107"/>
  <c r="I107"/>
  <c r="W98"/>
  <c r="V98"/>
  <c r="U98"/>
  <c r="T98"/>
  <c r="S98"/>
  <c r="M98"/>
  <c r="L98"/>
  <c r="K98"/>
  <c r="J98"/>
  <c r="I98"/>
  <c r="W89"/>
  <c r="V89"/>
  <c r="U89"/>
  <c r="T89"/>
  <c r="S89"/>
  <c r="M89"/>
  <c r="L89"/>
  <c r="K89"/>
  <c r="J89"/>
  <c r="I89"/>
  <c r="W80"/>
  <c r="V80"/>
  <c r="U80"/>
  <c r="T80"/>
  <c r="S80"/>
  <c r="M80"/>
  <c r="L80"/>
  <c r="K80"/>
  <c r="J80"/>
  <c r="I80"/>
  <c r="W71"/>
  <c r="V71"/>
  <c r="U71"/>
  <c r="T71"/>
  <c r="S71"/>
  <c r="M71"/>
  <c r="L71"/>
  <c r="K71"/>
  <c r="J71"/>
  <c r="I71"/>
  <c r="W62"/>
  <c r="V62"/>
  <c r="U62"/>
  <c r="T62"/>
  <c r="S62"/>
  <c r="M62"/>
  <c r="L62"/>
  <c r="K62"/>
  <c r="J62"/>
  <c r="I62"/>
  <c r="W53"/>
  <c r="V53"/>
  <c r="U53"/>
  <c r="T53"/>
  <c r="S53"/>
  <c r="M53"/>
  <c r="L53"/>
  <c r="K53"/>
  <c r="J53"/>
  <c r="I53"/>
  <c r="W44"/>
  <c r="V44"/>
  <c r="U44"/>
  <c r="T44"/>
  <c r="S44"/>
  <c r="M44"/>
  <c r="L44"/>
  <c r="K44"/>
  <c r="J44"/>
  <c r="I44"/>
  <c r="W35"/>
  <c r="V35"/>
  <c r="U35"/>
  <c r="T35"/>
  <c r="S35"/>
  <c r="M35"/>
  <c r="L35"/>
  <c r="K35"/>
  <c r="J35"/>
  <c r="I35"/>
  <c r="W26"/>
  <c r="V26"/>
  <c r="U26"/>
  <c r="T26"/>
  <c r="S26"/>
  <c r="M26"/>
  <c r="L26"/>
  <c r="K26"/>
  <c r="J26"/>
  <c r="I26"/>
  <c r="W17"/>
  <c r="V17"/>
  <c r="U17"/>
  <c r="T17"/>
  <c r="S17"/>
  <c r="M17"/>
  <c r="L17"/>
  <c r="K17"/>
  <c r="J17"/>
  <c r="I17"/>
  <c r="O89" i="27" l="1"/>
  <c r="P89"/>
  <c r="Q89"/>
  <c r="R89"/>
  <c r="N89"/>
  <c r="E89"/>
  <c r="F89"/>
  <c r="G89"/>
  <c r="H89"/>
  <c r="J17" l="1"/>
  <c r="K17"/>
  <c r="L17"/>
  <c r="M17"/>
  <c r="J26"/>
  <c r="K26"/>
  <c r="L26"/>
  <c r="M26"/>
  <c r="J35"/>
  <c r="K35"/>
  <c r="L35"/>
  <c r="M35"/>
  <c r="J44"/>
  <c r="K44"/>
  <c r="L44"/>
  <c r="M44"/>
  <c r="J53"/>
  <c r="K53"/>
  <c r="L53"/>
  <c r="M53"/>
  <c r="J62"/>
  <c r="K62"/>
  <c r="L62"/>
  <c r="M62"/>
  <c r="J80"/>
  <c r="K80"/>
  <c r="L80"/>
  <c r="M80"/>
  <c r="J71"/>
  <c r="K71"/>
  <c r="K89" s="1"/>
  <c r="L71"/>
  <c r="M71"/>
  <c r="M89" s="1"/>
  <c r="I71"/>
  <c r="J81"/>
  <c r="K81"/>
  <c r="L81"/>
  <c r="M81"/>
  <c r="J82"/>
  <c r="K82"/>
  <c r="L82"/>
  <c r="M82"/>
  <c r="J83"/>
  <c r="K83"/>
  <c r="L83"/>
  <c r="M83"/>
  <c r="J84"/>
  <c r="K84"/>
  <c r="L84"/>
  <c r="M84"/>
  <c r="J85"/>
  <c r="K85"/>
  <c r="L85"/>
  <c r="M85"/>
  <c r="J86"/>
  <c r="K86"/>
  <c r="L86"/>
  <c r="M86"/>
  <c r="J87"/>
  <c r="K87"/>
  <c r="L87"/>
  <c r="M87"/>
  <c r="J88"/>
  <c r="K88"/>
  <c r="L88"/>
  <c r="M88"/>
  <c r="J89"/>
  <c r="L89"/>
  <c r="I82"/>
  <c r="I83"/>
  <c r="I84"/>
  <c r="I85"/>
  <c r="I86"/>
  <c r="I87"/>
  <c r="I88"/>
  <c r="I81"/>
  <c r="I80"/>
  <c r="I62"/>
  <c r="I53"/>
  <c r="I44"/>
  <c r="I35"/>
  <c r="I26"/>
  <c r="I17"/>
  <c r="I89" l="1"/>
  <c r="E81" l="1"/>
  <c r="F81"/>
  <c r="G81"/>
  <c r="H81"/>
  <c r="D81"/>
  <c r="O81" l="1"/>
  <c r="P81"/>
  <c r="Q81"/>
  <c r="R81"/>
  <c r="N81"/>
  <c r="D62"/>
  <c r="D89" s="1"/>
  <c r="R89" i="26" l="1"/>
  <c r="Q89"/>
  <c r="P89"/>
  <c r="O89"/>
  <c r="N89"/>
  <c r="L89"/>
  <c r="J89"/>
  <c r="H89"/>
  <c r="G89"/>
  <c r="F89"/>
  <c r="E89"/>
  <c r="D89"/>
  <c r="W88"/>
  <c r="V88"/>
  <c r="U88"/>
  <c r="T88"/>
  <c r="S88"/>
  <c r="M88"/>
  <c r="L88"/>
  <c r="K88"/>
  <c r="J88"/>
  <c r="I88"/>
  <c r="W87"/>
  <c r="V87"/>
  <c r="U87"/>
  <c r="T87"/>
  <c r="S87"/>
  <c r="M87"/>
  <c r="L87"/>
  <c r="K87"/>
  <c r="J87"/>
  <c r="I87"/>
  <c r="W86"/>
  <c r="V86"/>
  <c r="U86"/>
  <c r="T86"/>
  <c r="S86"/>
  <c r="M86"/>
  <c r="L86"/>
  <c r="K86"/>
  <c r="J86"/>
  <c r="I86"/>
  <c r="W85"/>
  <c r="V85"/>
  <c r="U85"/>
  <c r="T85"/>
  <c r="S85"/>
  <c r="M85"/>
  <c r="L85"/>
  <c r="K85"/>
  <c r="J85"/>
  <c r="I85"/>
  <c r="W84"/>
  <c r="V84"/>
  <c r="U84"/>
  <c r="T84"/>
  <c r="S84"/>
  <c r="M84"/>
  <c r="L84"/>
  <c r="K84"/>
  <c r="J84"/>
  <c r="I84"/>
  <c r="W83"/>
  <c r="V83"/>
  <c r="U83"/>
  <c r="T83"/>
  <c r="S83"/>
  <c r="M83"/>
  <c r="L83"/>
  <c r="K83"/>
  <c r="J83"/>
  <c r="I83"/>
  <c r="W82"/>
  <c r="V82"/>
  <c r="U82"/>
  <c r="T82"/>
  <c r="S82"/>
  <c r="M82"/>
  <c r="L82"/>
  <c r="K82"/>
  <c r="J82"/>
  <c r="I82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W80"/>
  <c r="W89" s="1"/>
  <c r="V80"/>
  <c r="V89" s="1"/>
  <c r="U80"/>
  <c r="U89" s="1"/>
  <c r="T80"/>
  <c r="T89" s="1"/>
  <c r="S80"/>
  <c r="S89" s="1"/>
  <c r="M80"/>
  <c r="M89" s="1"/>
  <c r="L80"/>
  <c r="K80"/>
  <c r="K89" s="1"/>
  <c r="J80"/>
  <c r="I80"/>
  <c r="I89" s="1"/>
  <c r="W71"/>
  <c r="V71"/>
  <c r="U71"/>
  <c r="T71"/>
  <c r="S71"/>
  <c r="M71"/>
  <c r="L71"/>
  <c r="K71"/>
  <c r="J71"/>
  <c r="I71"/>
  <c r="W62"/>
  <c r="V62"/>
  <c r="U62"/>
  <c r="T62"/>
  <c r="S62"/>
  <c r="M62"/>
  <c r="L62"/>
  <c r="K62"/>
  <c r="J62"/>
  <c r="I62"/>
  <c r="W53"/>
  <c r="V53"/>
  <c r="U53"/>
  <c r="T53"/>
  <c r="S53"/>
  <c r="M53"/>
  <c r="L53"/>
  <c r="K53"/>
  <c r="J53"/>
  <c r="I53"/>
  <c r="W44"/>
  <c r="V44"/>
  <c r="U44"/>
  <c r="T44"/>
  <c r="S44"/>
  <c r="M44"/>
  <c r="L44"/>
  <c r="K44"/>
  <c r="J44"/>
  <c r="I44"/>
  <c r="W35"/>
  <c r="V35"/>
  <c r="U35"/>
  <c r="T35"/>
  <c r="S35"/>
  <c r="M35"/>
  <c r="L35"/>
  <c r="K35"/>
  <c r="J35"/>
  <c r="I35"/>
  <c r="W26"/>
  <c r="V26"/>
  <c r="U26"/>
  <c r="T26"/>
  <c r="S26"/>
  <c r="M26"/>
  <c r="L26"/>
  <c r="K26"/>
  <c r="J26"/>
  <c r="I26"/>
  <c r="W17"/>
  <c r="V17"/>
  <c r="U17"/>
  <c r="T17"/>
  <c r="S17"/>
  <c r="M17"/>
  <c r="L17"/>
  <c r="K17"/>
  <c r="J17"/>
  <c r="I17"/>
  <c r="M395" i="25" l="1"/>
  <c r="L395"/>
  <c r="K395"/>
  <c r="J395"/>
  <c r="I395"/>
  <c r="M394"/>
  <c r="L394"/>
  <c r="K394"/>
  <c r="J394"/>
  <c r="I394"/>
  <c r="M393"/>
  <c r="L393"/>
  <c r="K393"/>
  <c r="J393"/>
  <c r="I393"/>
  <c r="M392"/>
  <c r="L392"/>
  <c r="K392"/>
  <c r="J392"/>
  <c r="I392"/>
  <c r="M391"/>
  <c r="L391"/>
  <c r="K391"/>
  <c r="J391"/>
  <c r="I391"/>
  <c r="M390"/>
  <c r="L390"/>
  <c r="K390"/>
  <c r="J390"/>
  <c r="I390"/>
  <c r="M389"/>
  <c r="L389"/>
  <c r="K389"/>
  <c r="J389"/>
  <c r="I389"/>
  <c r="S388"/>
  <c r="R388"/>
  <c r="Q388"/>
  <c r="P388"/>
  <c r="N388"/>
  <c r="M388"/>
  <c r="L388"/>
  <c r="K388"/>
  <c r="I388"/>
  <c r="I396" s="1"/>
  <c r="H388"/>
  <c r="G388"/>
  <c r="F388"/>
  <c r="E388"/>
  <c r="D388"/>
  <c r="W387"/>
  <c r="V387"/>
  <c r="U387"/>
  <c r="T387"/>
  <c r="S387"/>
  <c r="R387"/>
  <c r="Q387"/>
  <c r="P387"/>
  <c r="O387"/>
  <c r="N387"/>
  <c r="M387"/>
  <c r="L387"/>
  <c r="K387"/>
  <c r="J387"/>
  <c r="I387"/>
  <c r="H387"/>
  <c r="G387"/>
  <c r="F387"/>
  <c r="E387"/>
  <c r="D387"/>
  <c r="W378"/>
  <c r="V378"/>
  <c r="U378"/>
  <c r="T378"/>
  <c r="S378"/>
  <c r="R378"/>
  <c r="Q378"/>
  <c r="P378"/>
  <c r="O378"/>
  <c r="N378"/>
  <c r="M378"/>
  <c r="L378"/>
  <c r="K378"/>
  <c r="J378"/>
  <c r="I378"/>
  <c r="H378"/>
  <c r="G378"/>
  <c r="F378"/>
  <c r="E378"/>
  <c r="D378"/>
  <c r="W369"/>
  <c r="V369"/>
  <c r="U369"/>
  <c r="T369"/>
  <c r="S369"/>
  <c r="R369"/>
  <c r="Q369"/>
  <c r="P369"/>
  <c r="O369"/>
  <c r="N369"/>
  <c r="M369"/>
  <c r="L369"/>
  <c r="K369"/>
  <c r="J369"/>
  <c r="I369"/>
  <c r="H369"/>
  <c r="G369"/>
  <c r="F369"/>
  <c r="E369"/>
  <c r="D369"/>
  <c r="W360"/>
  <c r="V360"/>
  <c r="U360"/>
  <c r="T360"/>
  <c r="S360"/>
  <c r="R360"/>
  <c r="Q360"/>
  <c r="P360"/>
  <c r="O360"/>
  <c r="N360"/>
  <c r="M360"/>
  <c r="L360"/>
  <c r="K360"/>
  <c r="J360"/>
  <c r="I360"/>
  <c r="H360"/>
  <c r="G360"/>
  <c r="F360"/>
  <c r="E360"/>
  <c r="D360"/>
  <c r="W351"/>
  <c r="V351"/>
  <c r="U351"/>
  <c r="T351"/>
  <c r="S351"/>
  <c r="R351"/>
  <c r="Q351"/>
  <c r="P351"/>
  <c r="O351"/>
  <c r="N351"/>
  <c r="M351"/>
  <c r="L351"/>
  <c r="K351"/>
  <c r="J351"/>
  <c r="I351"/>
  <c r="H351"/>
  <c r="G351"/>
  <c r="F351"/>
  <c r="E351"/>
  <c r="D351"/>
  <c r="W342"/>
  <c r="V342"/>
  <c r="U342"/>
  <c r="T342"/>
  <c r="S342"/>
  <c r="R342"/>
  <c r="Q342"/>
  <c r="P342"/>
  <c r="O342"/>
  <c r="N342"/>
  <c r="M342"/>
  <c r="L342"/>
  <c r="K342"/>
  <c r="J342"/>
  <c r="I342"/>
  <c r="H342"/>
  <c r="G342"/>
  <c r="F342"/>
  <c r="E342"/>
  <c r="D342"/>
  <c r="W333"/>
  <c r="V333"/>
  <c r="U333"/>
  <c r="T333"/>
  <c r="S333"/>
  <c r="R333"/>
  <c r="Q333"/>
  <c r="P333"/>
  <c r="O333"/>
  <c r="N333"/>
  <c r="M333"/>
  <c r="L333"/>
  <c r="K333"/>
  <c r="J333"/>
  <c r="I333"/>
  <c r="H333"/>
  <c r="G333"/>
  <c r="F333"/>
  <c r="E333"/>
  <c r="D333"/>
  <c r="W324"/>
  <c r="V324"/>
  <c r="U324"/>
  <c r="T324"/>
  <c r="S324"/>
  <c r="R324"/>
  <c r="Q324"/>
  <c r="P324"/>
  <c r="O324"/>
  <c r="N324"/>
  <c r="I324"/>
  <c r="H324"/>
  <c r="G324"/>
  <c r="F324"/>
  <c r="E324"/>
  <c r="D324"/>
  <c r="W315"/>
  <c r="V315"/>
  <c r="U315"/>
  <c r="T315"/>
  <c r="S315"/>
  <c r="R315"/>
  <c r="Q315"/>
  <c r="P315"/>
  <c r="O315"/>
  <c r="N315"/>
  <c r="K315"/>
  <c r="J315"/>
  <c r="I315"/>
  <c r="H315"/>
  <c r="G315"/>
  <c r="F315"/>
  <c r="E315"/>
  <c r="D315"/>
  <c r="W306"/>
  <c r="V306"/>
  <c r="U306"/>
  <c r="T306"/>
  <c r="S306"/>
  <c r="R306"/>
  <c r="Q306"/>
  <c r="P306"/>
  <c r="O306"/>
  <c r="N306"/>
  <c r="L306"/>
  <c r="K306"/>
  <c r="J306"/>
  <c r="I306"/>
  <c r="H306"/>
  <c r="G306"/>
  <c r="F306"/>
  <c r="E306"/>
  <c r="D306"/>
  <c r="W297"/>
  <c r="V297"/>
  <c r="U297"/>
  <c r="T297"/>
  <c r="S297"/>
  <c r="R297"/>
  <c r="Q297"/>
  <c r="P297"/>
  <c r="O297"/>
  <c r="N297"/>
  <c r="L297"/>
  <c r="K297"/>
  <c r="J297"/>
  <c r="I297"/>
  <c r="H297"/>
  <c r="G297"/>
  <c r="F297"/>
  <c r="E297"/>
  <c r="D297"/>
  <c r="W288"/>
  <c r="V288"/>
  <c r="U288"/>
  <c r="T288"/>
  <c r="S288"/>
  <c r="R288"/>
  <c r="Q288"/>
  <c r="P288"/>
  <c r="O288"/>
  <c r="N288"/>
  <c r="M288"/>
  <c r="L288"/>
  <c r="K288"/>
  <c r="J288"/>
  <c r="I288"/>
  <c r="H288"/>
  <c r="G288"/>
  <c r="F288"/>
  <c r="E288"/>
  <c r="D288"/>
  <c r="W279"/>
  <c r="V279"/>
  <c r="U279"/>
  <c r="T279"/>
  <c r="S279"/>
  <c r="R279"/>
  <c r="Q279"/>
  <c r="P279"/>
  <c r="O279"/>
  <c r="N279"/>
  <c r="M279"/>
  <c r="J279"/>
  <c r="I279"/>
  <c r="H279"/>
  <c r="G279"/>
  <c r="F279"/>
  <c r="E279"/>
  <c r="D279"/>
  <c r="W270"/>
  <c r="V270"/>
  <c r="U270"/>
  <c r="T270"/>
  <c r="S270"/>
  <c r="R270"/>
  <c r="Q270"/>
  <c r="P270"/>
  <c r="O270"/>
  <c r="N270"/>
  <c r="L270"/>
  <c r="I270"/>
  <c r="H270"/>
  <c r="G270"/>
  <c r="F270"/>
  <c r="E270"/>
  <c r="D270"/>
  <c r="W261"/>
  <c r="V261"/>
  <c r="U261"/>
  <c r="T261"/>
  <c r="S261"/>
  <c r="R261"/>
  <c r="Q261"/>
  <c r="P261"/>
  <c r="O261"/>
  <c r="N261"/>
  <c r="M261"/>
  <c r="L261"/>
  <c r="K261"/>
  <c r="J261"/>
  <c r="I261"/>
  <c r="H261"/>
  <c r="G261"/>
  <c r="F261"/>
  <c r="E261"/>
  <c r="D261"/>
  <c r="W252"/>
  <c r="V252"/>
  <c r="U252"/>
  <c r="T252"/>
  <c r="S252"/>
  <c r="R252"/>
  <c r="Q252"/>
  <c r="P252"/>
  <c r="O252"/>
  <c r="N252"/>
  <c r="M252"/>
  <c r="L252"/>
  <c r="K252"/>
  <c r="J252"/>
  <c r="I252"/>
  <c r="H252"/>
  <c r="G252"/>
  <c r="F252"/>
  <c r="E252"/>
  <c r="D252"/>
  <c r="W243"/>
  <c r="V243"/>
  <c r="U243"/>
  <c r="T243"/>
  <c r="S243"/>
  <c r="R243"/>
  <c r="Q243"/>
  <c r="P243"/>
  <c r="O243"/>
  <c r="N243"/>
  <c r="M243"/>
  <c r="L243"/>
  <c r="K243"/>
  <c r="J243"/>
  <c r="I243"/>
  <c r="H243"/>
  <c r="G243"/>
  <c r="F243"/>
  <c r="E243"/>
  <c r="D243"/>
  <c r="G234"/>
  <c r="D234"/>
  <c r="W225"/>
  <c r="V225"/>
  <c r="U225"/>
  <c r="T225"/>
  <c r="S225"/>
  <c r="R225"/>
  <c r="Q225"/>
  <c r="P225"/>
  <c r="O225"/>
  <c r="N225"/>
  <c r="M225"/>
  <c r="L225"/>
  <c r="K225"/>
  <c r="J225"/>
  <c r="I225"/>
  <c r="D225"/>
  <c r="W216"/>
  <c r="T216"/>
  <c r="S216"/>
  <c r="P216"/>
  <c r="O216"/>
  <c r="L216"/>
  <c r="K216"/>
  <c r="H216"/>
  <c r="G216"/>
  <c r="D216"/>
  <c r="W207"/>
  <c r="V207"/>
  <c r="U207"/>
  <c r="T207"/>
  <c r="S207"/>
  <c r="R207"/>
  <c r="Q207"/>
  <c r="P207"/>
  <c r="O207"/>
  <c r="N207"/>
  <c r="M207"/>
  <c r="L207"/>
  <c r="K207"/>
  <c r="J207"/>
  <c r="I207"/>
  <c r="H207"/>
  <c r="G207"/>
  <c r="F207"/>
  <c r="E207"/>
  <c r="D207"/>
  <c r="W198"/>
  <c r="V198"/>
  <c r="U198"/>
  <c r="T198"/>
  <c r="S198"/>
  <c r="R198"/>
  <c r="Q198"/>
  <c r="P198"/>
  <c r="O198"/>
  <c r="N198"/>
  <c r="M198"/>
  <c r="K198"/>
  <c r="J198"/>
  <c r="I198"/>
  <c r="H198"/>
  <c r="G198"/>
  <c r="F198"/>
  <c r="E198"/>
  <c r="D198"/>
  <c r="W189"/>
  <c r="V189"/>
  <c r="U189"/>
  <c r="T189"/>
  <c r="S189"/>
  <c r="R189"/>
  <c r="Q189"/>
  <c r="P189"/>
  <c r="O189"/>
  <c r="N189"/>
  <c r="M189"/>
  <c r="L189"/>
  <c r="K189"/>
  <c r="J189"/>
  <c r="I189"/>
  <c r="H189"/>
  <c r="G189"/>
  <c r="F189"/>
  <c r="E189"/>
  <c r="D189"/>
  <c r="W180"/>
  <c r="V180"/>
  <c r="U180"/>
  <c r="T180"/>
  <c r="S180"/>
  <c r="R180"/>
  <c r="Q180"/>
  <c r="P180"/>
  <c r="O180"/>
  <c r="N180"/>
  <c r="M180"/>
  <c r="L180"/>
  <c r="K180"/>
  <c r="J180"/>
  <c r="I180"/>
  <c r="H180"/>
  <c r="G180"/>
  <c r="F180"/>
  <c r="E180"/>
  <c r="D180"/>
  <c r="W171"/>
  <c r="V171"/>
  <c r="U171"/>
  <c r="T171"/>
  <c r="S171"/>
  <c r="R171"/>
  <c r="Q171"/>
  <c r="P171"/>
  <c r="O171"/>
  <c r="N171"/>
  <c r="M171"/>
  <c r="L171"/>
  <c r="K171"/>
  <c r="J171"/>
  <c r="I171"/>
  <c r="H171"/>
  <c r="G171"/>
  <c r="F171"/>
  <c r="E171"/>
  <c r="D171"/>
  <c r="W162"/>
  <c r="V162"/>
  <c r="U162"/>
  <c r="T162"/>
  <c r="S162"/>
  <c r="R162"/>
  <c r="Q162"/>
  <c r="P162"/>
  <c r="O162"/>
  <c r="N162"/>
  <c r="H162"/>
  <c r="G162"/>
  <c r="F162"/>
  <c r="E162"/>
  <c r="D162"/>
  <c r="W153"/>
  <c r="V153"/>
  <c r="U153"/>
  <c r="T153"/>
  <c r="S153"/>
  <c r="R153"/>
  <c r="Q153"/>
  <c r="P153"/>
  <c r="O153"/>
  <c r="N153"/>
  <c r="M153"/>
  <c r="L153"/>
  <c r="K153"/>
  <c r="J153"/>
  <c r="I153"/>
  <c r="H153"/>
  <c r="G153"/>
  <c r="F153"/>
  <c r="E153"/>
  <c r="D153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D135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W99"/>
  <c r="V99"/>
  <c r="U99"/>
  <c r="T99"/>
  <c r="S99"/>
  <c r="R99"/>
  <c r="Q99"/>
  <c r="M99"/>
  <c r="L99"/>
  <c r="K99"/>
  <c r="J99"/>
  <c r="I99"/>
  <c r="H99"/>
  <c r="G99"/>
  <c r="F99"/>
  <c r="E99"/>
  <c r="D99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W63"/>
  <c r="V63"/>
  <c r="U63"/>
  <c r="T63"/>
  <c r="S63"/>
  <c r="R63"/>
  <c r="Q63"/>
  <c r="P63"/>
  <c r="O63"/>
  <c r="N63"/>
  <c r="M63"/>
  <c r="L63"/>
  <c r="K63"/>
  <c r="J63"/>
  <c r="I63"/>
  <c r="G63"/>
  <c r="F63"/>
  <c r="D63"/>
  <c r="W54"/>
  <c r="V54"/>
  <c r="U54"/>
  <c r="S54"/>
  <c r="R54"/>
  <c r="Q54"/>
  <c r="P54"/>
  <c r="O54"/>
  <c r="N54"/>
  <c r="M54"/>
  <c r="L54"/>
  <c r="K54"/>
  <c r="J54"/>
  <c r="I54"/>
  <c r="H54"/>
  <c r="G54"/>
  <c r="F54"/>
  <c r="E54"/>
  <c r="D54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N396" l="1"/>
  <c r="P396"/>
  <c r="R396"/>
  <c r="T396"/>
  <c r="V396"/>
  <c r="D396"/>
  <c r="F396"/>
  <c r="H396"/>
  <c r="J396"/>
  <c r="L396"/>
  <c r="E396"/>
  <c r="G396"/>
  <c r="M396"/>
  <c r="O396"/>
  <c r="Q396"/>
  <c r="S396"/>
  <c r="U396"/>
  <c r="W396"/>
  <c r="K396"/>
  <c r="S370" i="24"/>
  <c r="T370"/>
  <c r="U370"/>
  <c r="V370"/>
  <c r="W370"/>
  <c r="S371"/>
  <c r="T371"/>
  <c r="U371"/>
  <c r="V371"/>
  <c r="W371"/>
  <c r="S372"/>
  <c r="T372"/>
  <c r="U372"/>
  <c r="V372"/>
  <c r="W372"/>
  <c r="S373"/>
  <c r="T373"/>
  <c r="U373"/>
  <c r="V373"/>
  <c r="W373"/>
  <c r="S374"/>
  <c r="T374"/>
  <c r="U374"/>
  <c r="V374"/>
  <c r="W374"/>
  <c r="S375"/>
  <c r="T375"/>
  <c r="U375"/>
  <c r="V375"/>
  <c r="W375"/>
  <c r="S376"/>
  <c r="T376"/>
  <c r="U376"/>
  <c r="V376"/>
  <c r="W376"/>
  <c r="S369"/>
  <c r="T369"/>
  <c r="U369"/>
  <c r="V369"/>
  <c r="W369"/>
  <c r="J369"/>
  <c r="K369"/>
  <c r="L369"/>
  <c r="M369"/>
  <c r="J370"/>
  <c r="K370"/>
  <c r="L370"/>
  <c r="M370"/>
  <c r="J371"/>
  <c r="K371"/>
  <c r="L371"/>
  <c r="M371"/>
  <c r="J372"/>
  <c r="K372"/>
  <c r="L372"/>
  <c r="M372"/>
  <c r="J373"/>
  <c r="K373"/>
  <c r="L373"/>
  <c r="M373"/>
  <c r="J374"/>
  <c r="K374"/>
  <c r="L374"/>
  <c r="M374"/>
  <c r="J375"/>
  <c r="K375"/>
  <c r="L375"/>
  <c r="M375"/>
  <c r="J376"/>
  <c r="K376"/>
  <c r="L376"/>
  <c r="M376"/>
  <c r="I373"/>
  <c r="I374"/>
  <c r="I375"/>
  <c r="I376"/>
  <c r="I372"/>
  <c r="I371"/>
  <c r="I370"/>
  <c r="I369"/>
  <c r="R377"/>
  <c r="Q377"/>
  <c r="P377"/>
  <c r="O377"/>
  <c r="N377"/>
  <c r="H377"/>
  <c r="G377"/>
  <c r="F377"/>
  <c r="E377"/>
  <c r="D377"/>
  <c r="W368"/>
  <c r="V368"/>
  <c r="U368"/>
  <c r="U377" s="1"/>
  <c r="T368"/>
  <c r="S368"/>
  <c r="M368"/>
  <c r="L368"/>
  <c r="K368"/>
  <c r="J368"/>
  <c r="I368"/>
  <c r="W359"/>
  <c r="V359"/>
  <c r="U359"/>
  <c r="T359"/>
  <c r="S359"/>
  <c r="M359"/>
  <c r="L359"/>
  <c r="K359"/>
  <c r="J359"/>
  <c r="I359"/>
  <c r="W350"/>
  <c r="V350"/>
  <c r="U350"/>
  <c r="T350"/>
  <c r="S350"/>
  <c r="M350"/>
  <c r="L350"/>
  <c r="K350"/>
  <c r="J350"/>
  <c r="I350"/>
  <c r="W341"/>
  <c r="V341"/>
  <c r="U341"/>
  <c r="T341"/>
  <c r="S341"/>
  <c r="M341"/>
  <c r="L341"/>
  <c r="K341"/>
  <c r="J341"/>
  <c r="I341"/>
  <c r="W332"/>
  <c r="V332"/>
  <c r="U332"/>
  <c r="T332"/>
  <c r="S332"/>
  <c r="M332"/>
  <c r="L332"/>
  <c r="K332"/>
  <c r="J332"/>
  <c r="I332"/>
  <c r="W323"/>
  <c r="V323"/>
  <c r="U323"/>
  <c r="T323"/>
  <c r="S323"/>
  <c r="M323"/>
  <c r="L323"/>
  <c r="K323"/>
  <c r="J323"/>
  <c r="I323"/>
  <c r="W314"/>
  <c r="V314"/>
  <c r="U314"/>
  <c r="T314"/>
  <c r="S314"/>
  <c r="M314"/>
  <c r="L314"/>
  <c r="K314"/>
  <c r="J314"/>
  <c r="I314"/>
  <c r="W305"/>
  <c r="V305"/>
  <c r="U305"/>
  <c r="T305"/>
  <c r="S305"/>
  <c r="M305"/>
  <c r="L305"/>
  <c r="K305"/>
  <c r="J305"/>
  <c r="I305"/>
  <c r="W296"/>
  <c r="V296"/>
  <c r="U296"/>
  <c r="T296"/>
  <c r="S296"/>
  <c r="M296"/>
  <c r="L296"/>
  <c r="K296"/>
  <c r="J296"/>
  <c r="I296"/>
  <c r="W287"/>
  <c r="V287"/>
  <c r="U287"/>
  <c r="T287"/>
  <c r="S287"/>
  <c r="M287"/>
  <c r="L287"/>
  <c r="K287"/>
  <c r="J287"/>
  <c r="I287"/>
  <c r="W278"/>
  <c r="V278"/>
  <c r="U278"/>
  <c r="T278"/>
  <c r="S278"/>
  <c r="M278"/>
  <c r="L278"/>
  <c r="K278"/>
  <c r="J278"/>
  <c r="I278"/>
  <c r="W269"/>
  <c r="V269"/>
  <c r="U269"/>
  <c r="T269"/>
  <c r="S269"/>
  <c r="M269"/>
  <c r="L269"/>
  <c r="K269"/>
  <c r="J269"/>
  <c r="I269"/>
  <c r="W260"/>
  <c r="V260"/>
  <c r="U260"/>
  <c r="T260"/>
  <c r="S260"/>
  <c r="M260"/>
  <c r="L260"/>
  <c r="K260"/>
  <c r="J260"/>
  <c r="I260"/>
  <c r="W251"/>
  <c r="V251"/>
  <c r="U251"/>
  <c r="T251"/>
  <c r="S251"/>
  <c r="M251"/>
  <c r="L251"/>
  <c r="K251"/>
  <c r="J251"/>
  <c r="I251"/>
  <c r="W242"/>
  <c r="V242"/>
  <c r="U242"/>
  <c r="T242"/>
  <c r="S242"/>
  <c r="M242"/>
  <c r="L242"/>
  <c r="K242"/>
  <c r="J242"/>
  <c r="I242"/>
  <c r="W233"/>
  <c r="V233"/>
  <c r="U233"/>
  <c r="T233"/>
  <c r="S233"/>
  <c r="M233"/>
  <c r="L233"/>
  <c r="K233"/>
  <c r="J233"/>
  <c r="I233"/>
  <c r="W224"/>
  <c r="V224"/>
  <c r="U224"/>
  <c r="T224"/>
  <c r="S224"/>
  <c r="M224"/>
  <c r="L224"/>
  <c r="K224"/>
  <c r="J224"/>
  <c r="I224"/>
  <c r="W215"/>
  <c r="V215"/>
  <c r="U215"/>
  <c r="T215"/>
  <c r="S215"/>
  <c r="M215"/>
  <c r="L215"/>
  <c r="K215"/>
  <c r="J215"/>
  <c r="I215"/>
  <c r="W206"/>
  <c r="V206"/>
  <c r="U206"/>
  <c r="T206"/>
  <c r="S206"/>
  <c r="M206"/>
  <c r="L206"/>
  <c r="K206"/>
  <c r="J206"/>
  <c r="I206"/>
  <c r="W197"/>
  <c r="V197"/>
  <c r="U197"/>
  <c r="T197"/>
  <c r="S197"/>
  <c r="M197"/>
  <c r="L197"/>
  <c r="K197"/>
  <c r="J197"/>
  <c r="I197"/>
  <c r="W188"/>
  <c r="V188"/>
  <c r="U188"/>
  <c r="T188"/>
  <c r="S188"/>
  <c r="M188"/>
  <c r="L188"/>
  <c r="K188"/>
  <c r="J188"/>
  <c r="I188"/>
  <c r="W179"/>
  <c r="V179"/>
  <c r="U179"/>
  <c r="T179"/>
  <c r="S179"/>
  <c r="M179"/>
  <c r="L179"/>
  <c r="K179"/>
  <c r="J179"/>
  <c r="I179"/>
  <c r="W170"/>
  <c r="V170"/>
  <c r="U170"/>
  <c r="T170"/>
  <c r="S170"/>
  <c r="M170"/>
  <c r="L170"/>
  <c r="K170"/>
  <c r="J170"/>
  <c r="I170"/>
  <c r="W161"/>
  <c r="V161"/>
  <c r="U161"/>
  <c r="T161"/>
  <c r="S161"/>
  <c r="M161"/>
  <c r="L161"/>
  <c r="K161"/>
  <c r="J161"/>
  <c r="I161"/>
  <c r="W152"/>
  <c r="V152"/>
  <c r="U152"/>
  <c r="T152"/>
  <c r="S152"/>
  <c r="M152"/>
  <c r="L152"/>
  <c r="K152"/>
  <c r="J152"/>
  <c r="I152"/>
  <c r="W143"/>
  <c r="V143"/>
  <c r="U143"/>
  <c r="T143"/>
  <c r="S143"/>
  <c r="M143"/>
  <c r="L143"/>
  <c r="K143"/>
  <c r="J143"/>
  <c r="I143"/>
  <c r="W134"/>
  <c r="V134"/>
  <c r="U134"/>
  <c r="T134"/>
  <c r="S134"/>
  <c r="M134"/>
  <c r="L134"/>
  <c r="K134"/>
  <c r="J134"/>
  <c r="I134"/>
  <c r="V125"/>
  <c r="U125"/>
  <c r="M125"/>
  <c r="L125"/>
  <c r="K125"/>
  <c r="J125"/>
  <c r="I125"/>
  <c r="W116"/>
  <c r="V116"/>
  <c r="U116"/>
  <c r="T116"/>
  <c r="S116"/>
  <c r="M116"/>
  <c r="L116"/>
  <c r="K116"/>
  <c r="J116"/>
  <c r="I116"/>
  <c r="W107"/>
  <c r="V107"/>
  <c r="U107"/>
  <c r="T107"/>
  <c r="S107"/>
  <c r="M107"/>
  <c r="L107"/>
  <c r="K107"/>
  <c r="J107"/>
  <c r="I107"/>
  <c r="W98"/>
  <c r="V98"/>
  <c r="U98"/>
  <c r="T98"/>
  <c r="S98"/>
  <c r="M98"/>
  <c r="L98"/>
  <c r="K98"/>
  <c r="J98"/>
  <c r="I98"/>
  <c r="W89"/>
  <c r="V89"/>
  <c r="U89"/>
  <c r="T89"/>
  <c r="S89"/>
  <c r="M89"/>
  <c r="L89"/>
  <c r="K89"/>
  <c r="J89"/>
  <c r="I89"/>
  <c r="W80"/>
  <c r="V80"/>
  <c r="U80"/>
  <c r="T80"/>
  <c r="S80"/>
  <c r="M80"/>
  <c r="L80"/>
  <c r="K80"/>
  <c r="J80"/>
  <c r="I80"/>
  <c r="W71"/>
  <c r="V71"/>
  <c r="U71"/>
  <c r="T71"/>
  <c r="S71"/>
  <c r="W62"/>
  <c r="V62"/>
  <c r="U62"/>
  <c r="T62"/>
  <c r="S62"/>
  <c r="M62"/>
  <c r="L62"/>
  <c r="K62"/>
  <c r="J62"/>
  <c r="I62"/>
  <c r="W53"/>
  <c r="V53"/>
  <c r="U53"/>
  <c r="T53"/>
  <c r="S53"/>
  <c r="M53"/>
  <c r="L53"/>
  <c r="K53"/>
  <c r="J53"/>
  <c r="I53"/>
  <c r="W44"/>
  <c r="V44"/>
  <c r="U44"/>
  <c r="T44"/>
  <c r="S44"/>
  <c r="M44"/>
  <c r="L44"/>
  <c r="K44"/>
  <c r="J44"/>
  <c r="I44"/>
  <c r="W35"/>
  <c r="V35"/>
  <c r="U35"/>
  <c r="T35"/>
  <c r="S35"/>
  <c r="L35"/>
  <c r="K35"/>
  <c r="I35"/>
  <c r="W26"/>
  <c r="V26"/>
  <c r="U26"/>
  <c r="T26"/>
  <c r="S26"/>
  <c r="M26"/>
  <c r="L26"/>
  <c r="K26"/>
  <c r="J26"/>
  <c r="I26"/>
  <c r="W17"/>
  <c r="V17"/>
  <c r="U17"/>
  <c r="T17"/>
  <c r="S17"/>
  <c r="M17"/>
  <c r="L17"/>
  <c r="K17"/>
  <c r="J17"/>
  <c r="M377" l="1"/>
  <c r="L377"/>
  <c r="S377"/>
  <c r="W520" i="23" l="1"/>
  <c r="V520"/>
  <c r="U520"/>
  <c r="T520"/>
  <c r="S520"/>
  <c r="M520"/>
  <c r="L520"/>
  <c r="K520"/>
  <c r="J520"/>
  <c r="I520"/>
  <c r="W519"/>
  <c r="V519"/>
  <c r="U519"/>
  <c r="T519"/>
  <c r="S519"/>
  <c r="M519"/>
  <c r="L519"/>
  <c r="K519"/>
  <c r="J519"/>
  <c r="I519"/>
  <c r="W518"/>
  <c r="V518"/>
  <c r="U518"/>
  <c r="T518"/>
  <c r="S518"/>
  <c r="M518"/>
  <c r="L518"/>
  <c r="K518"/>
  <c r="J518"/>
  <c r="I518"/>
  <c r="W517"/>
  <c r="V517"/>
  <c r="U517"/>
  <c r="T517"/>
  <c r="S517"/>
  <c r="M517"/>
  <c r="L517"/>
  <c r="K517"/>
  <c r="J517"/>
  <c r="I517"/>
  <c r="W516"/>
  <c r="V516"/>
  <c r="U516"/>
  <c r="T516"/>
  <c r="S516"/>
  <c r="M516"/>
  <c r="L516"/>
  <c r="K516"/>
  <c r="J516"/>
  <c r="I516"/>
  <c r="W515"/>
  <c r="V515"/>
  <c r="U515"/>
  <c r="T515"/>
  <c r="S515"/>
  <c r="M515"/>
  <c r="L515"/>
  <c r="K515"/>
  <c r="J515"/>
  <c r="I515"/>
  <c r="W514"/>
  <c r="V514"/>
  <c r="U514"/>
  <c r="T514"/>
  <c r="S514"/>
  <c r="M514"/>
  <c r="L514"/>
  <c r="K514"/>
  <c r="J514"/>
  <c r="I514"/>
  <c r="W513"/>
  <c r="W521" s="1"/>
  <c r="V513"/>
  <c r="V521" s="1"/>
  <c r="U513"/>
  <c r="U521" s="1"/>
  <c r="T513"/>
  <c r="T521" s="1"/>
  <c r="S513"/>
  <c r="S521" s="1"/>
  <c r="R513"/>
  <c r="Q513"/>
  <c r="P513"/>
  <c r="O513"/>
  <c r="N513"/>
  <c r="M513"/>
  <c r="L513"/>
  <c r="L521" s="1"/>
  <c r="K513"/>
  <c r="J513"/>
  <c r="J521" s="1"/>
  <c r="I513"/>
  <c r="H513"/>
  <c r="G513"/>
  <c r="F513"/>
  <c r="E513"/>
  <c r="D513"/>
  <c r="W512"/>
  <c r="V512"/>
  <c r="U512"/>
  <c r="T512"/>
  <c r="S512"/>
  <c r="N512"/>
  <c r="M512"/>
  <c r="L512"/>
  <c r="K512"/>
  <c r="J512"/>
  <c r="I512"/>
  <c r="D512"/>
  <c r="W503"/>
  <c r="V503"/>
  <c r="U503"/>
  <c r="T503"/>
  <c r="S503"/>
  <c r="N503"/>
  <c r="M503"/>
  <c r="L503"/>
  <c r="K503"/>
  <c r="J503"/>
  <c r="I503"/>
  <c r="D503"/>
  <c r="W494"/>
  <c r="V494"/>
  <c r="U494"/>
  <c r="T494"/>
  <c r="S494"/>
  <c r="N494"/>
  <c r="M494"/>
  <c r="L494"/>
  <c r="K494"/>
  <c r="J494"/>
  <c r="I494"/>
  <c r="D494"/>
  <c r="W485"/>
  <c r="V485"/>
  <c r="U485"/>
  <c r="T485"/>
  <c r="S485"/>
  <c r="N485"/>
  <c r="M485"/>
  <c r="L485"/>
  <c r="K485"/>
  <c r="J485"/>
  <c r="I485"/>
  <c r="D485"/>
  <c r="W476"/>
  <c r="V476"/>
  <c r="U476"/>
  <c r="T476"/>
  <c r="S476"/>
  <c r="N476"/>
  <c r="M476"/>
  <c r="L476"/>
  <c r="K476"/>
  <c r="J476"/>
  <c r="I476"/>
  <c r="D476"/>
  <c r="W467"/>
  <c r="V467"/>
  <c r="U467"/>
  <c r="T467"/>
  <c r="S467"/>
  <c r="N467"/>
  <c r="M467"/>
  <c r="L467"/>
  <c r="K467"/>
  <c r="J467"/>
  <c r="I467"/>
  <c r="D467"/>
  <c r="W458"/>
  <c r="V458"/>
  <c r="U458"/>
  <c r="T458"/>
  <c r="S458"/>
  <c r="N458"/>
  <c r="M458"/>
  <c r="L458"/>
  <c r="K458"/>
  <c r="J458"/>
  <c r="I458"/>
  <c r="D458"/>
  <c r="W449"/>
  <c r="V449"/>
  <c r="U449"/>
  <c r="T449"/>
  <c r="S449"/>
  <c r="N449"/>
  <c r="M449"/>
  <c r="L449"/>
  <c r="K449"/>
  <c r="J449"/>
  <c r="I449"/>
  <c r="D449"/>
  <c r="W440"/>
  <c r="V440"/>
  <c r="U440"/>
  <c r="T440"/>
  <c r="S440"/>
  <c r="N440"/>
  <c r="M440"/>
  <c r="L440"/>
  <c r="K440"/>
  <c r="J440"/>
  <c r="I440"/>
  <c r="D440"/>
  <c r="W431"/>
  <c r="V431"/>
  <c r="U431"/>
  <c r="T431"/>
  <c r="S431"/>
  <c r="N431"/>
  <c r="M431"/>
  <c r="L431"/>
  <c r="K431"/>
  <c r="J431"/>
  <c r="I431"/>
  <c r="D431"/>
  <c r="W422"/>
  <c r="V422"/>
  <c r="U422"/>
  <c r="T422"/>
  <c r="S422"/>
  <c r="N422"/>
  <c r="M422"/>
  <c r="L422"/>
  <c r="K422"/>
  <c r="J422"/>
  <c r="I422"/>
  <c r="D422"/>
  <c r="W413"/>
  <c r="V413"/>
  <c r="U413"/>
  <c r="T413"/>
  <c r="S413"/>
  <c r="N413"/>
  <c r="M413"/>
  <c r="L413"/>
  <c r="K413"/>
  <c r="J413"/>
  <c r="I413"/>
  <c r="D413"/>
  <c r="W404"/>
  <c r="V404"/>
  <c r="U404"/>
  <c r="T404"/>
  <c r="S404"/>
  <c r="N404"/>
  <c r="M404"/>
  <c r="L404"/>
  <c r="K404"/>
  <c r="J404"/>
  <c r="I404"/>
  <c r="D404"/>
  <c r="W395"/>
  <c r="V395"/>
  <c r="U395"/>
  <c r="T395"/>
  <c r="S395"/>
  <c r="N395"/>
  <c r="M395"/>
  <c r="L395"/>
  <c r="K395"/>
  <c r="J395"/>
  <c r="I395"/>
  <c r="D395"/>
  <c r="W386"/>
  <c r="V386"/>
  <c r="U386"/>
  <c r="T386"/>
  <c r="S386"/>
  <c r="N386"/>
  <c r="M386"/>
  <c r="L386"/>
  <c r="K386"/>
  <c r="J386"/>
  <c r="I386"/>
  <c r="D386"/>
  <c r="W377"/>
  <c r="V377"/>
  <c r="U377"/>
  <c r="T377"/>
  <c r="S377"/>
  <c r="N377"/>
  <c r="M377"/>
  <c r="L377"/>
  <c r="K377"/>
  <c r="J377"/>
  <c r="I377"/>
  <c r="D377"/>
  <c r="W368"/>
  <c r="V368"/>
  <c r="U368"/>
  <c r="T368"/>
  <c r="S368"/>
  <c r="N368"/>
  <c r="M368"/>
  <c r="L368"/>
  <c r="K368"/>
  <c r="J368"/>
  <c r="I368"/>
  <c r="D368"/>
  <c r="W359"/>
  <c r="V359"/>
  <c r="U359"/>
  <c r="T359"/>
  <c r="S359"/>
  <c r="N359"/>
  <c r="M359"/>
  <c r="L359"/>
  <c r="K359"/>
  <c r="J359"/>
  <c r="I359"/>
  <c r="D359"/>
  <c r="W350"/>
  <c r="V350"/>
  <c r="U350"/>
  <c r="T350"/>
  <c r="S350"/>
  <c r="N350"/>
  <c r="M350"/>
  <c r="L350"/>
  <c r="K350"/>
  <c r="J350"/>
  <c r="I350"/>
  <c r="D350"/>
  <c r="W341"/>
  <c r="V341"/>
  <c r="U341"/>
  <c r="T341"/>
  <c r="S341"/>
  <c r="N341"/>
  <c r="M341"/>
  <c r="L341"/>
  <c r="K341"/>
  <c r="J341"/>
  <c r="I341"/>
  <c r="D341"/>
  <c r="W332"/>
  <c r="V332"/>
  <c r="U332"/>
  <c r="T332"/>
  <c r="S332"/>
  <c r="N332"/>
  <c r="M332"/>
  <c r="L332"/>
  <c r="K332"/>
  <c r="J332"/>
  <c r="I332"/>
  <c r="D332"/>
  <c r="W323"/>
  <c r="V323"/>
  <c r="U323"/>
  <c r="T323"/>
  <c r="S323"/>
  <c r="N323"/>
  <c r="M323"/>
  <c r="L323"/>
  <c r="K323"/>
  <c r="J323"/>
  <c r="I323"/>
  <c r="D323"/>
  <c r="W314"/>
  <c r="V314"/>
  <c r="U314"/>
  <c r="T314"/>
  <c r="S314"/>
  <c r="N314"/>
  <c r="M314"/>
  <c r="L314"/>
  <c r="K314"/>
  <c r="J314"/>
  <c r="I314"/>
  <c r="D314"/>
  <c r="W305"/>
  <c r="V305"/>
  <c r="U305"/>
  <c r="T305"/>
  <c r="S305"/>
  <c r="N305"/>
  <c r="M305"/>
  <c r="L305"/>
  <c r="K305"/>
  <c r="J305"/>
  <c r="I305"/>
  <c r="D305"/>
  <c r="W296"/>
  <c r="V296"/>
  <c r="U296"/>
  <c r="T296"/>
  <c r="S296"/>
  <c r="N296"/>
  <c r="M296"/>
  <c r="L296"/>
  <c r="K296"/>
  <c r="J296"/>
  <c r="I296"/>
  <c r="D296"/>
  <c r="W287"/>
  <c r="V287"/>
  <c r="U287"/>
  <c r="T287"/>
  <c r="S287"/>
  <c r="N287"/>
  <c r="M287"/>
  <c r="L287"/>
  <c r="K287"/>
  <c r="J287"/>
  <c r="I287"/>
  <c r="D287"/>
  <c r="W278"/>
  <c r="V278"/>
  <c r="U278"/>
  <c r="T278"/>
  <c r="S278"/>
  <c r="N278"/>
  <c r="M278"/>
  <c r="L278"/>
  <c r="K278"/>
  <c r="J278"/>
  <c r="I278"/>
  <c r="D278"/>
  <c r="W269"/>
  <c r="V269"/>
  <c r="U269"/>
  <c r="T269"/>
  <c r="S269"/>
  <c r="N269"/>
  <c r="M269"/>
  <c r="L269"/>
  <c r="K269"/>
  <c r="J269"/>
  <c r="I269"/>
  <c r="D269"/>
  <c r="W260"/>
  <c r="V260"/>
  <c r="U260"/>
  <c r="T260"/>
  <c r="S260"/>
  <c r="N260"/>
  <c r="M260"/>
  <c r="L260"/>
  <c r="K260"/>
  <c r="J260"/>
  <c r="I260"/>
  <c r="D260"/>
  <c r="W251"/>
  <c r="V251"/>
  <c r="U251"/>
  <c r="T251"/>
  <c r="S251"/>
  <c r="N251"/>
  <c r="M251"/>
  <c r="L251"/>
  <c r="K251"/>
  <c r="J251"/>
  <c r="I251"/>
  <c r="D251"/>
  <c r="W242"/>
  <c r="V242"/>
  <c r="U242"/>
  <c r="T242"/>
  <c r="S242"/>
  <c r="N242"/>
  <c r="M242"/>
  <c r="L242"/>
  <c r="K242"/>
  <c r="J242"/>
  <c r="I242"/>
  <c r="D242"/>
  <c r="W233"/>
  <c r="V233"/>
  <c r="U233"/>
  <c r="T233"/>
  <c r="S233"/>
  <c r="N233"/>
  <c r="M233"/>
  <c r="L233"/>
  <c r="K233"/>
  <c r="J233"/>
  <c r="I233"/>
  <c r="D233"/>
  <c r="W224"/>
  <c r="V224"/>
  <c r="U224"/>
  <c r="T224"/>
  <c r="S224"/>
  <c r="N224"/>
  <c r="M224"/>
  <c r="L224"/>
  <c r="K224"/>
  <c r="J224"/>
  <c r="I224"/>
  <c r="D224"/>
  <c r="W215"/>
  <c r="V215"/>
  <c r="U215"/>
  <c r="T215"/>
  <c r="S215"/>
  <c r="N215"/>
  <c r="M215"/>
  <c r="L215"/>
  <c r="K215"/>
  <c r="J215"/>
  <c r="I215"/>
  <c r="D215"/>
  <c r="W206"/>
  <c r="V206"/>
  <c r="U206"/>
  <c r="T206"/>
  <c r="S206"/>
  <c r="N206"/>
  <c r="M206"/>
  <c r="L206"/>
  <c r="K206"/>
  <c r="J206"/>
  <c r="I206"/>
  <c r="D206"/>
  <c r="W197"/>
  <c r="V197"/>
  <c r="U197"/>
  <c r="T197"/>
  <c r="S197"/>
  <c r="N197"/>
  <c r="M197"/>
  <c r="L197"/>
  <c r="K197"/>
  <c r="J197"/>
  <c r="I197"/>
  <c r="D197"/>
  <c r="W188"/>
  <c r="V188"/>
  <c r="U188"/>
  <c r="T188"/>
  <c r="S188"/>
  <c r="N188"/>
  <c r="M188"/>
  <c r="L188"/>
  <c r="K188"/>
  <c r="J188"/>
  <c r="I188"/>
  <c r="D188"/>
  <c r="W179"/>
  <c r="V179"/>
  <c r="U179"/>
  <c r="T179"/>
  <c r="S179"/>
  <c r="N179"/>
  <c r="M179"/>
  <c r="L179"/>
  <c r="K179"/>
  <c r="J179"/>
  <c r="I179"/>
  <c r="D179"/>
  <c r="W170"/>
  <c r="V170"/>
  <c r="U170"/>
  <c r="T170"/>
  <c r="S170"/>
  <c r="N170"/>
  <c r="M170"/>
  <c r="L170"/>
  <c r="K170"/>
  <c r="J170"/>
  <c r="I170"/>
  <c r="D170"/>
  <c r="W161"/>
  <c r="V161"/>
  <c r="U161"/>
  <c r="T161"/>
  <c r="S161"/>
  <c r="N161"/>
  <c r="M161"/>
  <c r="L161"/>
  <c r="K161"/>
  <c r="J161"/>
  <c r="I161"/>
  <c r="D161"/>
  <c r="W152"/>
  <c r="V152"/>
  <c r="U152"/>
  <c r="T152"/>
  <c r="S152"/>
  <c r="N152"/>
  <c r="M152"/>
  <c r="L152"/>
  <c r="K152"/>
  <c r="J152"/>
  <c r="I152"/>
  <c r="D152"/>
  <c r="W143"/>
  <c r="V143"/>
  <c r="U143"/>
  <c r="T143"/>
  <c r="S143"/>
  <c r="N143"/>
  <c r="M143"/>
  <c r="L143"/>
  <c r="K143"/>
  <c r="J143"/>
  <c r="I143"/>
  <c r="D143"/>
  <c r="W134"/>
  <c r="V134"/>
  <c r="U134"/>
  <c r="T134"/>
  <c r="S134"/>
  <c r="N134"/>
  <c r="M134"/>
  <c r="L134"/>
  <c r="K134"/>
  <c r="J134"/>
  <c r="I134"/>
  <c r="D134"/>
  <c r="W125"/>
  <c r="V125"/>
  <c r="U125"/>
  <c r="T125"/>
  <c r="S125"/>
  <c r="N125"/>
  <c r="M125"/>
  <c r="L125"/>
  <c r="K125"/>
  <c r="J125"/>
  <c r="I125"/>
  <c r="D125"/>
  <c r="W116"/>
  <c r="V116"/>
  <c r="U116"/>
  <c r="T116"/>
  <c r="S116"/>
  <c r="N116"/>
  <c r="M116"/>
  <c r="L116"/>
  <c r="K116"/>
  <c r="J116"/>
  <c r="I116"/>
  <c r="D116"/>
  <c r="W107"/>
  <c r="V107"/>
  <c r="U107"/>
  <c r="T107"/>
  <c r="S107"/>
  <c r="N107"/>
  <c r="M107"/>
  <c r="L107"/>
  <c r="K107"/>
  <c r="J107"/>
  <c r="I107"/>
  <c r="D107"/>
  <c r="W98"/>
  <c r="V98"/>
  <c r="U98"/>
  <c r="T98"/>
  <c r="S98"/>
  <c r="N98"/>
  <c r="M98"/>
  <c r="L98"/>
  <c r="K98"/>
  <c r="J98"/>
  <c r="I98"/>
  <c r="D98"/>
  <c r="W89"/>
  <c r="V89"/>
  <c r="U89"/>
  <c r="T89"/>
  <c r="S89"/>
  <c r="N89"/>
  <c r="M89"/>
  <c r="L89"/>
  <c r="K89"/>
  <c r="J89"/>
  <c r="I89"/>
  <c r="D89"/>
  <c r="W80"/>
  <c r="V80"/>
  <c r="U80"/>
  <c r="T80"/>
  <c r="S80"/>
  <c r="N80"/>
  <c r="M80"/>
  <c r="L80"/>
  <c r="K80"/>
  <c r="J80"/>
  <c r="I80"/>
  <c r="D80"/>
  <c r="W71"/>
  <c r="V71"/>
  <c r="U71"/>
  <c r="T71"/>
  <c r="S71"/>
  <c r="N71"/>
  <c r="M71"/>
  <c r="L71"/>
  <c r="K71"/>
  <c r="J71"/>
  <c r="I71"/>
  <c r="D71"/>
  <c r="W62"/>
  <c r="V62"/>
  <c r="U62"/>
  <c r="T62"/>
  <c r="S62"/>
  <c r="N62"/>
  <c r="M62"/>
  <c r="L62"/>
  <c r="K62"/>
  <c r="J62"/>
  <c r="I62"/>
  <c r="D62"/>
  <c r="W53"/>
  <c r="V53"/>
  <c r="U53"/>
  <c r="T53"/>
  <c r="S53"/>
  <c r="N53"/>
  <c r="M53"/>
  <c r="L53"/>
  <c r="K53"/>
  <c r="J53"/>
  <c r="I53"/>
  <c r="D53"/>
  <c r="W44"/>
  <c r="V44"/>
  <c r="U44"/>
  <c r="T44"/>
  <c r="S44"/>
  <c r="N44"/>
  <c r="M44"/>
  <c r="L44"/>
  <c r="K44"/>
  <c r="J44"/>
  <c r="I44"/>
  <c r="D44"/>
  <c r="W35"/>
  <c r="V35"/>
  <c r="U35"/>
  <c r="T35"/>
  <c r="S35"/>
  <c r="N35"/>
  <c r="M35"/>
  <c r="L35"/>
  <c r="K35"/>
  <c r="J35"/>
  <c r="I35"/>
  <c r="D35"/>
  <c r="W26"/>
  <c r="V26"/>
  <c r="U26"/>
  <c r="T26"/>
  <c r="S26"/>
  <c r="N26"/>
  <c r="M26"/>
  <c r="L26"/>
  <c r="K26"/>
  <c r="J26"/>
  <c r="I26"/>
  <c r="D26"/>
  <c r="W17"/>
  <c r="V17"/>
  <c r="U17"/>
  <c r="T17"/>
  <c r="S17"/>
  <c r="N17"/>
  <c r="N521" s="1"/>
  <c r="M17"/>
  <c r="L17"/>
  <c r="K17"/>
  <c r="J17"/>
  <c r="I17"/>
  <c r="D17"/>
  <c r="D521" s="1"/>
  <c r="I521" l="1"/>
  <c r="K521"/>
  <c r="M521"/>
  <c r="W530" i="22"/>
  <c r="V530"/>
  <c r="U530"/>
  <c r="T530"/>
  <c r="S530"/>
  <c r="R530"/>
  <c r="Q530"/>
  <c r="P530"/>
  <c r="O530"/>
  <c r="N530"/>
  <c r="M530"/>
  <c r="H530"/>
  <c r="G530"/>
  <c r="F530"/>
  <c r="E530"/>
  <c r="D530"/>
  <c r="L529"/>
  <c r="K529"/>
  <c r="J529"/>
  <c r="I529"/>
  <c r="L528"/>
  <c r="K528"/>
  <c r="J528"/>
  <c r="I528"/>
  <c r="L527"/>
  <c r="K527"/>
  <c r="J527"/>
  <c r="I527"/>
  <c r="L526"/>
  <c r="K526"/>
  <c r="J526"/>
  <c r="I526"/>
  <c r="L525"/>
  <c r="K525"/>
  <c r="J525"/>
  <c r="I525"/>
  <c r="L524"/>
  <c r="K524"/>
  <c r="J524"/>
  <c r="I524"/>
  <c r="L523"/>
  <c r="K523"/>
  <c r="J523"/>
  <c r="I523"/>
  <c r="L522"/>
  <c r="L530" s="1"/>
  <c r="K522"/>
  <c r="K530" s="1"/>
  <c r="J522"/>
  <c r="J530" s="1"/>
  <c r="I522"/>
  <c r="I530" s="1"/>
  <c r="W521"/>
  <c r="V521"/>
  <c r="U521"/>
  <c r="T521"/>
  <c r="S521"/>
  <c r="M521"/>
  <c r="L521"/>
  <c r="K521"/>
  <c r="J521"/>
  <c r="I521"/>
  <c r="W512"/>
  <c r="V512"/>
  <c r="U512"/>
  <c r="T512"/>
  <c r="S512"/>
  <c r="M512"/>
  <c r="L512"/>
  <c r="K512"/>
  <c r="J512"/>
  <c r="I512"/>
  <c r="W503"/>
  <c r="V503"/>
  <c r="U503"/>
  <c r="T503"/>
  <c r="S503"/>
  <c r="M503"/>
  <c r="L503"/>
  <c r="K503"/>
  <c r="J503"/>
  <c r="I503"/>
  <c r="W494"/>
  <c r="V494"/>
  <c r="U494"/>
  <c r="T494"/>
  <c r="S494"/>
  <c r="M494"/>
  <c r="L494"/>
  <c r="K494"/>
  <c r="J494"/>
  <c r="I494"/>
  <c r="W485"/>
  <c r="V485"/>
  <c r="U485"/>
  <c r="T485"/>
  <c r="S485"/>
  <c r="M485"/>
  <c r="L485"/>
  <c r="K485"/>
  <c r="J485"/>
  <c r="I485"/>
  <c r="W476"/>
  <c r="V476"/>
  <c r="U476"/>
  <c r="T476"/>
  <c r="S476"/>
  <c r="M476"/>
  <c r="L476"/>
  <c r="K476"/>
  <c r="J476"/>
  <c r="I476"/>
  <c r="W467"/>
  <c r="V467"/>
  <c r="U467"/>
  <c r="T467"/>
  <c r="S467"/>
  <c r="M467"/>
  <c r="L467"/>
  <c r="K467"/>
  <c r="J467"/>
  <c r="I467"/>
  <c r="W458"/>
  <c r="V458"/>
  <c r="U458"/>
  <c r="T458"/>
  <c r="S458"/>
  <c r="M458"/>
  <c r="L458"/>
  <c r="K458"/>
  <c r="J458"/>
  <c r="I458"/>
  <c r="W449"/>
  <c r="V449"/>
  <c r="U449"/>
  <c r="T449"/>
  <c r="S449"/>
  <c r="M449"/>
  <c r="L449"/>
  <c r="K449"/>
  <c r="J449"/>
  <c r="I449"/>
  <c r="W440"/>
  <c r="V440"/>
  <c r="U440"/>
  <c r="T440"/>
  <c r="S440"/>
  <c r="M440"/>
  <c r="L440"/>
  <c r="K440"/>
  <c r="J440"/>
  <c r="I440"/>
  <c r="W431"/>
  <c r="V431"/>
  <c r="U431"/>
  <c r="T431"/>
  <c r="S431"/>
  <c r="M431"/>
  <c r="L431"/>
  <c r="K431"/>
  <c r="J431"/>
  <c r="I431"/>
  <c r="W422"/>
  <c r="V422"/>
  <c r="U422"/>
  <c r="T422"/>
  <c r="S422"/>
  <c r="M422"/>
  <c r="L422"/>
  <c r="K422"/>
  <c r="J422"/>
  <c r="I422"/>
  <c r="W413"/>
  <c r="V413"/>
  <c r="U413"/>
  <c r="T413"/>
  <c r="S413"/>
  <c r="M413"/>
  <c r="L413"/>
  <c r="K413"/>
  <c r="J413"/>
  <c r="I413"/>
  <c r="W404"/>
  <c r="V404"/>
  <c r="U404"/>
  <c r="T404"/>
  <c r="S404"/>
  <c r="M404"/>
  <c r="L404"/>
  <c r="K404"/>
  <c r="J404"/>
  <c r="I404"/>
  <c r="W395"/>
  <c r="V395"/>
  <c r="U395"/>
  <c r="T395"/>
  <c r="S395"/>
  <c r="M395"/>
  <c r="L395"/>
  <c r="K395"/>
  <c r="J395"/>
  <c r="I395"/>
  <c r="W386"/>
  <c r="V386"/>
  <c r="U386"/>
  <c r="T386"/>
  <c r="S386"/>
  <c r="M386"/>
  <c r="L386"/>
  <c r="K386"/>
  <c r="J386"/>
  <c r="I386"/>
  <c r="W377"/>
  <c r="V377"/>
  <c r="U377"/>
  <c r="T377"/>
  <c r="S377"/>
  <c r="M377"/>
  <c r="L377"/>
  <c r="K377"/>
  <c r="J377"/>
  <c r="I377"/>
  <c r="W368"/>
  <c r="V368"/>
  <c r="U368"/>
  <c r="T368"/>
  <c r="S368"/>
  <c r="M368"/>
  <c r="L368"/>
  <c r="K368"/>
  <c r="J368"/>
  <c r="I368"/>
  <c r="W359"/>
  <c r="V359"/>
  <c r="U359"/>
  <c r="T359"/>
  <c r="S359"/>
  <c r="M359"/>
  <c r="L359"/>
  <c r="K359"/>
  <c r="J359"/>
  <c r="I359"/>
  <c r="W350"/>
  <c r="V350"/>
  <c r="U350"/>
  <c r="T350"/>
  <c r="S350"/>
  <c r="M350"/>
  <c r="L350"/>
  <c r="K350"/>
  <c r="J350"/>
  <c r="I350"/>
  <c r="W341"/>
  <c r="V341"/>
  <c r="U341"/>
  <c r="T341"/>
  <c r="S341"/>
  <c r="M341"/>
  <c r="L341"/>
  <c r="K341"/>
  <c r="J341"/>
  <c r="I341"/>
  <c r="W332"/>
  <c r="V332"/>
  <c r="U332"/>
  <c r="T332"/>
  <c r="S332"/>
  <c r="M332"/>
  <c r="L332"/>
  <c r="K332"/>
  <c r="J332"/>
  <c r="I332"/>
  <c r="W323"/>
  <c r="V323"/>
  <c r="U323"/>
  <c r="T323"/>
  <c r="S323"/>
  <c r="M323"/>
  <c r="L323"/>
  <c r="K323"/>
  <c r="J323"/>
  <c r="I323"/>
  <c r="W314"/>
  <c r="V314"/>
  <c r="U314"/>
  <c r="T314"/>
  <c r="S314"/>
  <c r="M314"/>
  <c r="L314"/>
  <c r="K314"/>
  <c r="J314"/>
  <c r="I314"/>
  <c r="W305"/>
  <c r="V305"/>
  <c r="U305"/>
  <c r="T305"/>
  <c r="S305"/>
  <c r="M305"/>
  <c r="L305"/>
  <c r="K305"/>
  <c r="J305"/>
  <c r="I305"/>
  <c r="W296"/>
  <c r="V296"/>
  <c r="U296"/>
  <c r="T296"/>
  <c r="S296"/>
  <c r="M296"/>
  <c r="L296"/>
  <c r="K296"/>
  <c r="J296"/>
  <c r="I296"/>
  <c r="W287"/>
  <c r="V287"/>
  <c r="U287"/>
  <c r="T287"/>
  <c r="S287"/>
  <c r="M287"/>
  <c r="L287"/>
  <c r="K287"/>
  <c r="J287"/>
  <c r="I287"/>
  <c r="W278"/>
  <c r="V278"/>
  <c r="U278"/>
  <c r="T278"/>
  <c r="S278"/>
  <c r="M278"/>
  <c r="L278"/>
  <c r="K278"/>
  <c r="J278"/>
  <c r="I278"/>
  <c r="W269"/>
  <c r="V269"/>
  <c r="U269"/>
  <c r="T269"/>
  <c r="S269"/>
  <c r="M269"/>
  <c r="L269"/>
  <c r="K269"/>
  <c r="J269"/>
  <c r="I269"/>
  <c r="W260"/>
  <c r="V260"/>
  <c r="U260"/>
  <c r="T260"/>
  <c r="S260"/>
  <c r="M260"/>
  <c r="L260"/>
  <c r="K260"/>
  <c r="J260"/>
  <c r="I260"/>
  <c r="W251"/>
  <c r="V251"/>
  <c r="U251"/>
  <c r="T251"/>
  <c r="S251"/>
  <c r="M251"/>
  <c r="L251"/>
  <c r="K251"/>
  <c r="J251"/>
  <c r="I251"/>
  <c r="W242"/>
  <c r="V242"/>
  <c r="U242"/>
  <c r="T242"/>
  <c r="S242"/>
  <c r="M242"/>
  <c r="L242"/>
  <c r="K242"/>
  <c r="J242"/>
  <c r="I242"/>
  <c r="W233"/>
  <c r="V233"/>
  <c r="U233"/>
  <c r="T233"/>
  <c r="S233"/>
  <c r="M233"/>
  <c r="L233"/>
  <c r="K233"/>
  <c r="J233"/>
  <c r="I233"/>
  <c r="W224"/>
  <c r="V224"/>
  <c r="U224"/>
  <c r="T224"/>
  <c r="S224"/>
  <c r="M224"/>
  <c r="L224"/>
  <c r="K224"/>
  <c r="J224"/>
  <c r="I224"/>
  <c r="W215"/>
  <c r="V215"/>
  <c r="U215"/>
  <c r="T215"/>
  <c r="S215"/>
  <c r="M215"/>
  <c r="L215"/>
  <c r="K215"/>
  <c r="J215"/>
  <c r="I215"/>
  <c r="W206"/>
  <c r="V206"/>
  <c r="U206"/>
  <c r="T206"/>
  <c r="S206"/>
  <c r="M206"/>
  <c r="L206"/>
  <c r="K206"/>
  <c r="J206"/>
  <c r="I206"/>
  <c r="W197"/>
  <c r="V197"/>
  <c r="U197"/>
  <c r="T197"/>
  <c r="S197"/>
  <c r="M197"/>
  <c r="L197"/>
  <c r="K197"/>
  <c r="J197"/>
  <c r="I197"/>
  <c r="W188"/>
  <c r="V188"/>
  <c r="U188"/>
  <c r="T188"/>
  <c r="S188"/>
  <c r="M188"/>
  <c r="L188"/>
  <c r="K188"/>
  <c r="J188"/>
  <c r="I188"/>
  <c r="W179"/>
  <c r="V179"/>
  <c r="U179"/>
  <c r="T179"/>
  <c r="S179"/>
  <c r="M179"/>
  <c r="L179"/>
  <c r="K179"/>
  <c r="J179"/>
  <c r="I179"/>
  <c r="W170"/>
  <c r="V170"/>
  <c r="U170"/>
  <c r="T170"/>
  <c r="S170"/>
  <c r="M170"/>
  <c r="L170"/>
  <c r="K170"/>
  <c r="J170"/>
  <c r="I170"/>
  <c r="W161"/>
  <c r="V161"/>
  <c r="U161"/>
  <c r="T161"/>
  <c r="S161"/>
  <c r="M161"/>
  <c r="L161"/>
  <c r="K161"/>
  <c r="J161"/>
  <c r="I161"/>
  <c r="W152"/>
  <c r="V152"/>
  <c r="U152"/>
  <c r="T152"/>
  <c r="S152"/>
  <c r="M152"/>
  <c r="L152"/>
  <c r="K152"/>
  <c r="J152"/>
  <c r="I152"/>
  <c r="W143"/>
  <c r="V143"/>
  <c r="U143"/>
  <c r="T143"/>
  <c r="S143"/>
  <c r="M143"/>
  <c r="L143"/>
  <c r="K143"/>
  <c r="J143"/>
  <c r="I143"/>
  <c r="W134"/>
  <c r="V134"/>
  <c r="U134"/>
  <c r="T134"/>
  <c r="S134"/>
  <c r="M134"/>
  <c r="L134"/>
  <c r="K134"/>
  <c r="J134"/>
  <c r="I134"/>
  <c r="W125"/>
  <c r="V125"/>
  <c r="U125"/>
  <c r="T125"/>
  <c r="S125"/>
  <c r="M125"/>
  <c r="L125"/>
  <c r="K125"/>
  <c r="J125"/>
  <c r="I125"/>
  <c r="W116"/>
  <c r="V116"/>
  <c r="U116"/>
  <c r="T116"/>
  <c r="S116"/>
  <c r="M116"/>
  <c r="L116"/>
  <c r="K116"/>
  <c r="J116"/>
  <c r="I116"/>
  <c r="W107"/>
  <c r="V107"/>
  <c r="U107"/>
  <c r="T107"/>
  <c r="S107"/>
  <c r="M107"/>
  <c r="L107"/>
  <c r="K107"/>
  <c r="J107"/>
  <c r="I107"/>
  <c r="W98"/>
  <c r="V98"/>
  <c r="U98"/>
  <c r="T98"/>
  <c r="S98"/>
  <c r="M98"/>
  <c r="L98"/>
  <c r="K98"/>
  <c r="J98"/>
  <c r="I98"/>
  <c r="W89"/>
  <c r="V89"/>
  <c r="U89"/>
  <c r="T89"/>
  <c r="S89"/>
  <c r="M89"/>
  <c r="L89"/>
  <c r="K89"/>
  <c r="J89"/>
  <c r="I89"/>
  <c r="W80"/>
  <c r="V80"/>
  <c r="U80"/>
  <c r="T80"/>
  <c r="S80"/>
  <c r="M80"/>
  <c r="L80"/>
  <c r="K80"/>
  <c r="J80"/>
  <c r="I80"/>
  <c r="W71"/>
  <c r="V71"/>
  <c r="U71"/>
  <c r="T71"/>
  <c r="S71"/>
  <c r="M71"/>
  <c r="L71"/>
  <c r="K71"/>
  <c r="J71"/>
  <c r="I71"/>
  <c r="W62"/>
  <c r="V62"/>
  <c r="U62"/>
  <c r="T62"/>
  <c r="S62"/>
  <c r="M62"/>
  <c r="L62"/>
  <c r="K62"/>
  <c r="J62"/>
  <c r="I62"/>
  <c r="W53"/>
  <c r="V53"/>
  <c r="U53"/>
  <c r="T53"/>
  <c r="S53"/>
  <c r="M53"/>
  <c r="L53"/>
  <c r="K53"/>
  <c r="J53"/>
  <c r="I53"/>
  <c r="W44"/>
  <c r="V44"/>
  <c r="U44"/>
  <c r="T44"/>
  <c r="S44"/>
  <c r="M44"/>
  <c r="L44"/>
  <c r="K44"/>
  <c r="J44"/>
  <c r="I44"/>
  <c r="W35"/>
  <c r="V35"/>
  <c r="U35"/>
  <c r="T35"/>
  <c r="S35"/>
  <c r="M35"/>
  <c r="L35"/>
  <c r="K35"/>
  <c r="J35"/>
  <c r="I35"/>
  <c r="W26"/>
  <c r="V26"/>
  <c r="U26"/>
  <c r="T26"/>
  <c r="S26"/>
  <c r="M26"/>
  <c r="L26"/>
  <c r="K26"/>
  <c r="J26"/>
  <c r="I26"/>
  <c r="W17"/>
  <c r="V17"/>
  <c r="U17"/>
  <c r="T17"/>
  <c r="S17"/>
  <c r="M17"/>
  <c r="L17"/>
  <c r="K17"/>
  <c r="J17"/>
  <c r="I17"/>
  <c r="W889" i="21" l="1"/>
  <c r="V889"/>
  <c r="U889"/>
  <c r="T889"/>
  <c r="S889"/>
  <c r="M889"/>
  <c r="L889"/>
  <c r="K889"/>
  <c r="J889"/>
  <c r="I889"/>
  <c r="W888"/>
  <c r="V888"/>
  <c r="U888"/>
  <c r="T888"/>
  <c r="S888"/>
  <c r="M888"/>
  <c r="L888"/>
  <c r="K888"/>
  <c r="J888"/>
  <c r="I888"/>
  <c r="W887"/>
  <c r="V887"/>
  <c r="U887"/>
  <c r="T887"/>
  <c r="S887"/>
  <c r="M887"/>
  <c r="L887"/>
  <c r="K887"/>
  <c r="J887"/>
  <c r="I887"/>
  <c r="W886"/>
  <c r="V886"/>
  <c r="U886"/>
  <c r="T886"/>
  <c r="S886"/>
  <c r="M886"/>
  <c r="L886"/>
  <c r="K886"/>
  <c r="J886"/>
  <c r="I886"/>
  <c r="W885"/>
  <c r="V885"/>
  <c r="U885"/>
  <c r="T885"/>
  <c r="S885"/>
  <c r="M885"/>
  <c r="L885"/>
  <c r="K885"/>
  <c r="J885"/>
  <c r="I885"/>
  <c r="W884"/>
  <c r="V884"/>
  <c r="U884"/>
  <c r="T884"/>
  <c r="S884"/>
  <c r="M884"/>
  <c r="L884"/>
  <c r="K884"/>
  <c r="J884"/>
  <c r="I884"/>
  <c r="W883"/>
  <c r="V883"/>
  <c r="U883"/>
  <c r="T883"/>
  <c r="S883"/>
  <c r="M883"/>
  <c r="L883"/>
  <c r="K883"/>
  <c r="J883"/>
  <c r="I883"/>
  <c r="W882"/>
  <c r="V882"/>
  <c r="U882"/>
  <c r="T882"/>
  <c r="S882"/>
  <c r="R882"/>
  <c r="Q882"/>
  <c r="P882"/>
  <c r="O882"/>
  <c r="N882"/>
  <c r="M882"/>
  <c r="L882"/>
  <c r="K882"/>
  <c r="J882"/>
  <c r="I882"/>
  <c r="H882"/>
  <c r="G882"/>
  <c r="F882"/>
  <c r="E882"/>
  <c r="D882"/>
  <c r="W881"/>
  <c r="V881"/>
  <c r="U881"/>
  <c r="T881"/>
  <c r="S881"/>
  <c r="N881"/>
  <c r="M881"/>
  <c r="L881"/>
  <c r="K881"/>
  <c r="J881"/>
  <c r="I881"/>
  <c r="D881"/>
  <c r="W872"/>
  <c r="V872"/>
  <c r="U872"/>
  <c r="T872"/>
  <c r="S872"/>
  <c r="N872"/>
  <c r="M872"/>
  <c r="L872"/>
  <c r="K872"/>
  <c r="J872"/>
  <c r="I872"/>
  <c r="D872"/>
  <c r="W863"/>
  <c r="V863"/>
  <c r="U863"/>
  <c r="T863"/>
  <c r="S863"/>
  <c r="N863"/>
  <c r="M863"/>
  <c r="L863"/>
  <c r="K863"/>
  <c r="J863"/>
  <c r="I863"/>
  <c r="D863"/>
  <c r="W854"/>
  <c r="V854"/>
  <c r="U854"/>
  <c r="T854"/>
  <c r="S854"/>
  <c r="N854"/>
  <c r="M854"/>
  <c r="L854"/>
  <c r="K854"/>
  <c r="J854"/>
  <c r="I854"/>
  <c r="D854"/>
  <c r="W845"/>
  <c r="V845"/>
  <c r="U845"/>
  <c r="T845"/>
  <c r="S845"/>
  <c r="M845"/>
  <c r="L845"/>
  <c r="K845"/>
  <c r="J845"/>
  <c r="I845"/>
  <c r="D845"/>
  <c r="W836"/>
  <c r="V836"/>
  <c r="U836"/>
  <c r="T836"/>
  <c r="S836"/>
  <c r="N836"/>
  <c r="M836"/>
  <c r="L836"/>
  <c r="K836"/>
  <c r="J836"/>
  <c r="I836"/>
  <c r="D836"/>
  <c r="W827"/>
  <c r="V827"/>
  <c r="U827"/>
  <c r="T827"/>
  <c r="S827"/>
  <c r="N827"/>
  <c r="M827"/>
  <c r="L827"/>
  <c r="K827"/>
  <c r="J827"/>
  <c r="I827"/>
  <c r="D827"/>
  <c r="W818"/>
  <c r="V818"/>
  <c r="U818"/>
  <c r="T818"/>
  <c r="S818"/>
  <c r="N818"/>
  <c r="M818"/>
  <c r="L818"/>
  <c r="K818"/>
  <c r="J818"/>
  <c r="I818"/>
  <c r="D818"/>
  <c r="W809"/>
  <c r="V809"/>
  <c r="U809"/>
  <c r="T809"/>
  <c r="S809"/>
  <c r="N809"/>
  <c r="M809"/>
  <c r="L809"/>
  <c r="K809"/>
  <c r="J809"/>
  <c r="I809"/>
  <c r="D809"/>
  <c r="W800"/>
  <c r="V800"/>
  <c r="U800"/>
  <c r="T800"/>
  <c r="S800"/>
  <c r="M800"/>
  <c r="L800"/>
  <c r="K800"/>
  <c r="J800"/>
  <c r="I800"/>
  <c r="D800"/>
  <c r="W791"/>
  <c r="V791"/>
  <c r="U791"/>
  <c r="T791"/>
  <c r="S791"/>
  <c r="N791"/>
  <c r="M791"/>
  <c r="L791"/>
  <c r="K791"/>
  <c r="J791"/>
  <c r="I791"/>
  <c r="D791"/>
  <c r="W782"/>
  <c r="V782"/>
  <c r="U782"/>
  <c r="T782"/>
  <c r="S782"/>
  <c r="N782"/>
  <c r="M782"/>
  <c r="L782"/>
  <c r="K782"/>
  <c r="J782"/>
  <c r="I782"/>
  <c r="D782"/>
  <c r="W773"/>
  <c r="V773"/>
  <c r="U773"/>
  <c r="T773"/>
  <c r="S773"/>
  <c r="N773"/>
  <c r="M773"/>
  <c r="L773"/>
  <c r="K773"/>
  <c r="J773"/>
  <c r="I773"/>
  <c r="D773"/>
  <c r="W764"/>
  <c r="V764"/>
  <c r="U764"/>
  <c r="T764"/>
  <c r="S764"/>
  <c r="N764"/>
  <c r="M764"/>
  <c r="L764"/>
  <c r="K764"/>
  <c r="J764"/>
  <c r="I764"/>
  <c r="D764"/>
  <c r="W755"/>
  <c r="V755"/>
  <c r="U755"/>
  <c r="T755"/>
  <c r="S755"/>
  <c r="N755"/>
  <c r="M755"/>
  <c r="L755"/>
  <c r="K755"/>
  <c r="J755"/>
  <c r="I755"/>
  <c r="D755"/>
  <c r="W746"/>
  <c r="V746"/>
  <c r="U746"/>
  <c r="T746"/>
  <c r="S746"/>
  <c r="M746"/>
  <c r="L746"/>
  <c r="K746"/>
  <c r="J746"/>
  <c r="I746"/>
  <c r="D746"/>
  <c r="W737"/>
  <c r="V737"/>
  <c r="U737"/>
  <c r="T737"/>
  <c r="S737"/>
  <c r="N737"/>
  <c r="M737"/>
  <c r="L737"/>
  <c r="K737"/>
  <c r="J737"/>
  <c r="I737"/>
  <c r="D737"/>
  <c r="W728"/>
  <c r="V728"/>
  <c r="U728"/>
  <c r="T728"/>
  <c r="S728"/>
  <c r="M728"/>
  <c r="L728"/>
  <c r="K728"/>
  <c r="J728"/>
  <c r="I728"/>
  <c r="D728"/>
  <c r="W719"/>
  <c r="V719"/>
  <c r="U719"/>
  <c r="T719"/>
  <c r="S719"/>
  <c r="N719"/>
  <c r="M719"/>
  <c r="L719"/>
  <c r="K719"/>
  <c r="J719"/>
  <c r="I719"/>
  <c r="D719"/>
  <c r="W710"/>
  <c r="V710"/>
  <c r="U710"/>
  <c r="T710"/>
  <c r="S710"/>
  <c r="N710"/>
  <c r="M710"/>
  <c r="L710"/>
  <c r="K710"/>
  <c r="J710"/>
  <c r="I710"/>
  <c r="D710"/>
  <c r="W701"/>
  <c r="V701"/>
  <c r="U701"/>
  <c r="T701"/>
  <c r="S701"/>
  <c r="M701"/>
  <c r="L701"/>
  <c r="K701"/>
  <c r="J701"/>
  <c r="I701"/>
  <c r="D701"/>
  <c r="W692"/>
  <c r="V692"/>
  <c r="U692"/>
  <c r="T692"/>
  <c r="S692"/>
  <c r="M692"/>
  <c r="L692"/>
  <c r="K692"/>
  <c r="J692"/>
  <c r="I692"/>
  <c r="D692"/>
  <c r="W683"/>
  <c r="V683"/>
  <c r="U683"/>
  <c r="T683"/>
  <c r="S683"/>
  <c r="M683"/>
  <c r="L683"/>
  <c r="K683"/>
  <c r="J683"/>
  <c r="I683"/>
  <c r="D683"/>
  <c r="W674"/>
  <c r="V674"/>
  <c r="U674"/>
  <c r="T674"/>
  <c r="S674"/>
  <c r="N674"/>
  <c r="M674"/>
  <c r="L674"/>
  <c r="K674"/>
  <c r="J674"/>
  <c r="I674"/>
  <c r="D674"/>
  <c r="W665"/>
  <c r="V665"/>
  <c r="U665"/>
  <c r="T665"/>
  <c r="S665"/>
  <c r="M665"/>
  <c r="L665"/>
  <c r="K665"/>
  <c r="J665"/>
  <c r="I665"/>
  <c r="D665"/>
  <c r="W656"/>
  <c r="V656"/>
  <c r="U656"/>
  <c r="T656"/>
  <c r="S656"/>
  <c r="N656"/>
  <c r="M656"/>
  <c r="L656"/>
  <c r="K656"/>
  <c r="J656"/>
  <c r="I656"/>
  <c r="D656"/>
  <c r="W647"/>
  <c r="V647"/>
  <c r="U647"/>
  <c r="T647"/>
  <c r="S647"/>
  <c r="M647"/>
  <c r="L647"/>
  <c r="K647"/>
  <c r="J647"/>
  <c r="I647"/>
  <c r="D647"/>
  <c r="W638"/>
  <c r="V638"/>
  <c r="U638"/>
  <c r="T638"/>
  <c r="S638"/>
  <c r="N638"/>
  <c r="M638"/>
  <c r="L638"/>
  <c r="K638"/>
  <c r="J638"/>
  <c r="I638"/>
  <c r="D638"/>
  <c r="W629"/>
  <c r="V629"/>
  <c r="U629"/>
  <c r="T629"/>
  <c r="S629"/>
  <c r="M629"/>
  <c r="L629"/>
  <c r="K629"/>
  <c r="J629"/>
  <c r="I629"/>
  <c r="D629"/>
  <c r="W620"/>
  <c r="V620"/>
  <c r="U620"/>
  <c r="T620"/>
  <c r="S620"/>
  <c r="M620"/>
  <c r="L620"/>
  <c r="K620"/>
  <c r="J620"/>
  <c r="I620"/>
  <c r="D620"/>
  <c r="W611"/>
  <c r="V611"/>
  <c r="U611"/>
  <c r="T611"/>
  <c r="S611"/>
  <c r="M611"/>
  <c r="L611"/>
  <c r="K611"/>
  <c r="J611"/>
  <c r="I611"/>
  <c r="D611"/>
  <c r="W602"/>
  <c r="V602"/>
  <c r="U602"/>
  <c r="T602"/>
  <c r="S602"/>
  <c r="M602"/>
  <c r="L602"/>
  <c r="K602"/>
  <c r="J602"/>
  <c r="I602"/>
  <c r="D602"/>
  <c r="W593"/>
  <c r="V593"/>
  <c r="U593"/>
  <c r="T593"/>
  <c r="S593"/>
  <c r="M593"/>
  <c r="L593"/>
  <c r="K593"/>
  <c r="J593"/>
  <c r="I593"/>
  <c r="D593"/>
  <c r="W584"/>
  <c r="V584"/>
  <c r="U584"/>
  <c r="T584"/>
  <c r="S584"/>
  <c r="M584"/>
  <c r="L584"/>
  <c r="K584"/>
  <c r="J584"/>
  <c r="I584"/>
  <c r="D584"/>
  <c r="W575"/>
  <c r="V575"/>
  <c r="U575"/>
  <c r="T575"/>
  <c r="S575"/>
  <c r="N575"/>
  <c r="M575"/>
  <c r="L575"/>
  <c r="K575"/>
  <c r="J575"/>
  <c r="I575"/>
  <c r="D575"/>
  <c r="W566"/>
  <c r="V566"/>
  <c r="U566"/>
  <c r="T566"/>
  <c r="S566"/>
  <c r="M566"/>
  <c r="L566"/>
  <c r="K566"/>
  <c r="J566"/>
  <c r="I566"/>
  <c r="D566"/>
  <c r="W557"/>
  <c r="V557"/>
  <c r="U557"/>
  <c r="T557"/>
  <c r="S557"/>
  <c r="N557"/>
  <c r="M557"/>
  <c r="L557"/>
  <c r="K557"/>
  <c r="J557"/>
  <c r="I557"/>
  <c r="D557"/>
  <c r="W548"/>
  <c r="V548"/>
  <c r="U548"/>
  <c r="T548"/>
  <c r="S548"/>
  <c r="M548"/>
  <c r="L548"/>
  <c r="K548"/>
  <c r="J548"/>
  <c r="I548"/>
  <c r="D548"/>
  <c r="W539"/>
  <c r="V539"/>
  <c r="U539"/>
  <c r="T539"/>
  <c r="S539"/>
  <c r="M539"/>
  <c r="L539"/>
  <c r="K539"/>
  <c r="J539"/>
  <c r="I539"/>
  <c r="D539"/>
  <c r="W530"/>
  <c r="V530"/>
  <c r="U530"/>
  <c r="T530"/>
  <c r="S530"/>
  <c r="N530"/>
  <c r="M530"/>
  <c r="L530"/>
  <c r="K530"/>
  <c r="J530"/>
  <c r="I530"/>
  <c r="D530"/>
  <c r="W521"/>
  <c r="V521"/>
  <c r="U521"/>
  <c r="T521"/>
  <c r="S521"/>
  <c r="M521"/>
  <c r="L521"/>
  <c r="K521"/>
  <c r="J521"/>
  <c r="I521"/>
  <c r="D521"/>
  <c r="W512"/>
  <c r="V512"/>
  <c r="U512"/>
  <c r="T512"/>
  <c r="S512"/>
  <c r="N512"/>
  <c r="M512"/>
  <c r="L512"/>
  <c r="K512"/>
  <c r="J512"/>
  <c r="I512"/>
  <c r="D512"/>
  <c r="W503"/>
  <c r="V503"/>
  <c r="U503"/>
  <c r="T503"/>
  <c r="S503"/>
  <c r="N503"/>
  <c r="M503"/>
  <c r="L503"/>
  <c r="K503"/>
  <c r="J503"/>
  <c r="I503"/>
  <c r="D503"/>
  <c r="W494"/>
  <c r="V494"/>
  <c r="U494"/>
  <c r="T494"/>
  <c r="S494"/>
  <c r="N494"/>
  <c r="M494"/>
  <c r="L494"/>
  <c r="K494"/>
  <c r="J494"/>
  <c r="I494"/>
  <c r="D494"/>
  <c r="W485"/>
  <c r="V485"/>
  <c r="U485"/>
  <c r="T485"/>
  <c r="S485"/>
  <c r="N485"/>
  <c r="M485"/>
  <c r="L485"/>
  <c r="K485"/>
  <c r="J485"/>
  <c r="I485"/>
  <c r="D485"/>
  <c r="W476"/>
  <c r="V476"/>
  <c r="U476"/>
  <c r="T476"/>
  <c r="S476"/>
  <c r="N476"/>
  <c r="M476"/>
  <c r="L476"/>
  <c r="K476"/>
  <c r="J476"/>
  <c r="I476"/>
  <c r="D476"/>
  <c r="W467"/>
  <c r="V467"/>
  <c r="U467"/>
  <c r="T467"/>
  <c r="S467"/>
  <c r="N467"/>
  <c r="M467"/>
  <c r="L467"/>
  <c r="K467"/>
  <c r="J467"/>
  <c r="I467"/>
  <c r="D467"/>
  <c r="W458"/>
  <c r="V458"/>
  <c r="U458"/>
  <c r="T458"/>
  <c r="S458"/>
  <c r="M458"/>
  <c r="L458"/>
  <c r="K458"/>
  <c r="J458"/>
  <c r="I458"/>
  <c r="D458"/>
  <c r="W449"/>
  <c r="V449"/>
  <c r="U449"/>
  <c r="T449"/>
  <c r="S449"/>
  <c r="N449"/>
  <c r="M449"/>
  <c r="L449"/>
  <c r="K449"/>
  <c r="J449"/>
  <c r="I449"/>
  <c r="D449"/>
  <c r="W440"/>
  <c r="V440"/>
  <c r="U440"/>
  <c r="T440"/>
  <c r="S440"/>
  <c r="N440"/>
  <c r="M440"/>
  <c r="L440"/>
  <c r="K440"/>
  <c r="J440"/>
  <c r="I440"/>
  <c r="D440"/>
  <c r="W431"/>
  <c r="V431"/>
  <c r="U431"/>
  <c r="T431"/>
  <c r="S431"/>
  <c r="N431"/>
  <c r="M431"/>
  <c r="L431"/>
  <c r="K431"/>
  <c r="J431"/>
  <c r="I431"/>
  <c r="D431"/>
  <c r="W422"/>
  <c r="V422"/>
  <c r="U422"/>
  <c r="T422"/>
  <c r="S422"/>
  <c r="M422"/>
  <c r="L422"/>
  <c r="K422"/>
  <c r="J422"/>
  <c r="I422"/>
  <c r="D422"/>
  <c r="W413"/>
  <c r="V413"/>
  <c r="U413"/>
  <c r="T413"/>
  <c r="S413"/>
  <c r="N413"/>
  <c r="M413"/>
  <c r="L413"/>
  <c r="K413"/>
  <c r="J413"/>
  <c r="I413"/>
  <c r="D413"/>
  <c r="W404"/>
  <c r="V404"/>
  <c r="U404"/>
  <c r="T404"/>
  <c r="S404"/>
  <c r="N404"/>
  <c r="M404"/>
  <c r="L404"/>
  <c r="K404"/>
  <c r="J404"/>
  <c r="I404"/>
  <c r="D404"/>
  <c r="W395"/>
  <c r="V395"/>
  <c r="U395"/>
  <c r="T395"/>
  <c r="S395"/>
  <c r="N395"/>
  <c r="M395"/>
  <c r="L395"/>
  <c r="K395"/>
  <c r="J395"/>
  <c r="I395"/>
  <c r="D395"/>
  <c r="W386"/>
  <c r="V386"/>
  <c r="U386"/>
  <c r="T386"/>
  <c r="S386"/>
  <c r="M386"/>
  <c r="L386"/>
  <c r="K386"/>
  <c r="J386"/>
  <c r="I386"/>
  <c r="D386"/>
  <c r="W377"/>
  <c r="V377"/>
  <c r="U377"/>
  <c r="T377"/>
  <c r="S377"/>
  <c r="M377"/>
  <c r="L377"/>
  <c r="K377"/>
  <c r="J377"/>
  <c r="I377"/>
  <c r="D377"/>
  <c r="W368"/>
  <c r="V368"/>
  <c r="U368"/>
  <c r="T368"/>
  <c r="S368"/>
  <c r="N368"/>
  <c r="M368"/>
  <c r="L368"/>
  <c r="K368"/>
  <c r="J368"/>
  <c r="I368"/>
  <c r="D368"/>
  <c r="W359"/>
  <c r="V359"/>
  <c r="U359"/>
  <c r="T359"/>
  <c r="S359"/>
  <c r="M359"/>
  <c r="L359"/>
  <c r="K359"/>
  <c r="J359"/>
  <c r="I359"/>
  <c r="D359"/>
  <c r="W350"/>
  <c r="V350"/>
  <c r="U350"/>
  <c r="T350"/>
  <c r="S350"/>
  <c r="M350"/>
  <c r="L350"/>
  <c r="K350"/>
  <c r="J350"/>
  <c r="I350"/>
  <c r="D350"/>
  <c r="W341"/>
  <c r="V341"/>
  <c r="U341"/>
  <c r="T341"/>
  <c r="S341"/>
  <c r="N341"/>
  <c r="M341"/>
  <c r="L341"/>
  <c r="K341"/>
  <c r="J341"/>
  <c r="I341"/>
  <c r="D341"/>
  <c r="W332"/>
  <c r="V332"/>
  <c r="U332"/>
  <c r="T332"/>
  <c r="S332"/>
  <c r="M332"/>
  <c r="L332"/>
  <c r="K332"/>
  <c r="J332"/>
  <c r="I332"/>
  <c r="D332"/>
  <c r="W323"/>
  <c r="V323"/>
  <c r="U323"/>
  <c r="T323"/>
  <c r="S323"/>
  <c r="M323"/>
  <c r="L323"/>
  <c r="K323"/>
  <c r="J323"/>
  <c r="I323"/>
  <c r="D323"/>
  <c r="W314"/>
  <c r="V314"/>
  <c r="U314"/>
  <c r="T314"/>
  <c r="S314"/>
  <c r="N314"/>
  <c r="M314"/>
  <c r="L314"/>
  <c r="K314"/>
  <c r="J314"/>
  <c r="I314"/>
  <c r="D314"/>
  <c r="W305"/>
  <c r="V305"/>
  <c r="U305"/>
  <c r="T305"/>
  <c r="S305"/>
  <c r="M305"/>
  <c r="L305"/>
  <c r="K305"/>
  <c r="J305"/>
  <c r="I305"/>
  <c r="D305"/>
  <c r="W296"/>
  <c r="V296"/>
  <c r="U296"/>
  <c r="T296"/>
  <c r="S296"/>
  <c r="M296"/>
  <c r="L296"/>
  <c r="K296"/>
  <c r="J296"/>
  <c r="I296"/>
  <c r="D296"/>
  <c r="W287"/>
  <c r="V287"/>
  <c r="U287"/>
  <c r="T287"/>
  <c r="S287"/>
  <c r="N287"/>
  <c r="M287"/>
  <c r="L287"/>
  <c r="K287"/>
  <c r="J287"/>
  <c r="I287"/>
  <c r="D287"/>
  <c r="W278"/>
  <c r="V278"/>
  <c r="U278"/>
  <c r="T278"/>
  <c r="S278"/>
  <c r="M278"/>
  <c r="L278"/>
  <c r="K278"/>
  <c r="J278"/>
  <c r="I278"/>
  <c r="D278"/>
  <c r="W269"/>
  <c r="V269"/>
  <c r="U269"/>
  <c r="T269"/>
  <c r="S269"/>
  <c r="N269"/>
  <c r="M269"/>
  <c r="L269"/>
  <c r="K269"/>
  <c r="J269"/>
  <c r="I269"/>
  <c r="D269"/>
  <c r="W260"/>
  <c r="V260"/>
  <c r="U260"/>
  <c r="T260"/>
  <c r="S260"/>
  <c r="M260"/>
  <c r="L260"/>
  <c r="K260"/>
  <c r="J260"/>
  <c r="I260"/>
  <c r="D260"/>
  <c r="W251"/>
  <c r="V251"/>
  <c r="U251"/>
  <c r="T251"/>
  <c r="S251"/>
  <c r="M251"/>
  <c r="L251"/>
  <c r="K251"/>
  <c r="J251"/>
  <c r="I251"/>
  <c r="D251"/>
  <c r="W242"/>
  <c r="V242"/>
  <c r="U242"/>
  <c r="T242"/>
  <c r="S242"/>
  <c r="N242"/>
  <c r="M242"/>
  <c r="L242"/>
  <c r="K242"/>
  <c r="J242"/>
  <c r="I242"/>
  <c r="D242"/>
  <c r="W233"/>
  <c r="V233"/>
  <c r="U233"/>
  <c r="T233"/>
  <c r="S233"/>
  <c r="N233"/>
  <c r="M233"/>
  <c r="L233"/>
  <c r="K233"/>
  <c r="J233"/>
  <c r="I233"/>
  <c r="D233"/>
  <c r="W224"/>
  <c r="V224"/>
  <c r="U224"/>
  <c r="T224"/>
  <c r="S224"/>
  <c r="M224"/>
  <c r="L224"/>
  <c r="K224"/>
  <c r="J224"/>
  <c r="I224"/>
  <c r="D224"/>
  <c r="W215"/>
  <c r="V215"/>
  <c r="U215"/>
  <c r="T215"/>
  <c r="S215"/>
  <c r="M215"/>
  <c r="L215"/>
  <c r="K215"/>
  <c r="J215"/>
  <c r="I215"/>
  <c r="D215"/>
  <c r="W206"/>
  <c r="V206"/>
  <c r="U206"/>
  <c r="T206"/>
  <c r="S206"/>
  <c r="M206"/>
  <c r="L206"/>
  <c r="K206"/>
  <c r="J206"/>
  <c r="I206"/>
  <c r="D206"/>
  <c r="W197"/>
  <c r="V197"/>
  <c r="U197"/>
  <c r="T197"/>
  <c r="S197"/>
  <c r="M197"/>
  <c r="L197"/>
  <c r="K197"/>
  <c r="J197"/>
  <c r="I197"/>
  <c r="D197"/>
  <c r="W188"/>
  <c r="V188"/>
  <c r="U188"/>
  <c r="T188"/>
  <c r="S188"/>
  <c r="M188"/>
  <c r="L188"/>
  <c r="K188"/>
  <c r="J188"/>
  <c r="I188"/>
  <c r="D188"/>
  <c r="W179"/>
  <c r="V179"/>
  <c r="U179"/>
  <c r="T179"/>
  <c r="S179"/>
  <c r="M179"/>
  <c r="L179"/>
  <c r="K179"/>
  <c r="J179"/>
  <c r="I179"/>
  <c r="D179"/>
  <c r="W170"/>
  <c r="V170"/>
  <c r="U170"/>
  <c r="T170"/>
  <c r="S170"/>
  <c r="M170"/>
  <c r="L170"/>
  <c r="K170"/>
  <c r="J170"/>
  <c r="I170"/>
  <c r="D170"/>
  <c r="W161"/>
  <c r="V161"/>
  <c r="U161"/>
  <c r="T161"/>
  <c r="S161"/>
  <c r="M161"/>
  <c r="L161"/>
  <c r="K161"/>
  <c r="J161"/>
  <c r="I161"/>
  <c r="D161"/>
  <c r="W152"/>
  <c r="V152"/>
  <c r="U152"/>
  <c r="T152"/>
  <c r="S152"/>
  <c r="N152"/>
  <c r="M152"/>
  <c r="L152"/>
  <c r="K152"/>
  <c r="J152"/>
  <c r="I152"/>
  <c r="D152"/>
  <c r="W143"/>
  <c r="V143"/>
  <c r="U143"/>
  <c r="T143"/>
  <c r="S143"/>
  <c r="M143"/>
  <c r="L143"/>
  <c r="K143"/>
  <c r="J143"/>
  <c r="I143"/>
  <c r="D143"/>
  <c r="W134"/>
  <c r="V134"/>
  <c r="U134"/>
  <c r="T134"/>
  <c r="S134"/>
  <c r="M134"/>
  <c r="L134"/>
  <c r="K134"/>
  <c r="J134"/>
  <c r="I134"/>
  <c r="D134"/>
  <c r="W125"/>
  <c r="V125"/>
  <c r="U125"/>
  <c r="T125"/>
  <c r="S125"/>
  <c r="M125"/>
  <c r="L125"/>
  <c r="K125"/>
  <c r="J125"/>
  <c r="I125"/>
  <c r="D125"/>
  <c r="W116"/>
  <c r="V116"/>
  <c r="U116"/>
  <c r="T116"/>
  <c r="S116"/>
  <c r="M116"/>
  <c r="L116"/>
  <c r="K116"/>
  <c r="J116"/>
  <c r="I116"/>
  <c r="D116"/>
  <c r="W107"/>
  <c r="V107"/>
  <c r="U107"/>
  <c r="T107"/>
  <c r="S107"/>
  <c r="M107"/>
  <c r="L107"/>
  <c r="K107"/>
  <c r="J107"/>
  <c r="I107"/>
  <c r="D107"/>
  <c r="W98"/>
  <c r="V98"/>
  <c r="U98"/>
  <c r="T98"/>
  <c r="S98"/>
  <c r="M98"/>
  <c r="L98"/>
  <c r="K98"/>
  <c r="J98"/>
  <c r="I98"/>
  <c r="D98"/>
  <c r="W89"/>
  <c r="V89"/>
  <c r="U89"/>
  <c r="T89"/>
  <c r="S89"/>
  <c r="M89"/>
  <c r="L89"/>
  <c r="K89"/>
  <c r="J89"/>
  <c r="I89"/>
  <c r="D89"/>
  <c r="W80"/>
  <c r="V80"/>
  <c r="U80"/>
  <c r="T80"/>
  <c r="S80"/>
  <c r="N80"/>
  <c r="M80"/>
  <c r="L80"/>
  <c r="K80"/>
  <c r="J80"/>
  <c r="I80"/>
  <c r="D80"/>
  <c r="W71"/>
  <c r="V71"/>
  <c r="U71"/>
  <c r="T71"/>
  <c r="S71"/>
  <c r="N71"/>
  <c r="M71"/>
  <c r="L71"/>
  <c r="K71"/>
  <c r="J71"/>
  <c r="I71"/>
  <c r="D71"/>
  <c r="W62"/>
  <c r="V62"/>
  <c r="U62"/>
  <c r="T62"/>
  <c r="S62"/>
  <c r="N62"/>
  <c r="M62"/>
  <c r="L62"/>
  <c r="K62"/>
  <c r="J62"/>
  <c r="I62"/>
  <c r="D62"/>
  <c r="W53"/>
  <c r="V53"/>
  <c r="U53"/>
  <c r="T53"/>
  <c r="S53"/>
  <c r="N53"/>
  <c r="M53"/>
  <c r="L53"/>
  <c r="K53"/>
  <c r="J53"/>
  <c r="I53"/>
  <c r="D53"/>
  <c r="W44"/>
  <c r="V44"/>
  <c r="U44"/>
  <c r="T44"/>
  <c r="S44"/>
  <c r="N44"/>
  <c r="M44"/>
  <c r="L44"/>
  <c r="K44"/>
  <c r="J44"/>
  <c r="I44"/>
  <c r="D44"/>
  <c r="W35"/>
  <c r="V35"/>
  <c r="U35"/>
  <c r="T35"/>
  <c r="S35"/>
  <c r="N35"/>
  <c r="M35"/>
  <c r="L35"/>
  <c r="K35"/>
  <c r="J35"/>
  <c r="I35"/>
  <c r="D35"/>
  <c r="W26"/>
  <c r="V26"/>
  <c r="U26"/>
  <c r="T26"/>
  <c r="S26"/>
  <c r="N26"/>
  <c r="M26"/>
  <c r="L26"/>
  <c r="K26"/>
  <c r="J26"/>
  <c r="I26"/>
  <c r="D26"/>
  <c r="W17"/>
  <c r="V17"/>
  <c r="U17"/>
  <c r="T17"/>
  <c r="S17"/>
  <c r="N17"/>
  <c r="M17"/>
  <c r="L17"/>
  <c r="K17"/>
  <c r="J17"/>
  <c r="I17"/>
  <c r="D17"/>
  <c r="D892" l="1"/>
  <c r="J890"/>
  <c r="L890"/>
  <c r="T890"/>
  <c r="V890"/>
  <c r="S890"/>
  <c r="U890"/>
  <c r="W890"/>
  <c r="I890"/>
  <c r="K890"/>
  <c r="M890"/>
  <c r="W871" i="20"/>
  <c r="V871"/>
  <c r="U871"/>
  <c r="T871"/>
  <c r="S871"/>
  <c r="M871"/>
  <c r="L871"/>
  <c r="K871"/>
  <c r="J871"/>
  <c r="I871"/>
  <c r="W870"/>
  <c r="V870"/>
  <c r="U870"/>
  <c r="T870"/>
  <c r="S870"/>
  <c r="M870"/>
  <c r="L870"/>
  <c r="K870"/>
  <c r="J870"/>
  <c r="I870"/>
  <c r="W869"/>
  <c r="V869"/>
  <c r="U869"/>
  <c r="T869"/>
  <c r="S869"/>
  <c r="M869"/>
  <c r="L869"/>
  <c r="K869"/>
  <c r="J869"/>
  <c r="I869"/>
  <c r="W868"/>
  <c r="V868"/>
  <c r="U868"/>
  <c r="T868"/>
  <c r="S868"/>
  <c r="M868"/>
  <c r="L868"/>
  <c r="K868"/>
  <c r="J868"/>
  <c r="I868"/>
  <c r="W867"/>
  <c r="V867"/>
  <c r="U867"/>
  <c r="T867"/>
  <c r="S867"/>
  <c r="M867"/>
  <c r="L867"/>
  <c r="K867"/>
  <c r="J867"/>
  <c r="I867"/>
  <c r="W866"/>
  <c r="V866"/>
  <c r="U866"/>
  <c r="T866"/>
  <c r="S866"/>
  <c r="M866"/>
  <c r="L866"/>
  <c r="K866"/>
  <c r="J866"/>
  <c r="I866"/>
  <c r="W865"/>
  <c r="V865"/>
  <c r="U865"/>
  <c r="T865"/>
  <c r="S865"/>
  <c r="M865"/>
  <c r="L865"/>
  <c r="K865"/>
  <c r="J865"/>
  <c r="I865"/>
  <c r="W864"/>
  <c r="W872" s="1"/>
  <c r="V864"/>
  <c r="V872" s="1"/>
  <c r="U864"/>
  <c r="U872" s="1"/>
  <c r="T864"/>
  <c r="T872" s="1"/>
  <c r="S864"/>
  <c r="S872" s="1"/>
  <c r="R864"/>
  <c r="Q864"/>
  <c r="P864"/>
  <c r="O864"/>
  <c r="N864"/>
  <c r="M864"/>
  <c r="L864"/>
  <c r="L872" s="1"/>
  <c r="K864"/>
  <c r="J864"/>
  <c r="J872" s="1"/>
  <c r="I864"/>
  <c r="H864"/>
  <c r="G864"/>
  <c r="F864"/>
  <c r="E864"/>
  <c r="D864"/>
  <c r="W863"/>
  <c r="V863"/>
  <c r="U863"/>
  <c r="T863"/>
  <c r="S863"/>
  <c r="M863"/>
  <c r="L863"/>
  <c r="K863"/>
  <c r="J863"/>
  <c r="I863"/>
  <c r="W854"/>
  <c r="V854"/>
  <c r="U854"/>
  <c r="T854"/>
  <c r="S854"/>
  <c r="M854"/>
  <c r="L854"/>
  <c r="K854"/>
  <c r="J854"/>
  <c r="I854"/>
  <c r="W845"/>
  <c r="V845"/>
  <c r="U845"/>
  <c r="T845"/>
  <c r="S845"/>
  <c r="M845"/>
  <c r="L845"/>
  <c r="K845"/>
  <c r="J845"/>
  <c r="I845"/>
  <c r="W836"/>
  <c r="V836"/>
  <c r="U836"/>
  <c r="T836"/>
  <c r="S836"/>
  <c r="M836"/>
  <c r="L836"/>
  <c r="K836"/>
  <c r="J836"/>
  <c r="I836"/>
  <c r="W827"/>
  <c r="V827"/>
  <c r="U827"/>
  <c r="T827"/>
  <c r="S827"/>
  <c r="M827"/>
  <c r="L827"/>
  <c r="K827"/>
  <c r="J827"/>
  <c r="I827"/>
  <c r="W818"/>
  <c r="V818"/>
  <c r="U818"/>
  <c r="T818"/>
  <c r="S818"/>
  <c r="M818"/>
  <c r="L818"/>
  <c r="K818"/>
  <c r="J818"/>
  <c r="I818"/>
  <c r="W809"/>
  <c r="V809"/>
  <c r="U809"/>
  <c r="T809"/>
  <c r="S809"/>
  <c r="M809"/>
  <c r="L809"/>
  <c r="K809"/>
  <c r="J809"/>
  <c r="I809"/>
  <c r="W800"/>
  <c r="V800"/>
  <c r="U800"/>
  <c r="T800"/>
  <c r="S800"/>
  <c r="M800"/>
  <c r="L800"/>
  <c r="K800"/>
  <c r="J800"/>
  <c r="I800"/>
  <c r="W791"/>
  <c r="V791"/>
  <c r="U791"/>
  <c r="T791"/>
  <c r="S791"/>
  <c r="M791"/>
  <c r="L791"/>
  <c r="K791"/>
  <c r="J791"/>
  <c r="I791"/>
  <c r="W782"/>
  <c r="V782"/>
  <c r="U782"/>
  <c r="T782"/>
  <c r="S782"/>
  <c r="M782"/>
  <c r="L782"/>
  <c r="K782"/>
  <c r="J782"/>
  <c r="I782"/>
  <c r="W773"/>
  <c r="V773"/>
  <c r="U773"/>
  <c r="T773"/>
  <c r="S773"/>
  <c r="M773"/>
  <c r="L773"/>
  <c r="K773"/>
  <c r="J773"/>
  <c r="I773"/>
  <c r="W764"/>
  <c r="V764"/>
  <c r="U764"/>
  <c r="T764"/>
  <c r="S764"/>
  <c r="M764"/>
  <c r="L764"/>
  <c r="K764"/>
  <c r="J764"/>
  <c r="I764"/>
  <c r="W755"/>
  <c r="V755"/>
  <c r="U755"/>
  <c r="T755"/>
  <c r="S755"/>
  <c r="M755"/>
  <c r="L755"/>
  <c r="K755"/>
  <c r="J755"/>
  <c r="I755"/>
  <c r="W746"/>
  <c r="V746"/>
  <c r="U746"/>
  <c r="T746"/>
  <c r="S746"/>
  <c r="M746"/>
  <c r="L746"/>
  <c r="K746"/>
  <c r="J746"/>
  <c r="I746"/>
  <c r="W737"/>
  <c r="V737"/>
  <c r="U737"/>
  <c r="T737"/>
  <c r="S737"/>
  <c r="M737"/>
  <c r="L737"/>
  <c r="K737"/>
  <c r="J737"/>
  <c r="I737"/>
  <c r="W728"/>
  <c r="V728"/>
  <c r="U728"/>
  <c r="T728"/>
  <c r="S728"/>
  <c r="M728"/>
  <c r="L728"/>
  <c r="K728"/>
  <c r="J728"/>
  <c r="I728"/>
  <c r="W719"/>
  <c r="V719"/>
  <c r="U719"/>
  <c r="T719"/>
  <c r="S719"/>
  <c r="M719"/>
  <c r="L719"/>
  <c r="K719"/>
  <c r="J719"/>
  <c r="I719"/>
  <c r="W710"/>
  <c r="V710"/>
  <c r="U710"/>
  <c r="T710"/>
  <c r="S710"/>
  <c r="M710"/>
  <c r="L710"/>
  <c r="K710"/>
  <c r="J710"/>
  <c r="I710"/>
  <c r="W701"/>
  <c r="V701"/>
  <c r="U701"/>
  <c r="T701"/>
  <c r="S701"/>
  <c r="M701"/>
  <c r="L701"/>
  <c r="K701"/>
  <c r="J701"/>
  <c r="I701"/>
  <c r="W692"/>
  <c r="V692"/>
  <c r="U692"/>
  <c r="T692"/>
  <c r="S692"/>
  <c r="M692"/>
  <c r="L692"/>
  <c r="K692"/>
  <c r="J692"/>
  <c r="I692"/>
  <c r="W683"/>
  <c r="V683"/>
  <c r="U683"/>
  <c r="T683"/>
  <c r="S683"/>
  <c r="M683"/>
  <c r="L683"/>
  <c r="K683"/>
  <c r="J683"/>
  <c r="I683"/>
  <c r="W674"/>
  <c r="V674"/>
  <c r="U674"/>
  <c r="T674"/>
  <c r="S674"/>
  <c r="M674"/>
  <c r="L674"/>
  <c r="K674"/>
  <c r="J674"/>
  <c r="I674"/>
  <c r="W665"/>
  <c r="V665"/>
  <c r="U665"/>
  <c r="T665"/>
  <c r="S665"/>
  <c r="M665"/>
  <c r="L665"/>
  <c r="K665"/>
  <c r="J665"/>
  <c r="I665"/>
  <c r="W656"/>
  <c r="V656"/>
  <c r="U656"/>
  <c r="T656"/>
  <c r="S656"/>
  <c r="M656"/>
  <c r="L656"/>
  <c r="K656"/>
  <c r="J656"/>
  <c r="I656"/>
  <c r="W647"/>
  <c r="V647"/>
  <c r="U647"/>
  <c r="T647"/>
  <c r="S647"/>
  <c r="M647"/>
  <c r="L647"/>
  <c r="K647"/>
  <c r="J647"/>
  <c r="I647"/>
  <c r="W638"/>
  <c r="V638"/>
  <c r="U638"/>
  <c r="T638"/>
  <c r="S638"/>
  <c r="M638"/>
  <c r="L638"/>
  <c r="K638"/>
  <c r="J638"/>
  <c r="I638"/>
  <c r="W629"/>
  <c r="V629"/>
  <c r="U629"/>
  <c r="T629"/>
  <c r="S629"/>
  <c r="M629"/>
  <c r="L629"/>
  <c r="K629"/>
  <c r="J629"/>
  <c r="I629"/>
  <c r="W620"/>
  <c r="V620"/>
  <c r="U620"/>
  <c r="T620"/>
  <c r="S620"/>
  <c r="M620"/>
  <c r="L620"/>
  <c r="K620"/>
  <c r="J620"/>
  <c r="I620"/>
  <c r="W611"/>
  <c r="V611"/>
  <c r="U611"/>
  <c r="T611"/>
  <c r="S611"/>
  <c r="M611"/>
  <c r="L611"/>
  <c r="K611"/>
  <c r="J611"/>
  <c r="I611"/>
  <c r="W602"/>
  <c r="V602"/>
  <c r="U602"/>
  <c r="T602"/>
  <c r="S602"/>
  <c r="M602"/>
  <c r="L602"/>
  <c r="K602"/>
  <c r="J602"/>
  <c r="I602"/>
  <c r="W593"/>
  <c r="V593"/>
  <c r="U593"/>
  <c r="T593"/>
  <c r="S593"/>
  <c r="M593"/>
  <c r="L593"/>
  <c r="K593"/>
  <c r="J593"/>
  <c r="I593"/>
  <c r="W584"/>
  <c r="V584"/>
  <c r="U584"/>
  <c r="T584"/>
  <c r="S584"/>
  <c r="M584"/>
  <c r="L584"/>
  <c r="K584"/>
  <c r="J584"/>
  <c r="I584"/>
  <c r="W575"/>
  <c r="V575"/>
  <c r="U575"/>
  <c r="T575"/>
  <c r="S575"/>
  <c r="M575"/>
  <c r="L575"/>
  <c r="K575"/>
  <c r="J575"/>
  <c r="I575"/>
  <c r="W566"/>
  <c r="V566"/>
  <c r="U566"/>
  <c r="T566"/>
  <c r="S566"/>
  <c r="M566"/>
  <c r="L566"/>
  <c r="K566"/>
  <c r="J566"/>
  <c r="I566"/>
  <c r="W557"/>
  <c r="V557"/>
  <c r="U557"/>
  <c r="T557"/>
  <c r="S557"/>
  <c r="M557"/>
  <c r="L557"/>
  <c r="K557"/>
  <c r="J557"/>
  <c r="I557"/>
  <c r="W548"/>
  <c r="V548"/>
  <c r="U548"/>
  <c r="T548"/>
  <c r="S548"/>
  <c r="M548"/>
  <c r="L548"/>
  <c r="K548"/>
  <c r="J548"/>
  <c r="I548"/>
  <c r="W539"/>
  <c r="V539"/>
  <c r="U539"/>
  <c r="T539"/>
  <c r="S539"/>
  <c r="M539"/>
  <c r="L539"/>
  <c r="K539"/>
  <c r="J539"/>
  <c r="I539"/>
  <c r="W530"/>
  <c r="V530"/>
  <c r="U530"/>
  <c r="T530"/>
  <c r="S530"/>
  <c r="M530"/>
  <c r="L530"/>
  <c r="K530"/>
  <c r="J530"/>
  <c r="I530"/>
  <c r="W521"/>
  <c r="V521"/>
  <c r="U521"/>
  <c r="T521"/>
  <c r="S521"/>
  <c r="M521"/>
  <c r="L521"/>
  <c r="K521"/>
  <c r="J521"/>
  <c r="I521"/>
  <c r="W512"/>
  <c r="V512"/>
  <c r="U512"/>
  <c r="T512"/>
  <c r="S512"/>
  <c r="M512"/>
  <c r="L512"/>
  <c r="K512"/>
  <c r="J512"/>
  <c r="I512"/>
  <c r="W503"/>
  <c r="V503"/>
  <c r="U503"/>
  <c r="T503"/>
  <c r="S503"/>
  <c r="M503"/>
  <c r="L503"/>
  <c r="K503"/>
  <c r="J503"/>
  <c r="I503"/>
  <c r="W494"/>
  <c r="V494"/>
  <c r="U494"/>
  <c r="T494"/>
  <c r="S494"/>
  <c r="M494"/>
  <c r="L494"/>
  <c r="K494"/>
  <c r="J494"/>
  <c r="I494"/>
  <c r="W485"/>
  <c r="V485"/>
  <c r="U485"/>
  <c r="T485"/>
  <c r="S485"/>
  <c r="M485"/>
  <c r="L485"/>
  <c r="K485"/>
  <c r="J485"/>
  <c r="I485"/>
  <c r="W476"/>
  <c r="V476"/>
  <c r="U476"/>
  <c r="T476"/>
  <c r="S476"/>
  <c r="M476"/>
  <c r="L476"/>
  <c r="K476"/>
  <c r="J476"/>
  <c r="I476"/>
  <c r="W467"/>
  <c r="V467"/>
  <c r="U467"/>
  <c r="T467"/>
  <c r="S467"/>
  <c r="M467"/>
  <c r="L467"/>
  <c r="K467"/>
  <c r="J467"/>
  <c r="I467"/>
  <c r="W458"/>
  <c r="V458"/>
  <c r="U458"/>
  <c r="T458"/>
  <c r="S458"/>
  <c r="M458"/>
  <c r="L458"/>
  <c r="K458"/>
  <c r="J458"/>
  <c r="I458"/>
  <c r="W449"/>
  <c r="V449"/>
  <c r="U449"/>
  <c r="T449"/>
  <c r="S449"/>
  <c r="M449"/>
  <c r="L449"/>
  <c r="K449"/>
  <c r="J449"/>
  <c r="I449"/>
  <c r="W440"/>
  <c r="V440"/>
  <c r="U440"/>
  <c r="T440"/>
  <c r="S440"/>
  <c r="M440"/>
  <c r="L440"/>
  <c r="K440"/>
  <c r="J440"/>
  <c r="I440"/>
  <c r="W431"/>
  <c r="V431"/>
  <c r="U431"/>
  <c r="T431"/>
  <c r="S431"/>
  <c r="M431"/>
  <c r="L431"/>
  <c r="K431"/>
  <c r="J431"/>
  <c r="I431"/>
  <c r="W422"/>
  <c r="V422"/>
  <c r="U422"/>
  <c r="T422"/>
  <c r="S422"/>
  <c r="M422"/>
  <c r="L422"/>
  <c r="K422"/>
  <c r="J422"/>
  <c r="I422"/>
  <c r="W413"/>
  <c r="V413"/>
  <c r="U413"/>
  <c r="T413"/>
  <c r="S413"/>
  <c r="M413"/>
  <c r="L413"/>
  <c r="K413"/>
  <c r="J413"/>
  <c r="I413"/>
  <c r="W404"/>
  <c r="V404"/>
  <c r="U404"/>
  <c r="T404"/>
  <c r="S404"/>
  <c r="M404"/>
  <c r="L404"/>
  <c r="K404"/>
  <c r="J404"/>
  <c r="I404"/>
  <c r="W395"/>
  <c r="V395"/>
  <c r="U395"/>
  <c r="T395"/>
  <c r="S395"/>
  <c r="M395"/>
  <c r="L395"/>
  <c r="K395"/>
  <c r="J395"/>
  <c r="I395"/>
  <c r="W386"/>
  <c r="V386"/>
  <c r="U386"/>
  <c r="T386"/>
  <c r="S386"/>
  <c r="M386"/>
  <c r="L386"/>
  <c r="K386"/>
  <c r="J386"/>
  <c r="I386"/>
  <c r="W377"/>
  <c r="V377"/>
  <c r="U377"/>
  <c r="T377"/>
  <c r="S377"/>
  <c r="M377"/>
  <c r="L377"/>
  <c r="K377"/>
  <c r="J377"/>
  <c r="I377"/>
  <c r="W368"/>
  <c r="V368"/>
  <c r="U368"/>
  <c r="T368"/>
  <c r="S368"/>
  <c r="M368"/>
  <c r="L368"/>
  <c r="K368"/>
  <c r="J368"/>
  <c r="I368"/>
  <c r="W359"/>
  <c r="V359"/>
  <c r="U359"/>
  <c r="T359"/>
  <c r="S359"/>
  <c r="M359"/>
  <c r="L359"/>
  <c r="K359"/>
  <c r="J359"/>
  <c r="I359"/>
  <c r="W350"/>
  <c r="V350"/>
  <c r="U350"/>
  <c r="T350"/>
  <c r="S350"/>
  <c r="M350"/>
  <c r="L350"/>
  <c r="K350"/>
  <c r="J350"/>
  <c r="I350"/>
  <c r="W341"/>
  <c r="V341"/>
  <c r="U341"/>
  <c r="T341"/>
  <c r="S341"/>
  <c r="M341"/>
  <c r="L341"/>
  <c r="K341"/>
  <c r="J341"/>
  <c r="I341"/>
  <c r="W332"/>
  <c r="V332"/>
  <c r="U332"/>
  <c r="T332"/>
  <c r="S332"/>
  <c r="M332"/>
  <c r="L332"/>
  <c r="K332"/>
  <c r="J332"/>
  <c r="I332"/>
  <c r="W323"/>
  <c r="V323"/>
  <c r="U323"/>
  <c r="T323"/>
  <c r="S323"/>
  <c r="M323"/>
  <c r="L323"/>
  <c r="K323"/>
  <c r="J323"/>
  <c r="I323"/>
  <c r="W314"/>
  <c r="V314"/>
  <c r="U314"/>
  <c r="T314"/>
  <c r="S314"/>
  <c r="M314"/>
  <c r="L314"/>
  <c r="K314"/>
  <c r="J314"/>
  <c r="I314"/>
  <c r="W305"/>
  <c r="V305"/>
  <c r="U305"/>
  <c r="T305"/>
  <c r="S305"/>
  <c r="M305"/>
  <c r="L305"/>
  <c r="K305"/>
  <c r="J305"/>
  <c r="I305"/>
  <c r="W296"/>
  <c r="V296"/>
  <c r="U296"/>
  <c r="T296"/>
  <c r="S296"/>
  <c r="M296"/>
  <c r="L296"/>
  <c r="K296"/>
  <c r="J296"/>
  <c r="I296"/>
  <c r="W287"/>
  <c r="V287"/>
  <c r="U287"/>
  <c r="T287"/>
  <c r="S287"/>
  <c r="M287"/>
  <c r="L287"/>
  <c r="K287"/>
  <c r="J287"/>
  <c r="I287"/>
  <c r="W278"/>
  <c r="V278"/>
  <c r="U278"/>
  <c r="T278"/>
  <c r="S278"/>
  <c r="M278"/>
  <c r="L278"/>
  <c r="K278"/>
  <c r="J278"/>
  <c r="I278"/>
  <c r="W269"/>
  <c r="V269"/>
  <c r="U269"/>
  <c r="T269"/>
  <c r="S269"/>
  <c r="M269"/>
  <c r="L269"/>
  <c r="K269"/>
  <c r="J269"/>
  <c r="I269"/>
  <c r="W260"/>
  <c r="V260"/>
  <c r="U260"/>
  <c r="T260"/>
  <c r="S260"/>
  <c r="M260"/>
  <c r="L260"/>
  <c r="K260"/>
  <c r="J260"/>
  <c r="I260"/>
  <c r="W251"/>
  <c r="V251"/>
  <c r="U251"/>
  <c r="T251"/>
  <c r="S251"/>
  <c r="M251"/>
  <c r="L251"/>
  <c r="K251"/>
  <c r="J251"/>
  <c r="I251"/>
  <c r="W242"/>
  <c r="V242"/>
  <c r="U242"/>
  <c r="T242"/>
  <c r="S242"/>
  <c r="M242"/>
  <c r="L242"/>
  <c r="K242"/>
  <c r="J242"/>
  <c r="I242"/>
  <c r="W233"/>
  <c r="V233"/>
  <c r="U233"/>
  <c r="T233"/>
  <c r="S233"/>
  <c r="M233"/>
  <c r="L233"/>
  <c r="K233"/>
  <c r="J233"/>
  <c r="I233"/>
  <c r="W224"/>
  <c r="V224"/>
  <c r="U224"/>
  <c r="T224"/>
  <c r="S224"/>
  <c r="M224"/>
  <c r="L224"/>
  <c r="K224"/>
  <c r="J224"/>
  <c r="I224"/>
  <c r="W215"/>
  <c r="V215"/>
  <c r="U215"/>
  <c r="T215"/>
  <c r="S215"/>
  <c r="M215"/>
  <c r="L215"/>
  <c r="K215"/>
  <c r="J215"/>
  <c r="I215"/>
  <c r="W206"/>
  <c r="V206"/>
  <c r="U206"/>
  <c r="T206"/>
  <c r="S206"/>
  <c r="M206"/>
  <c r="L206"/>
  <c r="K206"/>
  <c r="J206"/>
  <c r="I206"/>
  <c r="W197"/>
  <c r="V197"/>
  <c r="U197"/>
  <c r="T197"/>
  <c r="S197"/>
  <c r="M197"/>
  <c r="L197"/>
  <c r="K197"/>
  <c r="J197"/>
  <c r="I197"/>
  <c r="W188"/>
  <c r="V188"/>
  <c r="U188"/>
  <c r="T188"/>
  <c r="S188"/>
  <c r="M188"/>
  <c r="L188"/>
  <c r="K188"/>
  <c r="J188"/>
  <c r="I188"/>
  <c r="W179"/>
  <c r="V179"/>
  <c r="U179"/>
  <c r="T179"/>
  <c r="S179"/>
  <c r="M179"/>
  <c r="L179"/>
  <c r="K179"/>
  <c r="J179"/>
  <c r="I179"/>
  <c r="W170"/>
  <c r="V170"/>
  <c r="U170"/>
  <c r="T170"/>
  <c r="S170"/>
  <c r="M170"/>
  <c r="L170"/>
  <c r="K170"/>
  <c r="J170"/>
  <c r="I170"/>
  <c r="W161"/>
  <c r="V161"/>
  <c r="U161"/>
  <c r="T161"/>
  <c r="S161"/>
  <c r="M161"/>
  <c r="L161"/>
  <c r="K161"/>
  <c r="J161"/>
  <c r="I161"/>
  <c r="W152"/>
  <c r="V152"/>
  <c r="U152"/>
  <c r="T152"/>
  <c r="S152"/>
  <c r="M152"/>
  <c r="L152"/>
  <c r="K152"/>
  <c r="J152"/>
  <c r="I152"/>
  <c r="W143"/>
  <c r="V143"/>
  <c r="U143"/>
  <c r="T143"/>
  <c r="S143"/>
  <c r="M143"/>
  <c r="L143"/>
  <c r="K143"/>
  <c r="J143"/>
  <c r="I143"/>
  <c r="W134"/>
  <c r="V134"/>
  <c r="U134"/>
  <c r="T134"/>
  <c r="S134"/>
  <c r="M134"/>
  <c r="L134"/>
  <c r="K134"/>
  <c r="J134"/>
  <c r="I134"/>
  <c r="W125"/>
  <c r="V125"/>
  <c r="U125"/>
  <c r="T125"/>
  <c r="S125"/>
  <c r="M125"/>
  <c r="L125"/>
  <c r="K125"/>
  <c r="J125"/>
  <c r="I125"/>
  <c r="W116"/>
  <c r="V116"/>
  <c r="U116"/>
  <c r="T116"/>
  <c r="S116"/>
  <c r="M116"/>
  <c r="L116"/>
  <c r="K116"/>
  <c r="J116"/>
  <c r="I116"/>
  <c r="W107"/>
  <c r="V107"/>
  <c r="U107"/>
  <c r="T107"/>
  <c r="S107"/>
  <c r="M107"/>
  <c r="L107"/>
  <c r="K107"/>
  <c r="J107"/>
  <c r="I107"/>
  <c r="W98"/>
  <c r="V98"/>
  <c r="U98"/>
  <c r="T98"/>
  <c r="S98"/>
  <c r="M98"/>
  <c r="L98"/>
  <c r="K98"/>
  <c r="J98"/>
  <c r="I98"/>
  <c r="W89"/>
  <c r="V89"/>
  <c r="U89"/>
  <c r="T89"/>
  <c r="S89"/>
  <c r="M89"/>
  <c r="L89"/>
  <c r="K89"/>
  <c r="J89"/>
  <c r="I89"/>
  <c r="W80"/>
  <c r="V80"/>
  <c r="U80"/>
  <c r="T80"/>
  <c r="S80"/>
  <c r="M80"/>
  <c r="L80"/>
  <c r="K80"/>
  <c r="J80"/>
  <c r="I80"/>
  <c r="W71"/>
  <c r="V71"/>
  <c r="U71"/>
  <c r="T71"/>
  <c r="S71"/>
  <c r="M71"/>
  <c r="L71"/>
  <c r="K71"/>
  <c r="J71"/>
  <c r="I71"/>
  <c r="W62"/>
  <c r="V62"/>
  <c r="U62"/>
  <c r="T62"/>
  <c r="S62"/>
  <c r="M62"/>
  <c r="L62"/>
  <c r="K62"/>
  <c r="J62"/>
  <c r="I62"/>
  <c r="W53"/>
  <c r="V53"/>
  <c r="U53"/>
  <c r="T53"/>
  <c r="S53"/>
  <c r="M53"/>
  <c r="L53"/>
  <c r="K53"/>
  <c r="J53"/>
  <c r="I53"/>
  <c r="W44"/>
  <c r="V44"/>
  <c r="U44"/>
  <c r="T44"/>
  <c r="S44"/>
  <c r="M44"/>
  <c r="L44"/>
  <c r="K44"/>
  <c r="J44"/>
  <c r="I44"/>
  <c r="W35"/>
  <c r="V35"/>
  <c r="U35"/>
  <c r="T35"/>
  <c r="S35"/>
  <c r="M35"/>
  <c r="L35"/>
  <c r="K35"/>
  <c r="J35"/>
  <c r="I35"/>
  <c r="W26"/>
  <c r="V26"/>
  <c r="U26"/>
  <c r="T26"/>
  <c r="S26"/>
  <c r="M26"/>
  <c r="L26"/>
  <c r="K26"/>
  <c r="J26"/>
  <c r="I26"/>
  <c r="W17"/>
  <c r="V17"/>
  <c r="U17"/>
  <c r="T17"/>
  <c r="S17"/>
  <c r="M17"/>
  <c r="L17"/>
  <c r="K17"/>
  <c r="J17"/>
  <c r="I17"/>
  <c r="I872" l="1"/>
  <c r="K872"/>
  <c r="M872"/>
  <c r="W664" i="19" l="1"/>
  <c r="V664"/>
  <c r="U664"/>
  <c r="T664"/>
  <c r="S664"/>
  <c r="M664"/>
  <c r="L664"/>
  <c r="K664"/>
  <c r="J664"/>
  <c r="I664"/>
  <c r="W663"/>
  <c r="V663"/>
  <c r="U663"/>
  <c r="T663"/>
  <c r="S663"/>
  <c r="M663"/>
  <c r="L663"/>
  <c r="K663"/>
  <c r="J663"/>
  <c r="I663"/>
  <c r="W662"/>
  <c r="V662"/>
  <c r="U662"/>
  <c r="T662"/>
  <c r="S662"/>
  <c r="M662"/>
  <c r="L662"/>
  <c r="K662"/>
  <c r="J662"/>
  <c r="I662"/>
  <c r="W661"/>
  <c r="V661"/>
  <c r="U661"/>
  <c r="T661"/>
  <c r="S661"/>
  <c r="M661"/>
  <c r="L661"/>
  <c r="K661"/>
  <c r="J661"/>
  <c r="I661"/>
  <c r="W660"/>
  <c r="V660"/>
  <c r="U660"/>
  <c r="T660"/>
  <c r="S660"/>
  <c r="M660"/>
  <c r="L660"/>
  <c r="K660"/>
  <c r="J660"/>
  <c r="I660"/>
  <c r="W659"/>
  <c r="V659"/>
  <c r="U659"/>
  <c r="T659"/>
  <c r="S659"/>
  <c r="M659"/>
  <c r="L659"/>
  <c r="K659"/>
  <c r="J659"/>
  <c r="I659"/>
  <c r="W658"/>
  <c r="V658"/>
  <c r="U658"/>
  <c r="T658"/>
  <c r="S658"/>
  <c r="M658"/>
  <c r="L658"/>
  <c r="K658"/>
  <c r="J658"/>
  <c r="I658"/>
  <c r="W657"/>
  <c r="W665" s="1"/>
  <c r="V657"/>
  <c r="V665" s="1"/>
  <c r="U657"/>
  <c r="U665" s="1"/>
  <c r="T657"/>
  <c r="T665" s="1"/>
  <c r="S657"/>
  <c r="S665" s="1"/>
  <c r="R657"/>
  <c r="Q657"/>
  <c r="P657"/>
  <c r="O657"/>
  <c r="N657"/>
  <c r="M657"/>
  <c r="L657"/>
  <c r="K657"/>
  <c r="J657"/>
  <c r="I657"/>
  <c r="H657"/>
  <c r="G657"/>
  <c r="F657"/>
  <c r="E657"/>
  <c r="D657"/>
  <c r="W656"/>
  <c r="V656"/>
  <c r="U656"/>
  <c r="T656"/>
  <c r="S656"/>
  <c r="M656"/>
  <c r="L656"/>
  <c r="K656"/>
  <c r="J656"/>
  <c r="I656"/>
  <c r="W647"/>
  <c r="V647"/>
  <c r="U647"/>
  <c r="T647"/>
  <c r="S647"/>
  <c r="M647"/>
  <c r="L647"/>
  <c r="K647"/>
  <c r="J647"/>
  <c r="I647"/>
  <c r="W638"/>
  <c r="V638"/>
  <c r="U638"/>
  <c r="T638"/>
  <c r="S638"/>
  <c r="M638"/>
  <c r="L638"/>
  <c r="K638"/>
  <c r="J638"/>
  <c r="I638"/>
  <c r="W629"/>
  <c r="V629"/>
  <c r="U629"/>
  <c r="T629"/>
  <c r="S629"/>
  <c r="M629"/>
  <c r="L629"/>
  <c r="K629"/>
  <c r="J629"/>
  <c r="I629"/>
  <c r="W620"/>
  <c r="V620"/>
  <c r="U620"/>
  <c r="T620"/>
  <c r="S620"/>
  <c r="M620"/>
  <c r="L620"/>
  <c r="K620"/>
  <c r="J620"/>
  <c r="I620"/>
  <c r="W611"/>
  <c r="V611"/>
  <c r="U611"/>
  <c r="T611"/>
  <c r="S611"/>
  <c r="M611"/>
  <c r="L611"/>
  <c r="K611"/>
  <c r="J611"/>
  <c r="I611"/>
  <c r="W602"/>
  <c r="V602"/>
  <c r="U602"/>
  <c r="T602"/>
  <c r="S602"/>
  <c r="M602"/>
  <c r="L602"/>
  <c r="K602"/>
  <c r="J602"/>
  <c r="I602"/>
  <c r="W593"/>
  <c r="V593"/>
  <c r="U593"/>
  <c r="T593"/>
  <c r="S593"/>
  <c r="M593"/>
  <c r="L593"/>
  <c r="K593"/>
  <c r="J593"/>
  <c r="I593"/>
  <c r="W584"/>
  <c r="V584"/>
  <c r="U584"/>
  <c r="T584"/>
  <c r="S584"/>
  <c r="M584"/>
  <c r="L584"/>
  <c r="K584"/>
  <c r="J584"/>
  <c r="I584"/>
  <c r="W575"/>
  <c r="V575"/>
  <c r="U575"/>
  <c r="T575"/>
  <c r="S575"/>
  <c r="M575"/>
  <c r="L575"/>
  <c r="K575"/>
  <c r="J575"/>
  <c r="I575"/>
  <c r="W566"/>
  <c r="V566"/>
  <c r="U566"/>
  <c r="T566"/>
  <c r="S566"/>
  <c r="M566"/>
  <c r="L566"/>
  <c r="K566"/>
  <c r="J566"/>
  <c r="I566"/>
  <c r="W557"/>
  <c r="V557"/>
  <c r="U557"/>
  <c r="T557"/>
  <c r="S557"/>
  <c r="M557"/>
  <c r="L557"/>
  <c r="K557"/>
  <c r="J557"/>
  <c r="I557"/>
  <c r="W548"/>
  <c r="V548"/>
  <c r="U548"/>
  <c r="T548"/>
  <c r="S548"/>
  <c r="M548"/>
  <c r="L548"/>
  <c r="K548"/>
  <c r="J548"/>
  <c r="I548"/>
  <c r="W539"/>
  <c r="V539"/>
  <c r="U539"/>
  <c r="T539"/>
  <c r="S539"/>
  <c r="M539"/>
  <c r="L539"/>
  <c r="K539"/>
  <c r="J539"/>
  <c r="I539"/>
  <c r="W530"/>
  <c r="V530"/>
  <c r="U530"/>
  <c r="T530"/>
  <c r="S530"/>
  <c r="M530"/>
  <c r="L530"/>
  <c r="K530"/>
  <c r="J530"/>
  <c r="I530"/>
  <c r="W521"/>
  <c r="V521"/>
  <c r="U521"/>
  <c r="T521"/>
  <c r="S521"/>
  <c r="M521"/>
  <c r="L521"/>
  <c r="K521"/>
  <c r="J521"/>
  <c r="I521"/>
  <c r="W512"/>
  <c r="V512"/>
  <c r="U512"/>
  <c r="T512"/>
  <c r="S512"/>
  <c r="M512"/>
  <c r="L512"/>
  <c r="K512"/>
  <c r="J512"/>
  <c r="I512"/>
  <c r="W503"/>
  <c r="V503"/>
  <c r="U503"/>
  <c r="T503"/>
  <c r="S503"/>
  <c r="M503"/>
  <c r="L503"/>
  <c r="K503"/>
  <c r="J503"/>
  <c r="I503"/>
  <c r="W494"/>
  <c r="V494"/>
  <c r="U494"/>
  <c r="T494"/>
  <c r="S494"/>
  <c r="M494"/>
  <c r="L494"/>
  <c r="K494"/>
  <c r="J494"/>
  <c r="I494"/>
  <c r="W485"/>
  <c r="V485"/>
  <c r="U485"/>
  <c r="T485"/>
  <c r="S485"/>
  <c r="M485"/>
  <c r="L485"/>
  <c r="K485"/>
  <c r="J485"/>
  <c r="I485"/>
  <c r="W476"/>
  <c r="V476"/>
  <c r="U476"/>
  <c r="T476"/>
  <c r="S476"/>
  <c r="M476"/>
  <c r="L476"/>
  <c r="K476"/>
  <c r="J476"/>
  <c r="I476"/>
  <c r="W467"/>
  <c r="V467"/>
  <c r="U467"/>
  <c r="T467"/>
  <c r="S467"/>
  <c r="M467"/>
  <c r="L467"/>
  <c r="K467"/>
  <c r="J467"/>
  <c r="I467"/>
  <c r="W458"/>
  <c r="V458"/>
  <c r="U458"/>
  <c r="T458"/>
  <c r="S458"/>
  <c r="M458"/>
  <c r="L458"/>
  <c r="K458"/>
  <c r="J458"/>
  <c r="I458"/>
  <c r="W449"/>
  <c r="V449"/>
  <c r="U449"/>
  <c r="T449"/>
  <c r="S449"/>
  <c r="M449"/>
  <c r="L449"/>
  <c r="K449"/>
  <c r="J449"/>
  <c r="I449"/>
  <c r="W440"/>
  <c r="V440"/>
  <c r="U440"/>
  <c r="T440"/>
  <c r="S440"/>
  <c r="M440"/>
  <c r="L440"/>
  <c r="K440"/>
  <c r="J440"/>
  <c r="I440"/>
  <c r="W431"/>
  <c r="V431"/>
  <c r="U431"/>
  <c r="T431"/>
  <c r="S431"/>
  <c r="M431"/>
  <c r="L431"/>
  <c r="K431"/>
  <c r="J431"/>
  <c r="I431"/>
  <c r="W422"/>
  <c r="V422"/>
  <c r="U422"/>
  <c r="T422"/>
  <c r="S422"/>
  <c r="M422"/>
  <c r="L422"/>
  <c r="K422"/>
  <c r="J422"/>
  <c r="I422"/>
  <c r="W413"/>
  <c r="V413"/>
  <c r="U413"/>
  <c r="T413"/>
  <c r="S413"/>
  <c r="M413"/>
  <c r="L413"/>
  <c r="K413"/>
  <c r="J413"/>
  <c r="I413"/>
  <c r="W404"/>
  <c r="V404"/>
  <c r="U404"/>
  <c r="T404"/>
  <c r="S404"/>
  <c r="M404"/>
  <c r="L404"/>
  <c r="K404"/>
  <c r="J404"/>
  <c r="I404"/>
  <c r="W395"/>
  <c r="V395"/>
  <c r="U395"/>
  <c r="T395"/>
  <c r="S395"/>
  <c r="M395"/>
  <c r="L395"/>
  <c r="K395"/>
  <c r="J395"/>
  <c r="I395"/>
  <c r="W386"/>
  <c r="V386"/>
  <c r="U386"/>
  <c r="T386"/>
  <c r="S386"/>
  <c r="M386"/>
  <c r="L386"/>
  <c r="K386"/>
  <c r="J386"/>
  <c r="I386"/>
  <c r="W377"/>
  <c r="V377"/>
  <c r="U377"/>
  <c r="T377"/>
  <c r="S377"/>
  <c r="M377"/>
  <c r="L377"/>
  <c r="K377"/>
  <c r="J377"/>
  <c r="I377"/>
  <c r="W368"/>
  <c r="V368"/>
  <c r="U368"/>
  <c r="T368"/>
  <c r="S368"/>
  <c r="M368"/>
  <c r="L368"/>
  <c r="K368"/>
  <c r="J368"/>
  <c r="I368"/>
  <c r="W359"/>
  <c r="V359"/>
  <c r="U359"/>
  <c r="T359"/>
  <c r="S359"/>
  <c r="M359"/>
  <c r="L359"/>
  <c r="K359"/>
  <c r="J359"/>
  <c r="I359"/>
  <c r="W350"/>
  <c r="V350"/>
  <c r="U350"/>
  <c r="T350"/>
  <c r="S350"/>
  <c r="M350"/>
  <c r="L350"/>
  <c r="K350"/>
  <c r="J350"/>
  <c r="I350"/>
  <c r="W341"/>
  <c r="V341"/>
  <c r="U341"/>
  <c r="T341"/>
  <c r="S341"/>
  <c r="M341"/>
  <c r="L341"/>
  <c r="K341"/>
  <c r="J341"/>
  <c r="I341"/>
  <c r="W332"/>
  <c r="V332"/>
  <c r="U332"/>
  <c r="T332"/>
  <c r="S332"/>
  <c r="M332"/>
  <c r="L332"/>
  <c r="K332"/>
  <c r="J332"/>
  <c r="I332"/>
  <c r="W323"/>
  <c r="V323"/>
  <c r="U323"/>
  <c r="T323"/>
  <c r="S323"/>
  <c r="M323"/>
  <c r="L323"/>
  <c r="K323"/>
  <c r="J323"/>
  <c r="I323"/>
  <c r="W314"/>
  <c r="V314"/>
  <c r="U314"/>
  <c r="T314"/>
  <c r="S314"/>
  <c r="M314"/>
  <c r="L314"/>
  <c r="K314"/>
  <c r="J314"/>
  <c r="I314"/>
  <c r="W305"/>
  <c r="V305"/>
  <c r="U305"/>
  <c r="T305"/>
  <c r="S305"/>
  <c r="M305"/>
  <c r="L305"/>
  <c r="K305"/>
  <c r="J305"/>
  <c r="I305"/>
  <c r="W296"/>
  <c r="V296"/>
  <c r="U296"/>
  <c r="T296"/>
  <c r="S296"/>
  <c r="M296"/>
  <c r="L296"/>
  <c r="K296"/>
  <c r="J296"/>
  <c r="I296"/>
  <c r="W287"/>
  <c r="V287"/>
  <c r="U287"/>
  <c r="T287"/>
  <c r="S287"/>
  <c r="M287"/>
  <c r="L287"/>
  <c r="K287"/>
  <c r="J287"/>
  <c r="I287"/>
  <c r="W278"/>
  <c r="V278"/>
  <c r="U278"/>
  <c r="T278"/>
  <c r="S278"/>
  <c r="M278"/>
  <c r="L278"/>
  <c r="K278"/>
  <c r="J278"/>
  <c r="I278"/>
  <c r="W269"/>
  <c r="V269"/>
  <c r="U269"/>
  <c r="T269"/>
  <c r="S269"/>
  <c r="M269"/>
  <c r="L269"/>
  <c r="K269"/>
  <c r="J269"/>
  <c r="I269"/>
  <c r="W260"/>
  <c r="V260"/>
  <c r="U260"/>
  <c r="T260"/>
  <c r="S260"/>
  <c r="M260"/>
  <c r="L260"/>
  <c r="K260"/>
  <c r="J260"/>
  <c r="I260"/>
  <c r="W251"/>
  <c r="V251"/>
  <c r="U251"/>
  <c r="T251"/>
  <c r="S251"/>
  <c r="M251"/>
  <c r="L251"/>
  <c r="K251"/>
  <c r="J251"/>
  <c r="I251"/>
  <c r="W242"/>
  <c r="V242"/>
  <c r="U242"/>
  <c r="T242"/>
  <c r="S242"/>
  <c r="M242"/>
  <c r="L242"/>
  <c r="K242"/>
  <c r="J242"/>
  <c r="I242"/>
  <c r="W233"/>
  <c r="V233"/>
  <c r="U233"/>
  <c r="T233"/>
  <c r="S233"/>
  <c r="M233"/>
  <c r="L233"/>
  <c r="K233"/>
  <c r="J233"/>
  <c r="I233"/>
  <c r="W224"/>
  <c r="V224"/>
  <c r="U224"/>
  <c r="T224"/>
  <c r="S224"/>
  <c r="M224"/>
  <c r="L224"/>
  <c r="K224"/>
  <c r="J224"/>
  <c r="I224"/>
  <c r="W215"/>
  <c r="V215"/>
  <c r="U215"/>
  <c r="T215"/>
  <c r="S215"/>
  <c r="M215"/>
  <c r="L215"/>
  <c r="K215"/>
  <c r="J215"/>
  <c r="I215"/>
  <c r="W206"/>
  <c r="V206"/>
  <c r="U206"/>
  <c r="T206"/>
  <c r="S206"/>
  <c r="M206"/>
  <c r="L206"/>
  <c r="K206"/>
  <c r="J206"/>
  <c r="I206"/>
  <c r="W197"/>
  <c r="V197"/>
  <c r="U197"/>
  <c r="T197"/>
  <c r="S197"/>
  <c r="M197"/>
  <c r="L197"/>
  <c r="K197"/>
  <c r="J197"/>
  <c r="I197"/>
  <c r="W188"/>
  <c r="V188"/>
  <c r="U188"/>
  <c r="T188"/>
  <c r="S188"/>
  <c r="M188"/>
  <c r="L188"/>
  <c r="K188"/>
  <c r="J188"/>
  <c r="I188"/>
  <c r="W179"/>
  <c r="V179"/>
  <c r="U179"/>
  <c r="T179"/>
  <c r="S179"/>
  <c r="M179"/>
  <c r="L179"/>
  <c r="K179"/>
  <c r="J179"/>
  <c r="I179"/>
  <c r="W170"/>
  <c r="V170"/>
  <c r="U170"/>
  <c r="T170"/>
  <c r="S170"/>
  <c r="M170"/>
  <c r="L170"/>
  <c r="K170"/>
  <c r="J170"/>
  <c r="I170"/>
  <c r="W161"/>
  <c r="V161"/>
  <c r="U161"/>
  <c r="T161"/>
  <c r="S161"/>
  <c r="M161"/>
  <c r="L161"/>
  <c r="K161"/>
  <c r="J161"/>
  <c r="I161"/>
  <c r="W152"/>
  <c r="V152"/>
  <c r="U152"/>
  <c r="T152"/>
  <c r="S152"/>
  <c r="M152"/>
  <c r="L152"/>
  <c r="K152"/>
  <c r="J152"/>
  <c r="I152"/>
  <c r="W143"/>
  <c r="V143"/>
  <c r="U143"/>
  <c r="T143"/>
  <c r="S143"/>
  <c r="M143"/>
  <c r="L143"/>
  <c r="K143"/>
  <c r="J143"/>
  <c r="I143"/>
  <c r="W134"/>
  <c r="V134"/>
  <c r="U134"/>
  <c r="T134"/>
  <c r="S134"/>
  <c r="M134"/>
  <c r="L134"/>
  <c r="K134"/>
  <c r="J134"/>
  <c r="I134"/>
  <c r="W125"/>
  <c r="V125"/>
  <c r="U125"/>
  <c r="T125"/>
  <c r="S125"/>
  <c r="M125"/>
  <c r="L125"/>
  <c r="K125"/>
  <c r="J125"/>
  <c r="I125"/>
  <c r="W116"/>
  <c r="V116"/>
  <c r="U116"/>
  <c r="T116"/>
  <c r="S116"/>
  <c r="M116"/>
  <c r="L116"/>
  <c r="K116"/>
  <c r="J116"/>
  <c r="I116"/>
  <c r="W107"/>
  <c r="V107"/>
  <c r="U107"/>
  <c r="T107"/>
  <c r="S107"/>
  <c r="M107"/>
  <c r="L107"/>
  <c r="K107"/>
  <c r="J107"/>
  <c r="I107"/>
  <c r="W98"/>
  <c r="V98"/>
  <c r="U98"/>
  <c r="T98"/>
  <c r="S98"/>
  <c r="M98"/>
  <c r="L98"/>
  <c r="K98"/>
  <c r="J98"/>
  <c r="I98"/>
  <c r="W89"/>
  <c r="V89"/>
  <c r="U89"/>
  <c r="T89"/>
  <c r="S89"/>
  <c r="M89"/>
  <c r="L89"/>
  <c r="K89"/>
  <c r="J89"/>
  <c r="I89"/>
  <c r="W80"/>
  <c r="V80"/>
  <c r="U80"/>
  <c r="T80"/>
  <c r="S80"/>
  <c r="M80"/>
  <c r="L80"/>
  <c r="K80"/>
  <c r="J80"/>
  <c r="I80"/>
  <c r="W71"/>
  <c r="V71"/>
  <c r="U71"/>
  <c r="T71"/>
  <c r="S71"/>
  <c r="M71"/>
  <c r="L71"/>
  <c r="K71"/>
  <c r="J71"/>
  <c r="I71"/>
  <c r="W62"/>
  <c r="V62"/>
  <c r="U62"/>
  <c r="T62"/>
  <c r="S62"/>
  <c r="M62"/>
  <c r="L62"/>
  <c r="K62"/>
  <c r="J62"/>
  <c r="I62"/>
  <c r="W53"/>
  <c r="V53"/>
  <c r="U53"/>
  <c r="T53"/>
  <c r="S53"/>
  <c r="M53"/>
  <c r="L53"/>
  <c r="K53"/>
  <c r="J53"/>
  <c r="I53"/>
  <c r="W44"/>
  <c r="V44"/>
  <c r="U44"/>
  <c r="T44"/>
  <c r="S44"/>
  <c r="M44"/>
  <c r="L44"/>
  <c r="K44"/>
  <c r="J44"/>
  <c r="I44"/>
  <c r="W35"/>
  <c r="V35"/>
  <c r="U35"/>
  <c r="T35"/>
  <c r="S35"/>
  <c r="M35"/>
  <c r="L35"/>
  <c r="K35"/>
  <c r="J35"/>
  <c r="I35"/>
  <c r="W26"/>
  <c r="V26"/>
  <c r="U26"/>
  <c r="T26"/>
  <c r="S26"/>
  <c r="M26"/>
  <c r="L26"/>
  <c r="K26"/>
  <c r="J26"/>
  <c r="I26"/>
  <c r="W17"/>
  <c r="V17"/>
  <c r="U17"/>
  <c r="T17"/>
  <c r="S17"/>
  <c r="M17"/>
  <c r="L17"/>
  <c r="K17"/>
  <c r="J17"/>
  <c r="I17"/>
  <c r="D665" l="1"/>
  <c r="N665"/>
  <c r="J665"/>
  <c r="L665"/>
  <c r="M665"/>
  <c r="K665"/>
  <c r="I665"/>
  <c r="D71" i="5"/>
  <c r="N98"/>
  <c r="D98"/>
  <c r="D99" l="1"/>
  <c r="N89"/>
  <c r="D89"/>
  <c r="N80"/>
  <c r="D80"/>
  <c r="N71"/>
  <c r="N62"/>
  <c r="D62"/>
  <c r="N44"/>
  <c r="D44"/>
  <c r="N35"/>
  <c r="D35"/>
  <c r="N26"/>
  <c r="D26"/>
  <c r="N17"/>
  <c r="D17"/>
  <c r="N53"/>
  <c r="D53"/>
  <c r="D107" l="1"/>
  <c r="O99" l="1"/>
  <c r="P99"/>
  <c r="Q99"/>
  <c r="R99"/>
  <c r="N99"/>
  <c r="E99"/>
  <c r="F99"/>
  <c r="G99"/>
  <c r="H99"/>
  <c r="W106"/>
  <c r="V106"/>
  <c r="U106"/>
  <c r="T106"/>
  <c r="S106"/>
  <c r="W105"/>
  <c r="V105"/>
  <c r="U105"/>
  <c r="T105"/>
  <c r="S105"/>
  <c r="W104"/>
  <c r="V104"/>
  <c r="U104"/>
  <c r="T104"/>
  <c r="S104"/>
  <c r="W103"/>
  <c r="V103"/>
  <c r="U103"/>
  <c r="T103"/>
  <c r="S103"/>
  <c r="W102"/>
  <c r="V102"/>
  <c r="U102"/>
  <c r="T102"/>
  <c r="S102"/>
  <c r="W101"/>
  <c r="V101"/>
  <c r="U101"/>
  <c r="T101"/>
  <c r="S101"/>
  <c r="W100"/>
  <c r="V100"/>
  <c r="U100"/>
  <c r="T100"/>
  <c r="S100"/>
  <c r="W99"/>
  <c r="V99"/>
  <c r="U99"/>
  <c r="T99"/>
  <c r="S99"/>
  <c r="J106"/>
  <c r="K106"/>
  <c r="L106"/>
  <c r="M106"/>
  <c r="J99"/>
  <c r="K99"/>
  <c r="L99"/>
  <c r="M99"/>
  <c r="J100"/>
  <c r="K100"/>
  <c r="L100"/>
  <c r="M100"/>
  <c r="J101"/>
  <c r="K101"/>
  <c r="L101"/>
  <c r="M101"/>
  <c r="J102"/>
  <c r="K102"/>
  <c r="L102"/>
  <c r="M102"/>
  <c r="J103"/>
  <c r="K103"/>
  <c r="L103"/>
  <c r="M103"/>
  <c r="J104"/>
  <c r="K104"/>
  <c r="L104"/>
  <c r="M104"/>
  <c r="J105"/>
  <c r="K105"/>
  <c r="L105"/>
  <c r="M105"/>
  <c r="I100"/>
  <c r="I101"/>
  <c r="I102"/>
  <c r="I103"/>
  <c r="I104"/>
  <c r="I105"/>
  <c r="I106"/>
  <c r="W98"/>
  <c r="V98"/>
  <c r="U98"/>
  <c r="T98"/>
  <c r="S98"/>
  <c r="M98"/>
  <c r="L98"/>
  <c r="K98"/>
  <c r="J98"/>
  <c r="W89"/>
  <c r="V89"/>
  <c r="U89"/>
  <c r="T89"/>
  <c r="S89"/>
  <c r="M89"/>
  <c r="L89"/>
  <c r="K89"/>
  <c r="J89"/>
  <c r="I89"/>
  <c r="W80"/>
  <c r="V80"/>
  <c r="U80"/>
  <c r="T80"/>
  <c r="S80"/>
  <c r="M80"/>
  <c r="L80"/>
  <c r="K80"/>
  <c r="J80"/>
  <c r="I80"/>
  <c r="W71"/>
  <c r="V71"/>
  <c r="U71"/>
  <c r="T71"/>
  <c r="S71"/>
  <c r="M71"/>
  <c r="L71"/>
  <c r="K71"/>
  <c r="J71"/>
  <c r="I71"/>
  <c r="W62"/>
  <c r="V62"/>
  <c r="U62"/>
  <c r="T62"/>
  <c r="S62"/>
  <c r="M62"/>
  <c r="L62"/>
  <c r="K62"/>
  <c r="J62"/>
  <c r="I62"/>
  <c r="W53"/>
  <c r="V53"/>
  <c r="U53"/>
  <c r="T53"/>
  <c r="S53"/>
  <c r="M53"/>
  <c r="L53"/>
  <c r="K53"/>
  <c r="J53"/>
  <c r="I53"/>
  <c r="W44"/>
  <c r="V44"/>
  <c r="U44"/>
  <c r="T44"/>
  <c r="S44"/>
  <c r="M44"/>
  <c r="L44"/>
  <c r="K44"/>
  <c r="J44"/>
  <c r="I44"/>
  <c r="W35"/>
  <c r="V35"/>
  <c r="U35"/>
  <c r="T35"/>
  <c r="S35"/>
  <c r="Y35" s="1"/>
  <c r="M35"/>
  <c r="L35"/>
  <c r="K35"/>
  <c r="J35"/>
  <c r="I35"/>
  <c r="W26"/>
  <c r="V26"/>
  <c r="U26"/>
  <c r="T26"/>
  <c r="S26"/>
  <c r="M26"/>
  <c r="L26"/>
  <c r="K26"/>
  <c r="J26"/>
  <c r="I26"/>
  <c r="W17"/>
  <c r="W107" s="1"/>
  <c r="V17"/>
  <c r="U17"/>
  <c r="U107" s="1"/>
  <c r="T17"/>
  <c r="S17"/>
  <c r="M17"/>
  <c r="M107" s="1"/>
  <c r="L17"/>
  <c r="L107" s="1"/>
  <c r="K17"/>
  <c r="K107" s="1"/>
  <c r="J17"/>
  <c r="J107" s="1"/>
  <c r="I17"/>
  <c r="T107" l="1"/>
  <c r="V107"/>
  <c r="S107"/>
  <c r="N107"/>
  <c r="I99" l="1"/>
  <c r="I98"/>
  <c r="I107" s="1"/>
</calcChain>
</file>

<file path=xl/comments1.xml><?xml version="1.0" encoding="utf-8"?>
<comments xmlns="http://schemas.openxmlformats.org/spreadsheetml/2006/main">
  <authors>
    <author>Author</author>
  </authors>
  <commentList>
    <comment ref="A54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A180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<sst xmlns="http://schemas.openxmlformats.org/spreadsheetml/2006/main" count="5608" uniqueCount="528">
  <si>
    <t>Տ Ե Ղ Ե Կ Ա Ն Ք</t>
  </si>
  <si>
    <t>Հավելված-3</t>
  </si>
  <si>
    <t>ՀՀ Սյունիքի մարզի համայնքներում  քաղաքացիների և իրավաբանական անձանց սեփականություն հանդիսացող  գյուղատնտեսական նշանակության հողերի չմշակման պատճառների վերաբերյալ</t>
  </si>
  <si>
    <t>հ/հ</t>
  </si>
  <si>
    <t xml:space="preserve">ՀՀ համայնքի անվանումը </t>
  </si>
  <si>
    <t>Հողի չմշակման պատճառ</t>
  </si>
  <si>
    <t xml:space="preserve">Քաղաքացու սեփականություն </t>
  </si>
  <si>
    <t xml:space="preserve">Իրավաբանական անձի սեփականություն </t>
  </si>
  <si>
    <t xml:space="preserve">Ընդամենը                                                                     /ըստ հողային հաշվեկշռի/ </t>
  </si>
  <si>
    <t>այդ թվում չօգտագործվող հողեր</t>
  </si>
  <si>
    <t>հա</t>
  </si>
  <si>
    <t>վարելահող</t>
  </si>
  <si>
    <t>բազ. տնկարկ</t>
  </si>
  <si>
    <t>խոտհարք</t>
  </si>
  <si>
    <t>արոտ</t>
  </si>
  <si>
    <t>այլ</t>
  </si>
  <si>
    <t>Կապան</t>
  </si>
  <si>
    <t>1. ցածր եկամտաբերությունը</t>
  </si>
  <si>
    <t>2. շրջանառու միջոցների բացակայությունը</t>
  </si>
  <si>
    <t>3. գյուղատնտեսական տեխնիկայի օգտագործման անմատչելիությունը</t>
  </si>
  <si>
    <t>4. ոռոգման ջրի անհասանելիությունը կամ անբավարար մատակարարումը</t>
  </si>
  <si>
    <t>5. հողի բերրիության ցածր մակարդակը</t>
  </si>
  <si>
    <t>6. որակյալ սերմի ու տնկանյութի անմատչելիությունը և/կամ բարձր գինը</t>
  </si>
  <si>
    <t>7. պարարտանյութի բարձր գինը</t>
  </si>
  <si>
    <t>8. սեփականատիրոջ բացակայությունը</t>
  </si>
  <si>
    <t>Ընդամենը</t>
  </si>
  <si>
    <t>Քաջարան</t>
  </si>
  <si>
    <t>Գորայք</t>
  </si>
  <si>
    <t>Սիսիան</t>
  </si>
  <si>
    <t>Մեղրի</t>
  </si>
  <si>
    <t>Տաթև</t>
  </si>
  <si>
    <t>Տեղ</t>
  </si>
  <si>
    <t>Գորիս</t>
  </si>
  <si>
    <t>Սյունիքի մարզ</t>
  </si>
  <si>
    <t>ՀՀ  համայնքներում  քաղաքացիների և իրավաբանական անձանց սեփականություն հանդիսացող  գյուղատնտեսական նշանակության հողերի չմշակման պատճառների վերաբերյալ</t>
  </si>
  <si>
    <t>Արագածոտն</t>
  </si>
  <si>
    <t>Արարատ</t>
  </si>
  <si>
    <t>Արմավիր</t>
  </si>
  <si>
    <t>Գեղարքունիք</t>
  </si>
  <si>
    <t>Լոռի</t>
  </si>
  <si>
    <t>Կոտայք</t>
  </si>
  <si>
    <t>Շիրակ</t>
  </si>
  <si>
    <t>Սյունիք</t>
  </si>
  <si>
    <t>Վայոց ձոր</t>
  </si>
  <si>
    <t>Տավուշ</t>
  </si>
  <si>
    <t>ՀՀ Արմավիրի  մարզի համայնքներում  քաղաքացիների և իրավաբանական անձանց սեփականություն հանդիսացող  գյուղատնտեսական նշանակության հողերի չմշակման պատճառների վերաբերյալ</t>
  </si>
  <si>
    <t>ք. Արմավիր</t>
  </si>
  <si>
    <t>ք. Մեծամոր</t>
  </si>
  <si>
    <t>Ալաշկերտ</t>
  </si>
  <si>
    <t>Ամասիա</t>
  </si>
  <si>
    <t>Այգեշատ</t>
  </si>
  <si>
    <t>Այգեվան</t>
  </si>
  <si>
    <t>Արազափ</t>
  </si>
  <si>
    <t>Արաքս</t>
  </si>
  <si>
    <t>Արգավանդ</t>
  </si>
  <si>
    <t>Արտաշար</t>
  </si>
  <si>
    <t>Արևիկ</t>
  </si>
  <si>
    <t>Բամբակաշատ</t>
  </si>
  <si>
    <t>Բերքաշատ</t>
  </si>
  <si>
    <t>գետաշեն</t>
  </si>
  <si>
    <t>Եղեգնուտ</t>
  </si>
  <si>
    <t>Երասխահուն</t>
  </si>
  <si>
    <t>Զարթոնք</t>
  </si>
  <si>
    <t>Լենուղի</t>
  </si>
  <si>
    <t>Լուկաշին</t>
  </si>
  <si>
    <t>Խանջյան</t>
  </si>
  <si>
    <t>Հայկավան</t>
  </si>
  <si>
    <t>Հացիկ</t>
  </si>
  <si>
    <t>Մայիսյան</t>
  </si>
  <si>
    <t>Մարգարա</t>
  </si>
  <si>
    <t>Մրգաշատ</t>
  </si>
  <si>
    <t>Նալբանդյան</t>
  </si>
  <si>
    <t>Նոր Արմավիր</t>
  </si>
  <si>
    <t>Նոր Արտագերս</t>
  </si>
  <si>
    <t>Նոր Կեսարիա</t>
  </si>
  <si>
    <t>Նորապատ</t>
  </si>
  <si>
    <t>Նորավան</t>
  </si>
  <si>
    <t>Շենավան</t>
  </si>
  <si>
    <t>Ջանֆիդա</t>
  </si>
  <si>
    <t>Ջրաշեն</t>
  </si>
  <si>
    <t>Սարդարապատ</t>
  </si>
  <si>
    <t>Վարդանաշեն</t>
  </si>
  <si>
    <t>Տանձուտ</t>
  </si>
  <si>
    <t>Փշատավան</t>
  </si>
  <si>
    <t>Էջմիածին</t>
  </si>
  <si>
    <t>Ակնալիճ</t>
  </si>
  <si>
    <t>Ակնաշեն</t>
  </si>
  <si>
    <t>Աղավնատուն</t>
  </si>
  <si>
    <t>Ամբերդ</t>
  </si>
  <si>
    <t>Այգեկ</t>
  </si>
  <si>
    <t>Ապագա</t>
  </si>
  <si>
    <t>Առատաշեն</t>
  </si>
  <si>
    <t>Արագած</t>
  </si>
  <si>
    <t>Արշալույս</t>
  </si>
  <si>
    <t>Արտիմետ</t>
  </si>
  <si>
    <t>Արևաշատ</t>
  </si>
  <si>
    <t>Բաղրամյան</t>
  </si>
  <si>
    <t>Գայ</t>
  </si>
  <si>
    <t>Գեղակերտ</t>
  </si>
  <si>
    <t>Գրիբոյեդով</t>
  </si>
  <si>
    <t>Դաշտ</t>
  </si>
  <si>
    <t>Դողս</t>
  </si>
  <si>
    <t>Լեռնամերձ</t>
  </si>
  <si>
    <t>Լուսագյուղ</t>
  </si>
  <si>
    <t>Խորոնք</t>
  </si>
  <si>
    <t>Ծաղկալանջ</t>
  </si>
  <si>
    <t>Ծաղկունք</t>
  </si>
  <si>
    <t>Ծիածան</t>
  </si>
  <si>
    <t>Հայթաղ</t>
  </si>
  <si>
    <t>Հայկաշեն</t>
  </si>
  <si>
    <t>Հովտամեջ</t>
  </si>
  <si>
    <t>Մեծամոր</t>
  </si>
  <si>
    <t>Մերձավան</t>
  </si>
  <si>
    <t>Մրգաստան</t>
  </si>
  <si>
    <t>Մուսալեռ</t>
  </si>
  <si>
    <t>Նորակերտ</t>
  </si>
  <si>
    <t>Շահումյան</t>
  </si>
  <si>
    <t>Շահումյանի թ/ֆ</t>
  </si>
  <si>
    <t>Ոսկեհատ</t>
  </si>
  <si>
    <t>Պտղունք</t>
  </si>
  <si>
    <t>Ջրառատ</t>
  </si>
  <si>
    <t>Ջրարբի</t>
  </si>
  <si>
    <t>Տարոնիկ</t>
  </si>
  <si>
    <t>Փարաքար</t>
  </si>
  <si>
    <t>ֆերիկ</t>
  </si>
  <si>
    <t>Արգինա</t>
  </si>
  <si>
    <t>Արտամետ</t>
  </si>
  <si>
    <t>Արևադաշտ</t>
  </si>
  <si>
    <t>Բագարան</t>
  </si>
  <si>
    <t>Դալարիկ</t>
  </si>
  <si>
    <t>Երվանդաշատ</t>
  </si>
  <si>
    <t>Լեռնագոգ</t>
  </si>
  <si>
    <t>Կողբավան</t>
  </si>
  <si>
    <t>Հուշակերտ</t>
  </si>
  <si>
    <t>Մյասնիկյան</t>
  </si>
  <si>
    <t>Շենիկ</t>
  </si>
  <si>
    <t>Վանանդ</t>
  </si>
  <si>
    <t>Տալվորիկ</t>
  </si>
  <si>
    <t>Քարակերտ</t>
  </si>
  <si>
    <r>
      <t xml:space="preserve">ՀՀ </t>
    </r>
    <r>
      <rPr>
        <b/>
        <u/>
        <sz val="15"/>
        <rFont val="GHEA Grapalat"/>
        <family val="3"/>
      </rPr>
      <t>Արագածոտնի</t>
    </r>
    <r>
      <rPr>
        <sz val="15"/>
        <rFont val="GHEA Grapalat"/>
        <family val="3"/>
      </rPr>
      <t xml:space="preserve"> մարզի համայնքներում  քաղաքացիների և իրավաբանական անձանց սեփականություն հանդիսացող  գյուղատնտեսական նշանակության հողերի չմշակման պատճառների վերաբերյալ</t>
    </r>
  </si>
  <si>
    <t>Աշտարակ</t>
  </si>
  <si>
    <t>Ավան</t>
  </si>
  <si>
    <t>Արուճ</t>
  </si>
  <si>
    <t>Ղազարավան</t>
  </si>
  <si>
    <t>Նոր Ամանոս</t>
  </si>
  <si>
    <t>Նոր Եդեսիա</t>
  </si>
  <si>
    <t>Ոսկեվազ</t>
  </si>
  <si>
    <t>Սասունիկ</t>
  </si>
  <si>
    <t>Փարպի</t>
  </si>
  <si>
    <t>Օշական</t>
  </si>
  <si>
    <t>Ուշի</t>
  </si>
  <si>
    <t>Տեղեր</t>
  </si>
  <si>
    <t>Անտառուտ</t>
  </si>
  <si>
    <t>Կարբի</t>
  </si>
  <si>
    <t>Ուջան</t>
  </si>
  <si>
    <t>Ագարակ</t>
  </si>
  <si>
    <t>Աղձք</t>
  </si>
  <si>
    <t>Արտաշավան</t>
  </si>
  <si>
    <t>Բազմաղբյուր</t>
  </si>
  <si>
    <t>Բյուրական</t>
  </si>
  <si>
    <t>Դրեվանք</t>
  </si>
  <si>
    <t>Լեռնարոտ</t>
  </si>
  <si>
    <t>Վերին Սասունիկ</t>
  </si>
  <si>
    <t>Օհանավան</t>
  </si>
  <si>
    <t>Օրգով</t>
  </si>
  <si>
    <t>Կոշ</t>
  </si>
  <si>
    <t>Շամիրամ</t>
  </si>
  <si>
    <t>Սաղմոսավան</t>
  </si>
  <si>
    <t>Թալին</t>
  </si>
  <si>
    <t>Ագարակավան</t>
  </si>
  <si>
    <t>Արագածավան</t>
  </si>
  <si>
    <t>Ակունք</t>
  </si>
  <si>
    <t>Աշնակ</t>
  </si>
  <si>
    <t>Արևուտ</t>
  </si>
  <si>
    <t>Գառնահովիտ</t>
  </si>
  <si>
    <t>Դաշտադեմ</t>
  </si>
  <si>
    <t>Դավթաշեն</t>
  </si>
  <si>
    <t>Դդմասար</t>
  </si>
  <si>
    <t>Դիան</t>
  </si>
  <si>
    <t>Եղնիկ</t>
  </si>
  <si>
    <t>Զարինջա</t>
  </si>
  <si>
    <t>Զովասար</t>
  </si>
  <si>
    <t>Թաթուլ</t>
  </si>
  <si>
    <t>Թլիկ</t>
  </si>
  <si>
    <t>Իրինդ</t>
  </si>
  <si>
    <t>Ծաղկասար</t>
  </si>
  <si>
    <t>Կաթնաղբյուր</t>
  </si>
  <si>
    <t>Կանչ</t>
  </si>
  <si>
    <t>Կարմրաշեն</t>
  </si>
  <si>
    <t>Կաքավաձոր</t>
  </si>
  <si>
    <t>Հակո</t>
  </si>
  <si>
    <t>Հացաշեն</t>
  </si>
  <si>
    <t>Մաստարա</t>
  </si>
  <si>
    <t>Մեծաձոր</t>
  </si>
  <si>
    <t>Ներքին Բազմաբերդ</t>
  </si>
  <si>
    <t>Ներքին Սասնաշեն</t>
  </si>
  <si>
    <t>Նոր Արթիկ</t>
  </si>
  <si>
    <t>Շղարշիկ</t>
  </si>
  <si>
    <t>Ոսկեթաս</t>
  </si>
  <si>
    <t>Պարտիզակ</t>
  </si>
  <si>
    <t>Սորիկ</t>
  </si>
  <si>
    <t>Սուսեր</t>
  </si>
  <si>
    <t>Վերին Բազմաբերդ</t>
  </si>
  <si>
    <t>Վերին Սասնաշեն</t>
  </si>
  <si>
    <t>Ցամաքասար</t>
  </si>
  <si>
    <t>Օթևան</t>
  </si>
  <si>
    <t>Ապարան</t>
  </si>
  <si>
    <t>Ալագյազ</t>
  </si>
  <si>
    <t>0</t>
  </si>
  <si>
    <t>Ծաղկահովիտ</t>
  </si>
  <si>
    <t>Մելիքգյուղ</t>
  </si>
  <si>
    <t>ՀՀ Գեղարքունիքի մարզի համայնքներում  քաղաքացիների և իրավաբանական անձանց սեփականություն հանդիսացող  գյուղատնտեսական նշանակության հողերի չմշակման պատճառների վերաբերյալ</t>
  </si>
  <si>
    <t>Գավառ</t>
  </si>
  <si>
    <t>Բերդկունք</t>
  </si>
  <si>
    <t>Գանձակ</t>
  </si>
  <si>
    <t>Լանջաղբյուր</t>
  </si>
  <si>
    <t>Լճափ</t>
  </si>
  <si>
    <t>Ծաղկաշեն</t>
  </si>
  <si>
    <t>Ծովազարդ</t>
  </si>
  <si>
    <t>Կարմիրգյուղ</t>
  </si>
  <si>
    <t>Հայրավանք</t>
  </si>
  <si>
    <t>Նորատուս</t>
  </si>
  <si>
    <t>Սարուխան</t>
  </si>
  <si>
    <t>ք. Սևան</t>
  </si>
  <si>
    <t>Գեղամավան</t>
  </si>
  <si>
    <t>Դդմաշեն</t>
  </si>
  <si>
    <t>Զովաբեր</t>
  </si>
  <si>
    <t>Լճաշեն</t>
  </si>
  <si>
    <t>Ծովագյուղ</t>
  </si>
  <si>
    <t>Նորաշեն</t>
  </si>
  <si>
    <t>Չկալովկա</t>
  </si>
  <si>
    <t>Սեմյոնովկա</t>
  </si>
  <si>
    <t>Վարսեր</t>
  </si>
  <si>
    <t>ք.Մարտունի</t>
  </si>
  <si>
    <t>Աստղաձոր</t>
  </si>
  <si>
    <t>Արծվանիստ</t>
  </si>
  <si>
    <t>Գեղհովիտ</t>
  </si>
  <si>
    <t>Երանոս</t>
  </si>
  <si>
    <t>Զոլաքար</t>
  </si>
  <si>
    <t>Լիճք</t>
  </si>
  <si>
    <t>Ծակքար</t>
  </si>
  <si>
    <t>Ծովասար</t>
  </si>
  <si>
    <t>Ծովինար</t>
  </si>
  <si>
    <t>Ձորագյուղ</t>
  </si>
  <si>
    <t>Մադինա</t>
  </si>
  <si>
    <t>Ն. Գետաշեն</t>
  </si>
  <si>
    <t>Վ. Գետաշեն</t>
  </si>
  <si>
    <t xml:space="preserve">Վաղաշեն </t>
  </si>
  <si>
    <t>Վարդաձոր</t>
  </si>
  <si>
    <t>Վարդենիկ</t>
  </si>
  <si>
    <t>ք.Վարդենիս</t>
  </si>
  <si>
    <t>Գեղամասար</t>
  </si>
  <si>
    <t>Ախպրաձոր</t>
  </si>
  <si>
    <t>Գեղաքար</t>
  </si>
  <si>
    <t>Լճավան</t>
  </si>
  <si>
    <t>Լուսակունք</t>
  </si>
  <si>
    <t>Խաչաղբյուր</t>
  </si>
  <si>
    <t>Ծովակ</t>
  </si>
  <si>
    <t>Կարճաղբյուր</t>
  </si>
  <si>
    <t>Մ.Մասրիկ</t>
  </si>
  <si>
    <t>Մաքենիս</t>
  </si>
  <si>
    <t>Վանևան</t>
  </si>
  <si>
    <t>Տորֆավան</t>
  </si>
  <si>
    <t>ք.Ճամբարակ</t>
  </si>
  <si>
    <t>Շողակաթ</t>
  </si>
  <si>
    <t>Աշոցք</t>
  </si>
  <si>
    <t>Լեռնակերտ</t>
  </si>
  <si>
    <t>Գեղանիստ</t>
  </si>
  <si>
    <t>Սարապատ</t>
  </si>
  <si>
    <t>Անի</t>
  </si>
  <si>
    <t>ՀՀ Լոռու մարզի համայնքներում  քաղաքացիների և իրավաբանական անձանց սեփականություն հանդիսացող  գյուղատնտեսական նշանակության հողերի չմշակման պատճառների վերաբերյալ</t>
  </si>
  <si>
    <t>Անտառամուտ</t>
  </si>
  <si>
    <t>Շնող</t>
  </si>
  <si>
    <t>Գոգարան</t>
  </si>
  <si>
    <t>Դարպաս</t>
  </si>
  <si>
    <t>Չկալով</t>
  </si>
  <si>
    <t>Շիրակամուտ</t>
  </si>
  <si>
    <t>Արջուտ</t>
  </si>
  <si>
    <t>Մեծ Պարնի</t>
  </si>
  <si>
    <t>Մարգահովիտ</t>
  </si>
  <si>
    <t>Ձորագետ</t>
  </si>
  <si>
    <t>Լեռնանցք</t>
  </si>
  <si>
    <t>ԳՈՒԳԱՐՔ</t>
  </si>
  <si>
    <t>Բազում</t>
  </si>
  <si>
    <t xml:space="preserve">
Վահագնաձոր
</t>
  </si>
  <si>
    <t>Ստեփանավան</t>
  </si>
  <si>
    <t>Սարչապետ</t>
  </si>
  <si>
    <t>Քարաբերդ</t>
  </si>
  <si>
    <t>Տաշիր</t>
  </si>
  <si>
    <t>Ազնվաձոր</t>
  </si>
  <si>
    <t>Անտառաշեն</t>
  </si>
  <si>
    <t>Դեբետ</t>
  </si>
  <si>
    <t>Լերմոնտովո</t>
  </si>
  <si>
    <t>Լեռնապատ</t>
  </si>
  <si>
    <t>Հալավար</t>
  </si>
  <si>
    <t>Վահագնի</t>
  </si>
  <si>
    <t>Փամբակ</t>
  </si>
  <si>
    <t>Ֆիոլետովո</t>
  </si>
  <si>
    <t>Գյուլագարակ</t>
  </si>
  <si>
    <t>Լոռի Բերդ</t>
  </si>
  <si>
    <t>Դսեղ</t>
  </si>
  <si>
    <t>Օձուն</t>
  </si>
  <si>
    <t>Մեծավան</t>
  </si>
  <si>
    <t>Նոր Խաչակապ</t>
  </si>
  <si>
    <t>Ղուրսալ</t>
  </si>
  <si>
    <t>Արևաշող</t>
  </si>
  <si>
    <t>Գեղասար</t>
  </si>
  <si>
    <t>Լեռնավան</t>
  </si>
  <si>
    <t>Լուսաղբյուր</t>
  </si>
  <si>
    <t>Սարալանջ</t>
  </si>
  <si>
    <t>Սարահարթ</t>
  </si>
  <si>
    <t>Սարամեջ</t>
  </si>
  <si>
    <t>Խնկոյան</t>
  </si>
  <si>
    <t>Ծաղկաբեր</t>
  </si>
  <si>
    <t>Կաթնաջուր</t>
  </si>
  <si>
    <t>Հարթագյուղ</t>
  </si>
  <si>
    <t>Քարաձոր</t>
  </si>
  <si>
    <t>Թումանյան</t>
  </si>
  <si>
    <t>Ախթալա</t>
  </si>
  <si>
    <t>Ալավերդի</t>
  </si>
  <si>
    <t>Սպիտակ</t>
  </si>
  <si>
    <t>Վանաձոր</t>
  </si>
  <si>
    <t>Ընդամենը մարզում</t>
  </si>
  <si>
    <t>ՀՀ ___ԿՈՏԱՅՔԻ___________ մարզի համայնքներում  քաղաքացիների և իրավաբանական անձանց սեփականություն հանդիսացող  գյուղատնտեսական նշանակության հողերի չմշակման պատճառների վերաբերյալ</t>
  </si>
  <si>
    <t>Արգել</t>
  </si>
  <si>
    <t>Գետամեջ</t>
  </si>
  <si>
    <t>Ջրվեժ</t>
  </si>
  <si>
    <t>Լեռնանիստ</t>
  </si>
  <si>
    <t>Արզնի</t>
  </si>
  <si>
    <t>Նոր Երզնկա</t>
  </si>
  <si>
    <t>Քանաքեռավան</t>
  </si>
  <si>
    <t>Մրգաշեն</t>
  </si>
  <si>
    <t>Քասախ</t>
  </si>
  <si>
    <t>Ողջաբերդ</t>
  </si>
  <si>
    <t>Հրազդան</t>
  </si>
  <si>
    <t>Նոր Գեղի</t>
  </si>
  <si>
    <t>Պռոշյան</t>
  </si>
  <si>
    <t xml:space="preserve"> Արամուս</t>
  </si>
  <si>
    <t>Մայակովսկի</t>
  </si>
  <si>
    <t>Նոր Արտամետ</t>
  </si>
  <si>
    <t>Գառնի</t>
  </si>
  <si>
    <t>Հացավան</t>
  </si>
  <si>
    <t>Մեղրաձոր</t>
  </si>
  <si>
    <t>Չարենցավան</t>
  </si>
  <si>
    <t>Ծաղկաձոր</t>
  </si>
  <si>
    <t>Առինջ</t>
  </si>
  <si>
    <t>Բալահովիտ</t>
  </si>
  <si>
    <t xml:space="preserve"> Գեղարդ</t>
  </si>
  <si>
    <t>Գեղաշեն</t>
  </si>
  <si>
    <t>Գեղադիր</t>
  </si>
  <si>
    <t>Գողթ</t>
  </si>
  <si>
    <t>Կամարիս</t>
  </si>
  <si>
    <t>Բյուրեղավան</t>
  </si>
  <si>
    <t>Պտղնի</t>
  </si>
  <si>
    <t>Վերին Պտղնի</t>
  </si>
  <si>
    <t>Աբովյան</t>
  </si>
  <si>
    <t>Եղվարդ</t>
  </si>
  <si>
    <t>Թեղենիք</t>
  </si>
  <si>
    <t>Քաղսի</t>
  </si>
  <si>
    <t>Քարաշամբ</t>
  </si>
  <si>
    <t>Սոլակ</t>
  </si>
  <si>
    <t>Ընդամենը   մարզում</t>
  </si>
  <si>
    <t>ՀՀ Վայոց ձոր մարզի համայնքներում  քաղաքացիների և իրավաբանական անձանց սեփականություն հանդիսացող  գյուղատնտեսական նշանակության հողերի չմշակման պատճառների վերաբերյալ</t>
  </si>
  <si>
    <t>Եղեգնաձոր</t>
  </si>
  <si>
    <t>Եղեգիս</t>
  </si>
  <si>
    <t>Գլաձոր</t>
  </si>
  <si>
    <t>Մալիշկա</t>
  </si>
  <si>
    <t>Արենի</t>
  </si>
  <si>
    <t>Վայք</t>
  </si>
  <si>
    <t>Զառիթափ</t>
  </si>
  <si>
    <t>Ջերմուկ</t>
  </si>
  <si>
    <t>Բերդ</t>
  </si>
  <si>
    <t>Կողբ</t>
  </si>
  <si>
    <t>Նոյեմբերյան</t>
  </si>
  <si>
    <t>Գանձաքար</t>
  </si>
  <si>
    <t>Աչաջուր</t>
  </si>
  <si>
    <t>Այգեհովիտ</t>
  </si>
  <si>
    <t>Սևքար</t>
  </si>
  <si>
    <t>Սարիգյուղ</t>
  </si>
  <si>
    <t>Վազաշեն</t>
  </si>
  <si>
    <t>Ն.Ծաղկավան</t>
  </si>
  <si>
    <t>Կիրանց</t>
  </si>
  <si>
    <t>Ենոքավան</t>
  </si>
  <si>
    <t>Դիլիջան</t>
  </si>
  <si>
    <t>Դիտավան</t>
  </si>
  <si>
    <t>Այրում</t>
  </si>
  <si>
    <t>Բերքաբեր</t>
  </si>
  <si>
    <t>Գետահովիտ</t>
  </si>
  <si>
    <t>Ազատամուտ</t>
  </si>
  <si>
    <t>Ակնաղբյուր</t>
  </si>
  <si>
    <t>Աճարկուտ</t>
  </si>
  <si>
    <t>Իջևան</t>
  </si>
  <si>
    <t>Խաշթառակ</t>
  </si>
  <si>
    <t>Լուսահովիտ</t>
  </si>
  <si>
    <t>Լուսաձոր</t>
  </si>
  <si>
    <t>ՀՀ Արարատի մարզի համայնքներում  քաղաքացիների և իրավաբանական անձանց սեփականություն հանդիսացող  գյուղատնտեսական նշանակության հողերի չմշակման պատճառների վերաբերյալ</t>
  </si>
  <si>
    <t>Այգավան</t>
  </si>
  <si>
    <t>Ավշար</t>
  </si>
  <si>
    <t>Արալեզ</t>
  </si>
  <si>
    <t>Արարատ գյուղ</t>
  </si>
  <si>
    <t>Արարատ քաղաք</t>
  </si>
  <si>
    <t>Արմաշ</t>
  </si>
  <si>
    <t>Գինեվետ</t>
  </si>
  <si>
    <t>Գոռավան</t>
  </si>
  <si>
    <t>Դաշտաքար</t>
  </si>
  <si>
    <t>Եղեգնավան</t>
  </si>
  <si>
    <t>Երասխ</t>
  </si>
  <si>
    <t>Զանգակատուն</t>
  </si>
  <si>
    <t>Լանջառ</t>
  </si>
  <si>
    <t>Լուսաշող</t>
  </si>
  <si>
    <t>Լուսառատ</t>
  </si>
  <si>
    <t>Նոյակերտ</t>
  </si>
  <si>
    <t>Նոր Կյանք</t>
  </si>
  <si>
    <t>Նոր ՈՒղի</t>
  </si>
  <si>
    <t>Ոսկետափ</t>
  </si>
  <si>
    <t>ՈՒրցալանջ</t>
  </si>
  <si>
    <t>ՈՒրցաձոր</t>
  </si>
  <si>
    <t>Պ. Սևակ</t>
  </si>
  <si>
    <t>Սիսավան</t>
  </si>
  <si>
    <t>Սուրենավան</t>
  </si>
  <si>
    <t>Վանաշեն</t>
  </si>
  <si>
    <t>Վարդաշատ</t>
  </si>
  <si>
    <t>Վեդի</t>
  </si>
  <si>
    <t>Տափերական</t>
  </si>
  <si>
    <t>Փոքր Վեդի</t>
  </si>
  <si>
    <t>Ազատավան</t>
  </si>
  <si>
    <t>Այգեզարդ</t>
  </si>
  <si>
    <t>Այգեպատ</t>
  </si>
  <si>
    <t>Այգեստան</t>
  </si>
  <si>
    <t>Արաքսավան</t>
  </si>
  <si>
    <t>Արևշատ</t>
  </si>
  <si>
    <t>Արտաշատ</t>
  </si>
  <si>
    <t>Բարձրաշեն</t>
  </si>
  <si>
    <t>Բերդիկ</t>
  </si>
  <si>
    <t>Բերքանուշ</t>
  </si>
  <si>
    <t>Բյուրավան</t>
  </si>
  <si>
    <t>Բուրաստան</t>
  </si>
  <si>
    <t>Գետազատ</t>
  </si>
  <si>
    <t>Դալար</t>
  </si>
  <si>
    <t>Դեղձուտ</t>
  </si>
  <si>
    <t>Դիմիտրով</t>
  </si>
  <si>
    <t>Դիտակ</t>
  </si>
  <si>
    <t>Դվին</t>
  </si>
  <si>
    <t>Լանջազատ</t>
  </si>
  <si>
    <t>Կանաչուտ</t>
  </si>
  <si>
    <t>Հնաբերդ</t>
  </si>
  <si>
    <t>Հովտաշեն</t>
  </si>
  <si>
    <t>Մասիս գյուղ</t>
  </si>
  <si>
    <t>Մխչյան</t>
  </si>
  <si>
    <t>Մրգանուշ</t>
  </si>
  <si>
    <t>Մրգավան</t>
  </si>
  <si>
    <t>Մրգավետ</t>
  </si>
  <si>
    <t>Նարեկ</t>
  </si>
  <si>
    <t>Նշավան</t>
  </si>
  <si>
    <t>Ոստան</t>
  </si>
  <si>
    <t>Վարդաշեն</t>
  </si>
  <si>
    <t>Վերին Արտաշատ</t>
  </si>
  <si>
    <t>Վերին Դվին</t>
  </si>
  <si>
    <t>Քաղցրաշեն</t>
  </si>
  <si>
    <t>Ազատաշեն</t>
  </si>
  <si>
    <t>Այնթապ</t>
  </si>
  <si>
    <t>Արբաթ</t>
  </si>
  <si>
    <t>Արևաբույր</t>
  </si>
  <si>
    <t>Գետափնյա</t>
  </si>
  <si>
    <t>Դաշտավան</t>
  </si>
  <si>
    <t>Դարակերտ</t>
  </si>
  <si>
    <t>Դարբնիկ</t>
  </si>
  <si>
    <t>Խաչփար</t>
  </si>
  <si>
    <t>Հայանիստ</t>
  </si>
  <si>
    <t>Հովտաշատ</t>
  </si>
  <si>
    <t>Զորակ</t>
  </si>
  <si>
    <t>Ղուկասավան</t>
  </si>
  <si>
    <t>Մասիս քաղաք</t>
  </si>
  <si>
    <t>Մարմարաշեն</t>
  </si>
  <si>
    <t>Նիզամի</t>
  </si>
  <si>
    <t>Նոր Խարբերդ</t>
  </si>
  <si>
    <t>Նոր Կյուրին</t>
  </si>
  <si>
    <t>Նորաբաց</t>
  </si>
  <si>
    <t>Նորամարգ</t>
  </si>
  <si>
    <t>Ջրահովիտ</t>
  </si>
  <si>
    <t>Ռանչպար</t>
  </si>
  <si>
    <t>Սայաթ-Նովա</t>
  </si>
  <si>
    <t>Սիս</t>
  </si>
  <si>
    <t>Սիփանիկ</t>
  </si>
  <si>
    <t xml:space="preserve">առ  01.01.2020թ.  դրությամբ </t>
  </si>
  <si>
    <t>5</t>
  </si>
  <si>
    <t xml:space="preserve">                              Ընդամենը                                   /ըստ հողային հաշվեկշռի/ </t>
  </si>
  <si>
    <t xml:space="preserve">                                   Ընդամենը                                            /ըստ հողային հաշվեկշռի/ </t>
  </si>
  <si>
    <t>ՀՀ  Շիրակի մարզի համայնքներում  քաղաքացիների և իրավաբանական անձանց սեփականություն հանդիսացող
  գյուղատնտեսական նշանակության հողերի չմշակման պատճառների վերաբերյալ</t>
  </si>
  <si>
    <t>Գյումրի</t>
  </si>
  <si>
    <t>Արթիկ</t>
  </si>
  <si>
    <t>Ախուրյան</t>
  </si>
  <si>
    <t>Արփի</t>
  </si>
  <si>
    <t>Մարմաշեն</t>
  </si>
  <si>
    <t>Ազատան</t>
  </si>
  <si>
    <t>Ախուրիկ</t>
  </si>
  <si>
    <t>Առափի</t>
  </si>
  <si>
    <t>Բայանդուր</t>
  </si>
  <si>
    <t>Բենիամին</t>
  </si>
  <si>
    <t>Գետք</t>
  </si>
  <si>
    <t>Ոսկեհասկ</t>
  </si>
  <si>
    <t>Երազգավորս</t>
  </si>
  <si>
    <t>Ղարիբջանյան</t>
  </si>
  <si>
    <t>Անուշավան</t>
  </si>
  <si>
    <t>Գետափ</t>
  </si>
  <si>
    <t>Լուսակերտ</t>
  </si>
  <si>
    <t>Հայկասար</t>
  </si>
  <si>
    <t>Հայրենյաց</t>
  </si>
  <si>
    <t>Հառիճ</t>
  </si>
  <si>
    <t>Հոռոմ</t>
  </si>
  <si>
    <t>Մեծ Մանթաշ</t>
  </si>
  <si>
    <t>Մեղրաշեն</t>
  </si>
  <si>
    <t>Նահապետավան</t>
  </si>
  <si>
    <t>Պեմզաշեն</t>
  </si>
  <si>
    <t>553,13</t>
  </si>
  <si>
    <t>Փանիկ</t>
  </si>
  <si>
    <t>Սարատակ</t>
  </si>
  <si>
    <t>Սպանդարյան</t>
  </si>
  <si>
    <t>Վարդաքար</t>
  </si>
  <si>
    <t>Տուֆաշեն</t>
  </si>
  <si>
    <t>Փոքր Մանթաշ</t>
  </si>
  <si>
    <t>Հողի չմշակման պատճառներ</t>
  </si>
  <si>
    <t>ՀՀ Սյունիքի մարզպետարանի հողաշինության և հողօգտագործման բաժին-մարզային հողային պետական տեսչություն</t>
  </si>
  <si>
    <t>430,66</t>
  </si>
  <si>
    <t>54,26</t>
  </si>
  <si>
    <t>1,98</t>
  </si>
  <si>
    <t>4,42</t>
  </si>
  <si>
    <t>ՀՀ Տավուշի մարզի համայնքներում  քաղաքացիների և իրավաբանական անձանց սեփականություն հանդիսացող  գյուղատնտեսական նշանակության հողերի չմշակման պատճառների վերաբերյալ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</si>
</sst>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"/>
    <numFmt numFmtId="167" formatCode="0.00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sz val="15"/>
      <name val="GHEA Grapalat"/>
      <family val="3"/>
    </font>
    <font>
      <b/>
      <sz val="14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  <font>
      <sz val="10"/>
      <name val="Arial"/>
      <family val="2"/>
      <charset val="204"/>
    </font>
    <font>
      <b/>
      <u/>
      <sz val="11"/>
      <name val="GHEA Grapalat"/>
      <family val="3"/>
    </font>
    <font>
      <sz val="11"/>
      <name val="GHEA Grapalat"/>
      <family val="3"/>
    </font>
    <font>
      <b/>
      <sz val="12"/>
      <name val="GHEA Grapalat"/>
      <family val="3"/>
    </font>
    <font>
      <sz val="14"/>
      <name val="GHEA Grapalat"/>
      <family val="3"/>
    </font>
    <font>
      <b/>
      <u/>
      <sz val="15"/>
      <name val="GHEA Grapalat"/>
      <family val="3"/>
    </font>
    <font>
      <sz val="10"/>
      <color rgb="FFFF0000"/>
      <name val="GHEA Grapalat"/>
      <family val="3"/>
    </font>
    <font>
      <b/>
      <sz val="9"/>
      <color indexed="81"/>
      <name val="Tahoma"/>
      <family val="2"/>
    </font>
    <font>
      <sz val="10"/>
      <name val="Arial"/>
    </font>
    <font>
      <b/>
      <i/>
      <sz val="12"/>
      <name val="GHEA Grapalat"/>
      <family val="3"/>
    </font>
    <font>
      <u/>
      <sz val="11"/>
      <name val="GHEA Grapalat"/>
      <family val="3"/>
    </font>
    <font>
      <b/>
      <sz val="20"/>
      <name val="GHEA Grapalat"/>
      <family val="3"/>
    </font>
    <font>
      <b/>
      <sz val="15"/>
      <name val="GHEA Grapalat"/>
      <family val="3"/>
    </font>
    <font>
      <b/>
      <sz val="12"/>
      <name val="GHEA Grapalat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7" fillId="0" borderId="0"/>
    <xf numFmtId="0" fontId="1" fillId="0" borderId="0"/>
  </cellStyleXfs>
  <cellXfs count="623">
    <xf numFmtId="0" fontId="0" fillId="0" borderId="0" xfId="0"/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3" fillId="4" borderId="13" xfId="1" applyFont="1" applyFill="1" applyBorder="1" applyAlignment="1">
      <alignment horizontal="center" vertical="center" textRotation="90" wrapText="1"/>
    </xf>
    <xf numFmtId="0" fontId="3" fillId="4" borderId="3" xfId="1" applyFont="1" applyFill="1" applyBorder="1" applyAlignment="1">
      <alignment horizontal="center" vertical="center" textRotation="90" wrapText="1"/>
    </xf>
    <xf numFmtId="0" fontId="3" fillId="4" borderId="14" xfId="1" applyFont="1" applyFill="1" applyBorder="1" applyAlignment="1">
      <alignment horizontal="center" vertical="center" textRotation="90" wrapText="1"/>
    </xf>
    <xf numFmtId="0" fontId="3" fillId="4" borderId="2" xfId="1" applyFont="1" applyFill="1" applyBorder="1" applyAlignment="1">
      <alignment horizontal="center" vertical="center" textRotation="90" wrapText="1"/>
    </xf>
    <xf numFmtId="0" fontId="3" fillId="4" borderId="15" xfId="1" applyFont="1" applyFill="1" applyBorder="1" applyAlignment="1">
      <alignment horizontal="center" vertical="center" textRotation="90" wrapText="1"/>
    </xf>
    <xf numFmtId="0" fontId="3" fillId="0" borderId="13" xfId="1" applyFont="1" applyFill="1" applyBorder="1" applyAlignment="1">
      <alignment horizontal="center" vertical="center" textRotation="90" wrapText="1"/>
    </xf>
    <xf numFmtId="0" fontId="3" fillId="0" borderId="3" xfId="1" applyFont="1" applyFill="1" applyBorder="1" applyAlignment="1">
      <alignment horizontal="center" vertical="center" textRotation="90" wrapText="1"/>
    </xf>
    <xf numFmtId="0" fontId="3" fillId="0" borderId="14" xfId="1" applyFont="1" applyFill="1" applyBorder="1" applyAlignment="1">
      <alignment horizontal="center" vertical="center" textRotation="90" wrapText="1"/>
    </xf>
    <xf numFmtId="164" fontId="3" fillId="4" borderId="18" xfId="1" applyNumberFormat="1" applyFont="1" applyFill="1" applyBorder="1" applyAlignment="1">
      <alignment horizontal="center" vertical="center"/>
    </xf>
    <xf numFmtId="164" fontId="3" fillId="4" borderId="26" xfId="1" applyNumberFormat="1" applyFont="1" applyFill="1" applyBorder="1" applyAlignment="1">
      <alignment horizontal="center" vertical="center"/>
    </xf>
    <xf numFmtId="164" fontId="4" fillId="0" borderId="0" xfId="1" applyNumberFormat="1" applyFont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3" fillId="0" borderId="2" xfId="1" applyFont="1" applyFill="1" applyBorder="1" applyAlignment="1">
      <alignment horizontal="center" vertical="center" textRotation="90" wrapText="1"/>
    </xf>
    <xf numFmtId="0" fontId="3" fillId="0" borderId="15" xfId="1" applyFont="1" applyFill="1" applyBorder="1" applyAlignment="1">
      <alignment horizontal="center" vertical="center" textRotation="90" wrapText="1"/>
    </xf>
    <xf numFmtId="0" fontId="12" fillId="0" borderId="0" xfId="1" applyFont="1" applyFill="1" applyAlignment="1">
      <alignment vertical="center" wrapText="1"/>
    </xf>
    <xf numFmtId="0" fontId="3" fillId="0" borderId="0" xfId="2" applyFont="1" applyAlignment="1">
      <alignment vertical="center" wrapText="1"/>
    </xf>
    <xf numFmtId="0" fontId="4" fillId="0" borderId="0" xfId="2" applyFont="1" applyAlignment="1">
      <alignment vertical="center" wrapText="1"/>
    </xf>
    <xf numFmtId="0" fontId="3" fillId="0" borderId="13" xfId="2" applyFont="1" applyFill="1" applyBorder="1" applyAlignment="1">
      <alignment horizontal="center" vertical="center" textRotation="90" wrapText="1"/>
    </xf>
    <xf numFmtId="0" fontId="3" fillId="0" borderId="3" xfId="2" applyFont="1" applyFill="1" applyBorder="1" applyAlignment="1">
      <alignment horizontal="center" vertical="center" textRotation="90" wrapText="1"/>
    </xf>
    <xf numFmtId="0" fontId="3" fillId="0" borderId="14" xfId="2" applyFont="1" applyFill="1" applyBorder="1" applyAlignment="1">
      <alignment horizontal="center" vertical="center" textRotation="90" wrapText="1"/>
    </xf>
    <xf numFmtId="2" fontId="4" fillId="0" borderId="0" xfId="2" applyNumberFormat="1" applyFont="1" applyAlignment="1">
      <alignment vertical="center" wrapText="1"/>
    </xf>
    <xf numFmtId="0" fontId="3" fillId="4" borderId="13" xfId="2" applyFont="1" applyFill="1" applyBorder="1" applyAlignment="1">
      <alignment horizontal="center" vertical="center" textRotation="90" wrapText="1"/>
    </xf>
    <xf numFmtId="0" fontId="3" fillId="4" borderId="3" xfId="2" applyFont="1" applyFill="1" applyBorder="1" applyAlignment="1">
      <alignment horizontal="center" vertical="center" textRotation="90" wrapText="1"/>
    </xf>
    <xf numFmtId="0" fontId="3" fillId="4" borderId="14" xfId="2" applyFont="1" applyFill="1" applyBorder="1" applyAlignment="1">
      <alignment horizontal="center" vertical="center" textRotation="90" wrapText="1"/>
    </xf>
    <xf numFmtId="0" fontId="3" fillId="4" borderId="2" xfId="2" applyFont="1" applyFill="1" applyBorder="1" applyAlignment="1">
      <alignment horizontal="center" vertical="center" textRotation="90" wrapText="1"/>
    </xf>
    <xf numFmtId="0" fontId="3" fillId="4" borderId="15" xfId="2" applyFont="1" applyFill="1" applyBorder="1" applyAlignment="1">
      <alignment horizontal="center" vertical="center" textRotation="90" wrapText="1"/>
    </xf>
    <xf numFmtId="164" fontId="4" fillId="0" borderId="0" xfId="2" applyNumberFormat="1" applyFont="1" applyAlignment="1">
      <alignment vertical="center" wrapText="1"/>
    </xf>
    <xf numFmtId="2" fontId="4" fillId="0" borderId="0" xfId="1" applyNumberFormat="1" applyFont="1" applyAlignment="1">
      <alignment vertical="center" wrapText="1"/>
    </xf>
    <xf numFmtId="2" fontId="3" fillId="5" borderId="8" xfId="1" applyNumberFormat="1" applyFont="1" applyFill="1" applyBorder="1" applyAlignment="1">
      <alignment horizontal="center" vertical="center"/>
    </xf>
    <xf numFmtId="0" fontId="3" fillId="4" borderId="41" xfId="1" applyFont="1" applyFill="1" applyBorder="1" applyAlignment="1">
      <alignment horizontal="left" vertical="center" wrapText="1"/>
    </xf>
    <xf numFmtId="0" fontId="3" fillId="4" borderId="42" xfId="1" applyFont="1" applyFill="1" applyBorder="1" applyAlignment="1">
      <alignment horizontal="left" vertical="center" wrapText="1"/>
    </xf>
    <xf numFmtId="0" fontId="4" fillId="0" borderId="0" xfId="2" applyFont="1" applyBorder="1" applyAlignment="1">
      <alignment vertical="center" wrapText="1"/>
    </xf>
    <xf numFmtId="49" fontId="4" fillId="0" borderId="0" xfId="2" applyNumberFormat="1" applyFont="1" applyAlignment="1">
      <alignment vertical="center" wrapText="1"/>
    </xf>
    <xf numFmtId="0" fontId="3" fillId="0" borderId="13" xfId="1" applyFont="1" applyBorder="1" applyAlignment="1">
      <alignment horizontal="center" vertical="center" wrapText="1"/>
    </xf>
    <xf numFmtId="164" fontId="3" fillId="4" borderId="29" xfId="1" applyNumberFormat="1" applyFont="1" applyFill="1" applyBorder="1" applyAlignment="1">
      <alignment horizontal="center" vertical="center"/>
    </xf>
    <xf numFmtId="164" fontId="3" fillId="5" borderId="8" xfId="1" applyNumberFormat="1" applyFont="1" applyFill="1" applyBorder="1" applyAlignment="1">
      <alignment horizontal="center" vertical="center"/>
    </xf>
    <xf numFmtId="0" fontId="3" fillId="0" borderId="15" xfId="1" applyFont="1" applyBorder="1" applyAlignment="1">
      <alignment horizontal="center" vertical="center" wrapText="1"/>
    </xf>
    <xf numFmtId="0" fontId="3" fillId="4" borderId="44" xfId="1" applyFont="1" applyFill="1" applyBorder="1" applyAlignment="1">
      <alignment horizontal="left" vertical="center" wrapText="1"/>
    </xf>
    <xf numFmtId="0" fontId="7" fillId="0" borderId="0" xfId="1" applyFont="1" applyAlignment="1">
      <alignment vertical="center" textRotation="90" wrapText="1"/>
    </xf>
    <xf numFmtId="0" fontId="3" fillId="4" borderId="8" xfId="1" applyFont="1" applyFill="1" applyBorder="1" applyAlignment="1">
      <alignment horizontal="center" vertical="center" textRotation="90" wrapText="1"/>
    </xf>
    <xf numFmtId="0" fontId="3" fillId="4" borderId="9" xfId="1" applyFont="1" applyFill="1" applyBorder="1" applyAlignment="1">
      <alignment horizontal="center" vertical="center" textRotation="90" wrapText="1"/>
    </xf>
    <xf numFmtId="0" fontId="3" fillId="4" borderId="11" xfId="1" applyFont="1" applyFill="1" applyBorder="1" applyAlignment="1">
      <alignment horizontal="center" vertical="center" textRotation="90" wrapText="1"/>
    </xf>
    <xf numFmtId="0" fontId="3" fillId="4" borderId="12" xfId="1" applyFont="1" applyFill="1" applyBorder="1" applyAlignment="1">
      <alignment horizontal="center" vertical="center" textRotation="90" wrapText="1"/>
    </xf>
    <xf numFmtId="0" fontId="3" fillId="4" borderId="10" xfId="1" applyFont="1" applyFill="1" applyBorder="1" applyAlignment="1">
      <alignment horizontal="center" vertical="center" textRotation="90" wrapText="1"/>
    </xf>
    <xf numFmtId="0" fontId="3" fillId="0" borderId="8" xfId="1" applyFont="1" applyFill="1" applyBorder="1" applyAlignment="1">
      <alignment horizontal="center" vertical="center" textRotation="90" wrapText="1"/>
    </xf>
    <xf numFmtId="0" fontId="3" fillId="0" borderId="9" xfId="1" applyFont="1" applyFill="1" applyBorder="1" applyAlignment="1">
      <alignment horizontal="center" vertical="center" textRotation="90" wrapText="1"/>
    </xf>
    <xf numFmtId="0" fontId="3" fillId="0" borderId="11" xfId="1" applyFont="1" applyFill="1" applyBorder="1" applyAlignment="1">
      <alignment horizontal="center" vertical="center" textRotation="90" wrapText="1"/>
    </xf>
    <xf numFmtId="164" fontId="3" fillId="4" borderId="45" xfId="1" applyNumberFormat="1" applyFont="1" applyFill="1" applyBorder="1" applyAlignment="1">
      <alignment horizontal="center" vertical="center"/>
    </xf>
    <xf numFmtId="164" fontId="3" fillId="4" borderId="46" xfId="1" applyNumberFormat="1" applyFont="1" applyFill="1" applyBorder="1" applyAlignment="1">
      <alignment horizontal="center" vertical="center"/>
    </xf>
    <xf numFmtId="164" fontId="3" fillId="4" borderId="47" xfId="1" applyNumberFormat="1" applyFont="1" applyFill="1" applyBorder="1" applyAlignment="1">
      <alignment horizontal="center" vertical="center"/>
    </xf>
    <xf numFmtId="164" fontId="3" fillId="5" borderId="40" xfId="1" applyNumberFormat="1" applyFont="1" applyFill="1" applyBorder="1" applyAlignment="1">
      <alignment horizontal="center" vertical="center"/>
    </xf>
    <xf numFmtId="0" fontId="3" fillId="4" borderId="13" xfId="7" applyFont="1" applyFill="1" applyBorder="1" applyAlignment="1">
      <alignment horizontal="center" vertical="center" textRotation="90" wrapText="1"/>
    </xf>
    <xf numFmtId="0" fontId="3" fillId="4" borderId="3" xfId="7" applyFont="1" applyFill="1" applyBorder="1" applyAlignment="1">
      <alignment horizontal="center" vertical="center" textRotation="90" wrapText="1"/>
    </xf>
    <xf numFmtId="0" fontId="3" fillId="4" borderId="14" xfId="7" applyFont="1" applyFill="1" applyBorder="1" applyAlignment="1">
      <alignment horizontal="center" vertical="center" textRotation="90" wrapText="1"/>
    </xf>
    <xf numFmtId="0" fontId="3" fillId="4" borderId="2" xfId="7" applyFont="1" applyFill="1" applyBorder="1" applyAlignment="1">
      <alignment horizontal="center" vertical="center" textRotation="90" wrapText="1"/>
    </xf>
    <xf numFmtId="0" fontId="3" fillId="4" borderId="15" xfId="7" applyFont="1" applyFill="1" applyBorder="1" applyAlignment="1">
      <alignment horizontal="center" vertical="center" textRotation="90" wrapText="1"/>
    </xf>
    <xf numFmtId="0" fontId="3" fillId="0" borderId="13" xfId="7" applyFont="1" applyFill="1" applyBorder="1" applyAlignment="1">
      <alignment horizontal="center" vertical="center" textRotation="90" wrapText="1"/>
    </xf>
    <xf numFmtId="0" fontId="3" fillId="0" borderId="3" xfId="7" applyFont="1" applyFill="1" applyBorder="1" applyAlignment="1">
      <alignment horizontal="center" vertical="center" textRotation="90" wrapText="1"/>
    </xf>
    <xf numFmtId="0" fontId="3" fillId="0" borderId="14" xfId="7" applyFont="1" applyFill="1" applyBorder="1" applyAlignment="1">
      <alignment horizontal="center" vertical="center" textRotation="90" wrapText="1"/>
    </xf>
    <xf numFmtId="0" fontId="3" fillId="0" borderId="9" xfId="7" applyFont="1" applyBorder="1" applyAlignment="1">
      <alignment horizontal="center" vertical="center" wrapText="1"/>
    </xf>
    <xf numFmtId="0" fontId="3" fillId="0" borderId="10" xfId="7" applyFont="1" applyBorder="1" applyAlignment="1">
      <alignment horizontal="center" vertical="center" wrapText="1"/>
    </xf>
    <xf numFmtId="0" fontId="3" fillId="0" borderId="52" xfId="7" applyFont="1" applyBorder="1" applyAlignment="1">
      <alignment horizontal="center" vertical="center" wrapText="1"/>
    </xf>
    <xf numFmtId="0" fontId="3" fillId="0" borderId="0" xfId="7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2" fontId="3" fillId="0" borderId="13" xfId="2" applyNumberFormat="1" applyFont="1" applyFill="1" applyBorder="1" applyAlignment="1">
      <alignment horizontal="center" vertical="center" textRotation="90" wrapText="1"/>
    </xf>
    <xf numFmtId="2" fontId="3" fillId="0" borderId="3" xfId="2" applyNumberFormat="1" applyFont="1" applyFill="1" applyBorder="1" applyAlignment="1">
      <alignment horizontal="center" vertical="center" textRotation="90" wrapText="1"/>
    </xf>
    <xf numFmtId="2" fontId="3" fillId="0" borderId="14" xfId="2" applyNumberFormat="1" applyFont="1" applyFill="1" applyBorder="1" applyAlignment="1">
      <alignment horizontal="center" vertical="center" textRotation="90" wrapText="1"/>
    </xf>
    <xf numFmtId="1" fontId="3" fillId="0" borderId="2" xfId="2" applyNumberFormat="1" applyFont="1" applyFill="1" applyBorder="1" applyAlignment="1">
      <alignment horizontal="center" vertical="center" textRotation="90" wrapText="1"/>
    </xf>
    <xf numFmtId="1" fontId="3" fillId="0" borderId="3" xfId="2" applyNumberFormat="1" applyFont="1" applyFill="1" applyBorder="1" applyAlignment="1">
      <alignment horizontal="center" vertical="center" textRotation="90" wrapText="1"/>
    </xf>
    <xf numFmtId="1" fontId="3" fillId="0" borderId="15" xfId="2" applyNumberFormat="1" applyFont="1" applyFill="1" applyBorder="1" applyAlignment="1">
      <alignment horizontal="center" vertical="center" textRotation="90" wrapText="1"/>
    </xf>
    <xf numFmtId="0" fontId="3" fillId="0" borderId="33" xfId="2" applyFont="1" applyFill="1" applyBorder="1" applyAlignment="1">
      <alignment horizontal="center" vertical="center" wrapText="1"/>
    </xf>
    <xf numFmtId="0" fontId="3" fillId="0" borderId="40" xfId="2" applyFont="1" applyFill="1" applyBorder="1" applyAlignment="1">
      <alignment horizontal="center" vertical="center" wrapText="1"/>
    </xf>
    <xf numFmtId="0" fontId="3" fillId="0" borderId="35" xfId="2" applyFont="1" applyFill="1" applyBorder="1" applyAlignment="1">
      <alignment horizontal="center" vertical="center" wrapText="1"/>
    </xf>
    <xf numFmtId="0" fontId="3" fillId="6" borderId="17" xfId="2" applyFont="1" applyFill="1" applyBorder="1" applyAlignment="1">
      <alignment horizontal="left" vertical="center" wrapText="1"/>
    </xf>
    <xf numFmtId="2" fontId="8" fillId="6" borderId="18" xfId="2" applyNumberFormat="1" applyFont="1" applyFill="1" applyBorder="1" applyAlignment="1">
      <alignment horizontal="left" vertical="center"/>
    </xf>
    <xf numFmtId="0" fontId="3" fillId="6" borderId="24" xfId="2" applyFont="1" applyFill="1" applyBorder="1" applyAlignment="1">
      <alignment horizontal="left" vertical="center" wrapText="1"/>
    </xf>
    <xf numFmtId="0" fontId="3" fillId="6" borderId="28" xfId="2" applyFont="1" applyFill="1" applyBorder="1" applyAlignment="1">
      <alignment horizontal="left" vertical="center" wrapText="1"/>
    </xf>
    <xf numFmtId="2" fontId="3" fillId="6" borderId="9" xfId="2" applyNumberFormat="1" applyFont="1" applyFill="1" applyBorder="1" applyAlignment="1">
      <alignment horizontal="center" vertical="center" wrapText="1"/>
    </xf>
    <xf numFmtId="164" fontId="3" fillId="6" borderId="9" xfId="2" applyNumberFormat="1" applyFont="1" applyFill="1" applyBorder="1" applyAlignment="1">
      <alignment horizontal="center" vertical="center" wrapText="1"/>
    </xf>
    <xf numFmtId="164" fontId="3" fillId="6" borderId="11" xfId="2" applyNumberFormat="1" applyFont="1" applyFill="1" applyBorder="1" applyAlignment="1">
      <alignment horizontal="center" vertical="center" wrapText="1"/>
    </xf>
    <xf numFmtId="0" fontId="3" fillId="6" borderId="9" xfId="2" applyFont="1" applyFill="1" applyBorder="1" applyAlignment="1">
      <alignment horizontal="center" vertical="center" wrapText="1"/>
    </xf>
    <xf numFmtId="0" fontId="3" fillId="6" borderId="11" xfId="2" applyFont="1" applyFill="1" applyBorder="1" applyAlignment="1">
      <alignment horizontal="center" vertical="center" wrapText="1"/>
    </xf>
    <xf numFmtId="1" fontId="4" fillId="0" borderId="0" xfId="2" applyNumberFormat="1" applyFont="1" applyAlignment="1">
      <alignment vertical="center" wrapText="1"/>
    </xf>
    <xf numFmtId="0" fontId="3" fillId="4" borderId="8" xfId="7" applyFont="1" applyFill="1" applyBorder="1" applyAlignment="1">
      <alignment horizontal="center" vertical="center" wrapText="1"/>
    </xf>
    <xf numFmtId="0" fontId="3" fillId="6" borderId="17" xfId="7" applyFont="1" applyFill="1" applyBorder="1" applyAlignment="1">
      <alignment horizontal="left" vertical="center" wrapText="1"/>
    </xf>
    <xf numFmtId="0" fontId="8" fillId="6" borderId="18" xfId="7" applyFont="1" applyFill="1" applyBorder="1" applyAlignment="1">
      <alignment horizontal="center" vertical="center"/>
    </xf>
    <xf numFmtId="0" fontId="3" fillId="6" borderId="24" xfId="7" applyFont="1" applyFill="1" applyBorder="1" applyAlignment="1">
      <alignment horizontal="left" vertical="center" wrapText="1"/>
    </xf>
    <xf numFmtId="0" fontId="3" fillId="6" borderId="28" xfId="7" applyFont="1" applyFill="1" applyBorder="1" applyAlignment="1">
      <alignment horizontal="left" vertical="center" wrapText="1"/>
    </xf>
    <xf numFmtId="0" fontId="3" fillId="6" borderId="8" xfId="7" applyFont="1" applyFill="1" applyBorder="1" applyAlignment="1">
      <alignment horizontal="center" vertical="center" wrapText="1"/>
    </xf>
    <xf numFmtId="0" fontId="3" fillId="6" borderId="9" xfId="7" applyFont="1" applyFill="1" applyBorder="1" applyAlignment="1">
      <alignment horizontal="center" vertical="center" wrapText="1"/>
    </xf>
    <xf numFmtId="166" fontId="3" fillId="6" borderId="9" xfId="7" applyNumberFormat="1" applyFont="1" applyFill="1" applyBorder="1" applyAlignment="1">
      <alignment horizontal="center" vertical="center" wrapText="1"/>
    </xf>
    <xf numFmtId="165" fontId="3" fillId="6" borderId="9" xfId="7" applyNumberFormat="1" applyFont="1" applyFill="1" applyBorder="1" applyAlignment="1">
      <alignment horizontal="center" vertical="center" wrapText="1"/>
    </xf>
    <xf numFmtId="0" fontId="3" fillId="6" borderId="11" xfId="7" applyFont="1" applyFill="1" applyBorder="1" applyAlignment="1">
      <alignment horizontal="center" vertical="center" wrapText="1"/>
    </xf>
    <xf numFmtId="0" fontId="0" fillId="4" borderId="0" xfId="0" applyFill="1"/>
    <xf numFmtId="2" fontId="18" fillId="0" borderId="0" xfId="1" applyNumberFormat="1" applyFont="1" applyFill="1" applyAlignment="1">
      <alignment vertical="center" wrapText="1"/>
    </xf>
    <xf numFmtId="0" fontId="18" fillId="0" borderId="0" xfId="1" applyFont="1" applyFill="1" applyAlignment="1">
      <alignment vertical="center" wrapText="1"/>
    </xf>
    <xf numFmtId="1" fontId="3" fillId="5" borderId="8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vertical="center" wrapText="1"/>
    </xf>
    <xf numFmtId="0" fontId="3" fillId="6" borderId="33" xfId="1" applyFont="1" applyFill="1" applyBorder="1" applyAlignment="1">
      <alignment horizontal="center" vertical="center" wrapText="1"/>
    </xf>
    <xf numFmtId="0" fontId="4" fillId="6" borderId="8" xfId="1" applyFont="1" applyFill="1" applyBorder="1" applyAlignment="1">
      <alignment horizontal="center" vertical="center" wrapText="1"/>
    </xf>
    <xf numFmtId="0" fontId="4" fillId="6" borderId="17" xfId="1" applyFont="1" applyFill="1" applyBorder="1" applyAlignment="1">
      <alignment horizontal="left" vertical="center" wrapText="1"/>
    </xf>
    <xf numFmtId="164" fontId="12" fillId="6" borderId="9" xfId="1" applyNumberFormat="1" applyFont="1" applyFill="1" applyBorder="1" applyAlignment="1">
      <alignment horizontal="center" vertical="center" wrapText="1"/>
    </xf>
    <xf numFmtId="0" fontId="4" fillId="6" borderId="24" xfId="1" applyFont="1" applyFill="1" applyBorder="1" applyAlignment="1">
      <alignment horizontal="left" vertical="center" wrapText="1"/>
    </xf>
    <xf numFmtId="0" fontId="4" fillId="6" borderId="28" xfId="1" applyFont="1" applyFill="1" applyBorder="1" applyAlignment="1">
      <alignment horizontal="left" vertical="center" wrapText="1"/>
    </xf>
    <xf numFmtId="0" fontId="12" fillId="6" borderId="34" xfId="1" applyFont="1" applyFill="1" applyBorder="1" applyAlignment="1">
      <alignment horizontal="center" vertical="center" wrapText="1"/>
    </xf>
    <xf numFmtId="2" fontId="8" fillId="6" borderId="40" xfId="1" applyNumberFormat="1" applyFont="1" applyFill="1" applyBorder="1" applyAlignment="1">
      <alignment vertical="center" textRotation="90"/>
    </xf>
    <xf numFmtId="0" fontId="12" fillId="6" borderId="9" xfId="1" applyFont="1" applyFill="1" applyBorder="1" applyAlignment="1">
      <alignment horizontal="center" vertical="center" wrapText="1"/>
    </xf>
    <xf numFmtId="1" fontId="12" fillId="6" borderId="9" xfId="1" applyNumberFormat="1" applyFont="1" applyFill="1" applyBorder="1" applyAlignment="1">
      <alignment horizontal="center" vertical="center" wrapText="1"/>
    </xf>
    <xf numFmtId="164" fontId="12" fillId="6" borderId="11" xfId="1" applyNumberFormat="1" applyFont="1" applyFill="1" applyBorder="1" applyAlignment="1">
      <alignment horizontal="center" vertical="center" wrapText="1"/>
    </xf>
    <xf numFmtId="0" fontId="4" fillId="4" borderId="0" xfId="1" applyFont="1" applyFill="1" applyAlignment="1">
      <alignment vertical="center" wrapText="1"/>
    </xf>
    <xf numFmtId="0" fontId="4" fillId="4" borderId="13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14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15" fillId="4" borderId="0" xfId="1" applyFont="1" applyFill="1" applyAlignment="1">
      <alignment vertical="center" wrapText="1"/>
    </xf>
    <xf numFmtId="0" fontId="7" fillId="4" borderId="0" xfId="1" applyFont="1" applyFill="1" applyAlignment="1">
      <alignment vertical="center" wrapText="1"/>
    </xf>
    <xf numFmtId="0" fontId="4" fillId="4" borderId="0" xfId="1" applyFont="1" applyFill="1" applyBorder="1" applyAlignment="1">
      <alignment vertical="center" wrapText="1"/>
    </xf>
    <xf numFmtId="0" fontId="7" fillId="4" borderId="0" xfId="1" applyFont="1" applyFill="1" applyBorder="1" applyAlignment="1">
      <alignment vertical="center" wrapText="1"/>
    </xf>
    <xf numFmtId="164" fontId="7" fillId="4" borderId="0" xfId="0" applyNumberFormat="1" applyFont="1" applyFill="1" applyBorder="1" applyAlignment="1">
      <alignment horizontal="center" vertical="center"/>
    </xf>
    <xf numFmtId="164" fontId="7" fillId="4" borderId="0" xfId="1" applyNumberFormat="1" applyFont="1" applyFill="1" applyBorder="1" applyAlignment="1">
      <alignment vertical="center" wrapText="1"/>
    </xf>
    <xf numFmtId="166" fontId="4" fillId="4" borderId="0" xfId="1" applyNumberFormat="1" applyFont="1" applyFill="1" applyBorder="1" applyAlignment="1">
      <alignment vertical="center" wrapText="1"/>
    </xf>
    <xf numFmtId="164" fontId="7" fillId="4" borderId="0" xfId="1" applyNumberFormat="1" applyFont="1" applyFill="1" applyAlignment="1">
      <alignment vertical="center" wrapText="1"/>
    </xf>
    <xf numFmtId="1" fontId="3" fillId="4" borderId="29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Alignment="1">
      <alignment vertical="center" wrapText="1"/>
    </xf>
    <xf numFmtId="0" fontId="3" fillId="4" borderId="17" xfId="2" applyFont="1" applyFill="1" applyBorder="1" applyAlignment="1">
      <alignment horizontal="left" vertical="center" wrapText="1"/>
    </xf>
    <xf numFmtId="0" fontId="8" fillId="4" borderId="18" xfId="2" applyFont="1" applyFill="1" applyBorder="1" applyAlignment="1">
      <alignment horizontal="center" vertical="center"/>
    </xf>
    <xf numFmtId="0" fontId="3" fillId="4" borderId="24" xfId="2" applyFont="1" applyFill="1" applyBorder="1" applyAlignment="1">
      <alignment horizontal="left" vertical="center" wrapText="1"/>
    </xf>
    <xf numFmtId="0" fontId="8" fillId="4" borderId="26" xfId="2" applyFont="1" applyFill="1" applyBorder="1" applyAlignment="1">
      <alignment horizontal="center" vertical="center"/>
    </xf>
    <xf numFmtId="0" fontId="8" fillId="4" borderId="27" xfId="2" applyFont="1" applyFill="1" applyBorder="1" applyAlignment="1">
      <alignment horizontal="center" vertical="center"/>
    </xf>
    <xf numFmtId="0" fontId="3" fillId="4" borderId="28" xfId="2" applyFont="1" applyFill="1" applyBorder="1" applyAlignment="1">
      <alignment horizontal="left" vertical="center" wrapText="1"/>
    </xf>
    <xf numFmtId="0" fontId="8" fillId="4" borderId="29" xfId="2" applyFont="1" applyFill="1" applyBorder="1" applyAlignment="1">
      <alignment horizontal="center" vertical="center"/>
    </xf>
    <xf numFmtId="0" fontId="8" fillId="4" borderId="30" xfId="2" applyFont="1" applyFill="1" applyBorder="1" applyAlignment="1">
      <alignment horizontal="center" vertical="center"/>
    </xf>
    <xf numFmtId="0" fontId="8" fillId="4" borderId="19" xfId="2" applyFont="1" applyFill="1" applyBorder="1" applyAlignment="1">
      <alignment horizontal="center" vertical="center"/>
    </xf>
    <xf numFmtId="0" fontId="8" fillId="4" borderId="23" xfId="2" applyFont="1" applyFill="1" applyBorder="1" applyAlignment="1">
      <alignment horizontal="center" vertical="center"/>
    </xf>
    <xf numFmtId="0" fontId="8" fillId="4" borderId="4" xfId="2" applyFont="1" applyFill="1" applyBorder="1" applyAlignment="1">
      <alignment horizontal="center" vertical="center"/>
    </xf>
    <xf numFmtId="0" fontId="4" fillId="0" borderId="0" xfId="2" applyFont="1" applyFill="1" applyAlignment="1">
      <alignment vertical="center" wrapText="1"/>
    </xf>
    <xf numFmtId="0" fontId="8" fillId="0" borderId="0" xfId="2" applyFont="1" applyFill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textRotation="90" wrapText="1"/>
    </xf>
    <xf numFmtId="0" fontId="8" fillId="0" borderId="3" xfId="2" applyFont="1" applyFill="1" applyBorder="1" applyAlignment="1">
      <alignment horizontal="center" vertical="center" textRotation="90" wrapText="1"/>
    </xf>
    <xf numFmtId="0" fontId="8" fillId="0" borderId="14" xfId="2" applyFont="1" applyFill="1" applyBorder="1" applyAlignment="1">
      <alignment horizontal="center" vertical="center" textRotation="90" wrapText="1"/>
    </xf>
    <xf numFmtId="0" fontId="8" fillId="0" borderId="2" xfId="2" applyFont="1" applyFill="1" applyBorder="1" applyAlignment="1">
      <alignment horizontal="center" vertical="center" textRotation="90" wrapText="1"/>
    </xf>
    <xf numFmtId="0" fontId="8" fillId="0" borderId="15" xfId="2" applyFont="1" applyFill="1" applyBorder="1" applyAlignment="1">
      <alignment horizontal="center" vertical="center" textRotation="90" wrapText="1"/>
    </xf>
    <xf numFmtId="2" fontId="8" fillId="6" borderId="18" xfId="2" applyNumberFormat="1" applyFont="1" applyFill="1" applyBorder="1" applyAlignment="1">
      <alignment horizontal="center" vertical="center"/>
    </xf>
    <xf numFmtId="1" fontId="8" fillId="6" borderId="18" xfId="2" applyNumberFormat="1" applyFont="1" applyFill="1" applyBorder="1" applyAlignment="1">
      <alignment horizontal="center" vertical="center"/>
    </xf>
    <xf numFmtId="164" fontId="8" fillId="6" borderId="18" xfId="2" applyNumberFormat="1" applyFont="1" applyFill="1" applyBorder="1" applyAlignment="1">
      <alignment horizontal="center" vertical="center"/>
    </xf>
    <xf numFmtId="0" fontId="8" fillId="6" borderId="21" xfId="2" applyFont="1" applyFill="1" applyBorder="1" applyAlignment="1">
      <alignment horizontal="center" vertical="center" wrapText="1"/>
    </xf>
    <xf numFmtId="0" fontId="8" fillId="6" borderId="16" xfId="2" applyFont="1" applyFill="1" applyBorder="1" applyAlignment="1">
      <alignment horizontal="center" vertical="center" wrapText="1"/>
    </xf>
    <xf numFmtId="0" fontId="8" fillId="6" borderId="22" xfId="2" applyFont="1" applyFill="1" applyBorder="1" applyAlignment="1">
      <alignment horizontal="center" vertical="center" wrapText="1"/>
    </xf>
    <xf numFmtId="0" fontId="8" fillId="6" borderId="26" xfId="2" applyFont="1" applyFill="1" applyBorder="1" applyAlignment="1">
      <alignment horizontal="center" vertical="center"/>
    </xf>
    <xf numFmtId="0" fontId="8" fillId="6" borderId="26" xfId="2" applyFont="1" applyFill="1" applyBorder="1" applyAlignment="1">
      <alignment horizontal="center" vertical="center" wrapText="1"/>
    </xf>
    <xf numFmtId="0" fontId="8" fillId="6" borderId="23" xfId="2" applyFont="1" applyFill="1" applyBorder="1" applyAlignment="1">
      <alignment horizontal="center" vertical="center" wrapText="1"/>
    </xf>
    <xf numFmtId="0" fontId="8" fillId="6" borderId="27" xfId="2" applyFont="1" applyFill="1" applyBorder="1" applyAlignment="1">
      <alignment horizontal="center" vertical="center" wrapText="1"/>
    </xf>
    <xf numFmtId="0" fontId="8" fillId="6" borderId="4" xfId="2" applyFont="1" applyFill="1" applyBorder="1" applyAlignment="1">
      <alignment horizontal="center" vertical="center" wrapText="1"/>
    </xf>
    <xf numFmtId="164" fontId="8" fillId="6" borderId="26" xfId="2" applyNumberFormat="1" applyFont="1" applyFill="1" applyBorder="1" applyAlignment="1">
      <alignment horizontal="center" vertical="center"/>
    </xf>
    <xf numFmtId="0" fontId="8" fillId="6" borderId="26" xfId="2" applyNumberFormat="1" applyFont="1" applyFill="1" applyBorder="1" applyAlignment="1">
      <alignment horizontal="center" vertical="center"/>
    </xf>
    <xf numFmtId="0" fontId="8" fillId="6" borderId="24" xfId="2" applyFont="1" applyFill="1" applyBorder="1" applyAlignment="1">
      <alignment horizontal="center" vertical="center" wrapText="1"/>
    </xf>
    <xf numFmtId="0" fontId="8" fillId="6" borderId="55" xfId="2" applyFont="1" applyFill="1" applyBorder="1" applyAlignment="1">
      <alignment horizontal="center" vertical="center" wrapText="1"/>
    </xf>
    <xf numFmtId="2" fontId="8" fillId="6" borderId="29" xfId="2" applyNumberFormat="1" applyFont="1" applyFill="1" applyBorder="1" applyAlignment="1">
      <alignment horizontal="center" vertical="center"/>
    </xf>
    <xf numFmtId="1" fontId="8" fillId="6" borderId="29" xfId="2" applyNumberFormat="1" applyFont="1" applyFill="1" applyBorder="1" applyAlignment="1">
      <alignment horizontal="center" vertical="center"/>
    </xf>
    <xf numFmtId="0" fontId="8" fillId="6" borderId="29" xfId="2" applyNumberFormat="1" applyFont="1" applyFill="1" applyBorder="1" applyAlignment="1">
      <alignment horizontal="center" vertical="center"/>
    </xf>
    <xf numFmtId="0" fontId="8" fillId="6" borderId="29" xfId="2" applyFont="1" applyFill="1" applyBorder="1" applyAlignment="1">
      <alignment horizontal="center" vertical="center" wrapText="1"/>
    </xf>
    <xf numFmtId="0" fontId="8" fillId="6" borderId="30" xfId="2" applyFont="1" applyFill="1" applyBorder="1" applyAlignment="1">
      <alignment horizontal="center" vertical="center" wrapText="1"/>
    </xf>
    <xf numFmtId="166" fontId="8" fillId="6" borderId="9" xfId="2" applyNumberFormat="1" applyFont="1" applyFill="1" applyBorder="1" applyAlignment="1">
      <alignment horizontal="center" vertical="center" wrapText="1"/>
    </xf>
    <xf numFmtId="2" fontId="8" fillId="6" borderId="9" xfId="2" applyNumberFormat="1" applyFont="1" applyFill="1" applyBorder="1" applyAlignment="1">
      <alignment horizontal="center" vertical="center" wrapText="1"/>
    </xf>
    <xf numFmtId="1" fontId="8" fillId="6" borderId="9" xfId="2" applyNumberFormat="1" applyFont="1" applyFill="1" applyBorder="1" applyAlignment="1">
      <alignment horizontal="center" vertical="center" wrapText="1"/>
    </xf>
    <xf numFmtId="0" fontId="8" fillId="6" borderId="9" xfId="2" applyNumberFormat="1" applyFont="1" applyFill="1" applyBorder="1" applyAlignment="1">
      <alignment horizontal="center" vertical="center" wrapText="1"/>
    </xf>
    <xf numFmtId="165" fontId="8" fillId="6" borderId="9" xfId="2" applyNumberFormat="1" applyFont="1" applyFill="1" applyBorder="1" applyAlignment="1">
      <alignment horizontal="center" vertical="center" wrapText="1"/>
    </xf>
    <xf numFmtId="2" fontId="8" fillId="0" borderId="0" xfId="2" applyNumberFormat="1" applyFont="1" applyFill="1" applyAlignment="1">
      <alignment horizontal="center" vertical="center" wrapText="1"/>
    </xf>
    <xf numFmtId="166" fontId="8" fillId="0" borderId="0" xfId="2" applyNumberFormat="1" applyFont="1" applyFill="1" applyAlignment="1">
      <alignment horizontal="center" vertical="center" wrapText="1"/>
    </xf>
    <xf numFmtId="167" fontId="8" fillId="0" borderId="0" xfId="2" applyNumberFormat="1" applyFont="1" applyFill="1" applyAlignment="1">
      <alignment horizontal="center" vertical="center" wrapText="1"/>
    </xf>
    <xf numFmtId="165" fontId="8" fillId="0" borderId="0" xfId="2" applyNumberFormat="1" applyFont="1" applyFill="1" applyAlignment="1">
      <alignment horizontal="center" vertical="center" wrapText="1"/>
    </xf>
    <xf numFmtId="164" fontId="8" fillId="6" borderId="9" xfId="2" applyNumberFormat="1" applyFont="1" applyFill="1" applyBorder="1" applyAlignment="1">
      <alignment horizontal="center" vertical="center" wrapText="1"/>
    </xf>
    <xf numFmtId="164" fontId="3" fillId="4" borderId="18" xfId="2" applyNumberFormat="1" applyFont="1" applyFill="1" applyBorder="1" applyAlignment="1">
      <alignment horizontal="center" vertical="center"/>
    </xf>
    <xf numFmtId="1" fontId="3" fillId="4" borderId="19" xfId="2" applyNumberFormat="1" applyFont="1" applyFill="1" applyBorder="1" applyAlignment="1">
      <alignment horizontal="center" vertical="center"/>
    </xf>
    <xf numFmtId="1" fontId="3" fillId="4" borderId="20" xfId="2" applyNumberFormat="1" applyFont="1" applyFill="1" applyBorder="1" applyAlignment="1">
      <alignment horizontal="center" vertical="center"/>
    </xf>
    <xf numFmtId="0" fontId="4" fillId="4" borderId="21" xfId="2" applyFont="1" applyFill="1" applyBorder="1" applyAlignment="1">
      <alignment horizontal="center" vertical="center" wrapText="1"/>
    </xf>
    <xf numFmtId="0" fontId="4" fillId="4" borderId="16" xfId="2" applyFont="1" applyFill="1" applyBorder="1" applyAlignment="1">
      <alignment horizontal="center" vertical="center" wrapText="1"/>
    </xf>
    <xf numFmtId="0" fontId="4" fillId="4" borderId="22" xfId="2" applyFont="1" applyFill="1" applyBorder="1" applyAlignment="1">
      <alignment horizontal="center" vertical="center" wrapText="1"/>
    </xf>
    <xf numFmtId="2" fontId="3" fillId="4" borderId="26" xfId="2" applyNumberFormat="1" applyFont="1" applyFill="1" applyBorder="1" applyAlignment="1">
      <alignment horizontal="center" vertical="center"/>
    </xf>
    <xf numFmtId="1" fontId="3" fillId="4" borderId="23" xfId="2" applyNumberFormat="1" applyFont="1" applyFill="1" applyBorder="1" applyAlignment="1">
      <alignment horizontal="center" vertical="center"/>
    </xf>
    <xf numFmtId="1" fontId="3" fillId="4" borderId="27" xfId="2" applyNumberFormat="1" applyFont="1" applyFill="1" applyBorder="1" applyAlignment="1">
      <alignment horizontal="center" vertical="center"/>
    </xf>
    <xf numFmtId="0" fontId="4" fillId="4" borderId="26" xfId="2" applyFont="1" applyFill="1" applyBorder="1" applyAlignment="1">
      <alignment horizontal="center" vertical="center" wrapText="1"/>
    </xf>
    <xf numFmtId="0" fontId="4" fillId="4" borderId="23" xfId="2" applyFont="1" applyFill="1" applyBorder="1" applyAlignment="1">
      <alignment horizontal="center" vertical="center" wrapText="1"/>
    </xf>
    <xf numFmtId="0" fontId="4" fillId="4" borderId="27" xfId="2" applyFont="1" applyFill="1" applyBorder="1" applyAlignment="1">
      <alignment horizontal="center" vertical="center" wrapText="1"/>
    </xf>
    <xf numFmtId="2" fontId="3" fillId="4" borderId="23" xfId="2" applyNumberFormat="1" applyFont="1" applyFill="1" applyBorder="1" applyAlignment="1">
      <alignment horizontal="center" vertical="center"/>
    </xf>
    <xf numFmtId="2" fontId="3" fillId="4" borderId="29" xfId="2" applyNumberFormat="1" applyFont="1" applyFill="1" applyBorder="1" applyAlignment="1">
      <alignment horizontal="center" vertical="center"/>
    </xf>
    <xf numFmtId="1" fontId="3" fillId="4" borderId="4" xfId="2" applyNumberFormat="1" applyFont="1" applyFill="1" applyBorder="1" applyAlignment="1">
      <alignment horizontal="center" vertical="center"/>
    </xf>
    <xf numFmtId="1" fontId="3" fillId="4" borderId="30" xfId="2" applyNumberFormat="1" applyFont="1" applyFill="1" applyBorder="1" applyAlignment="1">
      <alignment horizontal="center" vertical="center"/>
    </xf>
    <xf numFmtId="0" fontId="4" fillId="4" borderId="29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4" borderId="30" xfId="2" applyFont="1" applyFill="1" applyBorder="1" applyAlignment="1">
      <alignment horizontal="center" vertical="center" wrapText="1"/>
    </xf>
    <xf numFmtId="0" fontId="3" fillId="7" borderId="8" xfId="2" applyFont="1" applyFill="1" applyBorder="1" applyAlignment="1">
      <alignment horizontal="center" vertical="center" textRotation="90" wrapText="1"/>
    </xf>
    <xf numFmtId="0" fontId="3" fillId="7" borderId="9" xfId="2" applyFont="1" applyFill="1" applyBorder="1" applyAlignment="1">
      <alignment horizontal="center" vertical="center" textRotation="90" wrapText="1"/>
    </xf>
    <xf numFmtId="0" fontId="3" fillId="7" borderId="11" xfId="2" applyFont="1" applyFill="1" applyBorder="1" applyAlignment="1">
      <alignment horizontal="center" vertical="center" textRotation="90" wrapText="1"/>
    </xf>
    <xf numFmtId="0" fontId="11" fillId="4" borderId="18" xfId="2" applyFont="1" applyFill="1" applyBorder="1" applyAlignment="1">
      <alignment horizontal="center" vertical="center"/>
    </xf>
    <xf numFmtId="0" fontId="11" fillId="4" borderId="19" xfId="2" applyFont="1" applyFill="1" applyBorder="1" applyAlignment="1">
      <alignment horizontal="center" vertical="center"/>
    </xf>
    <xf numFmtId="0" fontId="11" fillId="4" borderId="20" xfId="2" applyFont="1" applyFill="1" applyBorder="1" applyAlignment="1">
      <alignment horizontal="center" vertical="center"/>
    </xf>
    <xf numFmtId="0" fontId="11" fillId="4" borderId="26" xfId="2" applyFont="1" applyFill="1" applyBorder="1" applyAlignment="1">
      <alignment horizontal="center" vertical="center"/>
    </xf>
    <xf numFmtId="0" fontId="11" fillId="4" borderId="23" xfId="2" applyFont="1" applyFill="1" applyBorder="1" applyAlignment="1">
      <alignment horizontal="center" vertical="center"/>
    </xf>
    <xf numFmtId="0" fontId="11" fillId="4" borderId="27" xfId="2" applyFont="1" applyFill="1" applyBorder="1" applyAlignment="1">
      <alignment horizontal="center" vertical="center"/>
    </xf>
    <xf numFmtId="0" fontId="11" fillId="4" borderId="29" xfId="2" applyFont="1" applyFill="1" applyBorder="1" applyAlignment="1">
      <alignment horizontal="center" vertical="center"/>
    </xf>
    <xf numFmtId="0" fontId="11" fillId="4" borderId="4" xfId="2" applyFont="1" applyFill="1" applyBorder="1" applyAlignment="1">
      <alignment horizontal="center" vertical="center"/>
    </xf>
    <xf numFmtId="0" fontId="11" fillId="4" borderId="30" xfId="2" applyFont="1" applyFill="1" applyBorder="1" applyAlignment="1">
      <alignment horizontal="center" vertical="center"/>
    </xf>
    <xf numFmtId="0" fontId="3" fillId="7" borderId="9" xfId="2" applyFont="1" applyFill="1" applyBorder="1" applyAlignment="1">
      <alignment horizontal="center" vertical="center" wrapText="1"/>
    </xf>
    <xf numFmtId="0" fontId="3" fillId="7" borderId="11" xfId="2" applyFont="1" applyFill="1" applyBorder="1" applyAlignment="1">
      <alignment horizontal="center" vertical="center" wrapText="1"/>
    </xf>
    <xf numFmtId="164" fontId="3" fillId="4" borderId="26" xfId="2" applyNumberFormat="1" applyFont="1" applyFill="1" applyBorder="1" applyAlignment="1">
      <alignment horizontal="center" vertical="center"/>
    </xf>
    <xf numFmtId="1" fontId="3" fillId="4" borderId="26" xfId="2" applyNumberFormat="1" applyFont="1" applyFill="1" applyBorder="1" applyAlignment="1">
      <alignment horizontal="center" vertical="center"/>
    </xf>
    <xf numFmtId="164" fontId="3" fillId="4" borderId="29" xfId="2" applyNumberFormat="1" applyFont="1" applyFill="1" applyBorder="1" applyAlignment="1">
      <alignment horizontal="center" vertical="center"/>
    </xf>
    <xf numFmtId="164" fontId="3" fillId="4" borderId="4" xfId="2" applyNumberFormat="1" applyFont="1" applyFill="1" applyBorder="1" applyAlignment="1">
      <alignment horizontal="center" vertical="center"/>
    </xf>
    <xf numFmtId="164" fontId="3" fillId="7" borderId="9" xfId="2" applyNumberFormat="1" applyFont="1" applyFill="1" applyBorder="1" applyAlignment="1">
      <alignment horizontal="center" vertical="center" textRotation="90" wrapText="1"/>
    </xf>
    <xf numFmtId="1" fontId="3" fillId="7" borderId="9" xfId="2" applyNumberFormat="1" applyFont="1" applyFill="1" applyBorder="1" applyAlignment="1">
      <alignment horizontal="center" vertical="center" textRotation="90" wrapText="1"/>
    </xf>
    <xf numFmtId="1" fontId="3" fillId="7" borderId="11" xfId="2" applyNumberFormat="1" applyFont="1" applyFill="1" applyBorder="1" applyAlignment="1">
      <alignment horizontal="center" vertical="center" textRotation="90" wrapText="1"/>
    </xf>
    <xf numFmtId="0" fontId="3" fillId="4" borderId="19" xfId="2" applyFont="1" applyFill="1" applyBorder="1" applyAlignment="1">
      <alignment horizontal="center" vertical="center"/>
    </xf>
    <xf numFmtId="0" fontId="3" fillId="4" borderId="20" xfId="2" applyFont="1" applyFill="1" applyBorder="1" applyAlignment="1">
      <alignment horizontal="center" vertical="center"/>
    </xf>
    <xf numFmtId="0" fontId="3" fillId="4" borderId="23" xfId="2" applyFont="1" applyFill="1" applyBorder="1" applyAlignment="1">
      <alignment horizontal="center" vertical="center"/>
    </xf>
    <xf numFmtId="0" fontId="3" fillId="4" borderId="27" xfId="2" applyFont="1" applyFill="1" applyBorder="1" applyAlignment="1">
      <alignment horizontal="center" vertical="center"/>
    </xf>
    <xf numFmtId="0" fontId="3" fillId="4" borderId="26" xfId="2" applyFont="1" applyFill="1" applyBorder="1" applyAlignment="1">
      <alignment horizontal="center" vertical="center"/>
    </xf>
    <xf numFmtId="0" fontId="3" fillId="4" borderId="29" xfId="2" applyFont="1" applyFill="1" applyBorder="1" applyAlignment="1">
      <alignment horizontal="center" vertical="center"/>
    </xf>
    <xf numFmtId="0" fontId="3" fillId="4" borderId="4" xfId="2" applyFont="1" applyFill="1" applyBorder="1" applyAlignment="1">
      <alignment horizontal="center" vertical="center"/>
    </xf>
    <xf numFmtId="0" fontId="3" fillId="4" borderId="30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/>
    </xf>
    <xf numFmtId="0" fontId="8" fillId="4" borderId="20" xfId="2" applyFont="1" applyFill="1" applyBorder="1" applyAlignment="1">
      <alignment horizontal="center" vertical="center"/>
    </xf>
    <xf numFmtId="0" fontId="3" fillId="4" borderId="21" xfId="2" applyFont="1" applyFill="1" applyBorder="1" applyAlignment="1">
      <alignment horizontal="center" vertical="center" wrapText="1"/>
    </xf>
    <xf numFmtId="0" fontId="3" fillId="4" borderId="16" xfId="2" applyFont="1" applyFill="1" applyBorder="1" applyAlignment="1">
      <alignment horizontal="center" vertical="center" wrapText="1"/>
    </xf>
    <xf numFmtId="0" fontId="3" fillId="4" borderId="22" xfId="2" applyFont="1" applyFill="1" applyBorder="1" applyAlignment="1">
      <alignment horizontal="center" vertical="center" wrapText="1"/>
    </xf>
    <xf numFmtId="0" fontId="3" fillId="4" borderId="26" xfId="2" applyFont="1" applyFill="1" applyBorder="1" applyAlignment="1">
      <alignment horizontal="center" vertical="center" wrapText="1"/>
    </xf>
    <xf numFmtId="0" fontId="3" fillId="4" borderId="23" xfId="2" applyFont="1" applyFill="1" applyBorder="1" applyAlignment="1">
      <alignment horizontal="center" vertical="center" wrapText="1"/>
    </xf>
    <xf numFmtId="0" fontId="3" fillId="4" borderId="27" xfId="2" applyFont="1" applyFill="1" applyBorder="1" applyAlignment="1">
      <alignment horizontal="center" vertical="center" wrapText="1"/>
    </xf>
    <xf numFmtId="0" fontId="3" fillId="4" borderId="4" xfId="2" applyFont="1" applyFill="1" applyBorder="1" applyAlignment="1">
      <alignment horizontal="center" vertical="center" wrapText="1"/>
    </xf>
    <xf numFmtId="0" fontId="3" fillId="4" borderId="24" xfId="2" applyFont="1" applyFill="1" applyBorder="1" applyAlignment="1">
      <alignment horizontal="center" vertical="center" wrapText="1"/>
    </xf>
    <xf numFmtId="0" fontId="3" fillId="4" borderId="55" xfId="2" applyFont="1" applyFill="1" applyBorder="1" applyAlignment="1">
      <alignment horizontal="center" vertical="center" wrapText="1"/>
    </xf>
    <xf numFmtId="0" fontId="3" fillId="4" borderId="29" xfId="2" applyFont="1" applyFill="1" applyBorder="1" applyAlignment="1">
      <alignment horizontal="center" vertical="center" wrapText="1"/>
    </xf>
    <xf numFmtId="0" fontId="3" fillId="4" borderId="30" xfId="2" applyFont="1" applyFill="1" applyBorder="1" applyAlignment="1">
      <alignment horizontal="center" vertical="center" wrapText="1"/>
    </xf>
    <xf numFmtId="2" fontId="3" fillId="6" borderId="18" xfId="2" applyNumberFormat="1" applyFont="1" applyFill="1" applyBorder="1" applyAlignment="1">
      <alignment horizontal="left" vertical="center"/>
    </xf>
    <xf numFmtId="164" fontId="3" fillId="6" borderId="18" xfId="2" applyNumberFormat="1" applyFont="1" applyFill="1" applyBorder="1" applyAlignment="1">
      <alignment horizontal="center" vertical="center"/>
    </xf>
    <xf numFmtId="0" fontId="3" fillId="6" borderId="8" xfId="2" applyFont="1" applyFill="1" applyBorder="1" applyAlignment="1">
      <alignment horizontal="center" vertical="center" textRotation="90" wrapText="1"/>
    </xf>
    <xf numFmtId="0" fontId="3" fillId="7" borderId="8" xfId="2" applyFont="1" applyFill="1" applyBorder="1" applyAlignment="1">
      <alignment horizontal="center" vertical="center" wrapText="1"/>
    </xf>
    <xf numFmtId="0" fontId="3" fillId="6" borderId="18" xfId="2" applyFont="1" applyFill="1" applyBorder="1" applyAlignment="1">
      <alignment horizontal="center" vertical="center"/>
    </xf>
    <xf numFmtId="0" fontId="3" fillId="6" borderId="19" xfId="2" applyFont="1" applyFill="1" applyBorder="1" applyAlignment="1">
      <alignment horizontal="center" vertical="center"/>
    </xf>
    <xf numFmtId="0" fontId="3" fillId="6" borderId="20" xfId="2" applyFont="1" applyFill="1" applyBorder="1" applyAlignment="1">
      <alignment horizontal="center" vertical="center"/>
    </xf>
    <xf numFmtId="0" fontId="3" fillId="6" borderId="21" xfId="2" applyFont="1" applyFill="1" applyBorder="1" applyAlignment="1">
      <alignment horizontal="center" vertical="center" wrapText="1"/>
    </xf>
    <xf numFmtId="0" fontId="3" fillId="6" borderId="16" xfId="2" applyFont="1" applyFill="1" applyBorder="1" applyAlignment="1">
      <alignment horizontal="center" vertical="center" wrapText="1"/>
    </xf>
    <xf numFmtId="0" fontId="3" fillId="6" borderId="22" xfId="2" applyFont="1" applyFill="1" applyBorder="1" applyAlignment="1">
      <alignment horizontal="center" vertical="center" wrapText="1"/>
    </xf>
    <xf numFmtId="0" fontId="3" fillId="6" borderId="26" xfId="2" applyFont="1" applyFill="1" applyBorder="1" applyAlignment="1">
      <alignment horizontal="center" vertical="center"/>
    </xf>
    <xf numFmtId="0" fontId="3" fillId="6" borderId="23" xfId="2" applyFont="1" applyFill="1" applyBorder="1" applyAlignment="1">
      <alignment horizontal="center" vertical="center"/>
    </xf>
    <xf numFmtId="0" fontId="3" fillId="6" borderId="27" xfId="2" applyFont="1" applyFill="1" applyBorder="1" applyAlignment="1">
      <alignment horizontal="center" vertical="center"/>
    </xf>
    <xf numFmtId="0" fontId="3" fillId="6" borderId="26" xfId="2" applyFont="1" applyFill="1" applyBorder="1" applyAlignment="1">
      <alignment horizontal="center" vertical="center" wrapText="1"/>
    </xf>
    <xf numFmtId="0" fontId="3" fillId="6" borderId="23" xfId="2" applyFont="1" applyFill="1" applyBorder="1" applyAlignment="1">
      <alignment horizontal="center" vertical="center" wrapText="1"/>
    </xf>
    <xf numFmtId="0" fontId="3" fillId="6" borderId="27" xfId="2" applyFont="1" applyFill="1" applyBorder="1" applyAlignment="1">
      <alignment horizontal="center" vertical="center" wrapText="1"/>
    </xf>
    <xf numFmtId="0" fontId="3" fillId="6" borderId="29" xfId="2" applyFont="1" applyFill="1" applyBorder="1" applyAlignment="1">
      <alignment horizontal="center" vertical="center"/>
    </xf>
    <xf numFmtId="0" fontId="3" fillId="6" borderId="4" xfId="2" applyFont="1" applyFill="1" applyBorder="1" applyAlignment="1">
      <alignment horizontal="center" vertical="center"/>
    </xf>
    <xf numFmtId="0" fontId="3" fillId="6" borderId="30" xfId="2" applyFont="1" applyFill="1" applyBorder="1" applyAlignment="1">
      <alignment horizontal="center" vertical="center"/>
    </xf>
    <xf numFmtId="0" fontId="3" fillId="6" borderId="29" xfId="2" applyFont="1" applyFill="1" applyBorder="1" applyAlignment="1">
      <alignment horizontal="center" vertical="center" wrapText="1"/>
    </xf>
    <xf numFmtId="0" fontId="3" fillId="6" borderId="4" xfId="2" applyFont="1" applyFill="1" applyBorder="1" applyAlignment="1">
      <alignment horizontal="center" vertical="center" wrapText="1"/>
    </xf>
    <xf numFmtId="0" fontId="3" fillId="6" borderId="30" xfId="2" applyFont="1" applyFill="1" applyBorder="1" applyAlignment="1">
      <alignment horizontal="center" vertical="center" wrapText="1"/>
    </xf>
    <xf numFmtId="0" fontId="3" fillId="6" borderId="8" xfId="2" applyFont="1" applyFill="1" applyBorder="1" applyAlignment="1">
      <alignment horizontal="center" vertical="center" wrapText="1"/>
    </xf>
    <xf numFmtId="0" fontId="3" fillId="6" borderId="10" xfId="2" applyFont="1" applyFill="1" applyBorder="1" applyAlignment="1">
      <alignment vertical="center" wrapText="1"/>
    </xf>
    <xf numFmtId="0" fontId="3" fillId="4" borderId="34" xfId="2" applyFont="1" applyFill="1" applyBorder="1" applyAlignment="1">
      <alignment horizontal="center" vertical="center" wrapText="1"/>
    </xf>
    <xf numFmtId="0" fontId="3" fillId="6" borderId="10" xfId="2" applyFont="1" applyFill="1" applyBorder="1" applyAlignment="1">
      <alignment horizontal="left" vertical="center" wrapText="1"/>
    </xf>
    <xf numFmtId="0" fontId="3" fillId="6" borderId="8" xfId="2" applyFont="1" applyFill="1" applyBorder="1" applyAlignment="1">
      <alignment horizontal="center" vertical="center"/>
    </xf>
    <xf numFmtId="0" fontId="3" fillId="6" borderId="9" xfId="2" applyFont="1" applyFill="1" applyBorder="1" applyAlignment="1">
      <alignment horizontal="center" vertical="center"/>
    </xf>
    <xf numFmtId="0" fontId="3" fillId="6" borderId="11" xfId="2" applyFont="1" applyFill="1" applyBorder="1" applyAlignment="1">
      <alignment horizontal="center" vertical="center"/>
    </xf>
    <xf numFmtId="0" fontId="3" fillId="6" borderId="40" xfId="2" applyFont="1" applyFill="1" applyBorder="1" applyAlignment="1">
      <alignment horizontal="center" vertical="center"/>
    </xf>
    <xf numFmtId="0" fontId="22" fillId="0" borderId="0" xfId="2" applyFont="1" applyAlignment="1">
      <alignment vertical="center" wrapText="1"/>
    </xf>
    <xf numFmtId="0" fontId="3" fillId="7" borderId="8" xfId="2" applyFont="1" applyFill="1" applyBorder="1" applyAlignment="1">
      <alignment horizontal="center" vertical="center" wrapText="1"/>
    </xf>
    <xf numFmtId="0" fontId="3" fillId="4" borderId="16" xfId="2" applyFont="1" applyFill="1" applyBorder="1" applyAlignment="1">
      <alignment horizontal="center" vertical="center" wrapText="1"/>
    </xf>
    <xf numFmtId="0" fontId="3" fillId="4" borderId="23" xfId="2" applyFont="1" applyFill="1" applyBorder="1" applyAlignment="1">
      <alignment horizontal="center" vertical="center" wrapText="1"/>
    </xf>
    <xf numFmtId="0" fontId="3" fillId="4" borderId="4" xfId="2" applyFont="1" applyFill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6" borderId="16" xfId="2" applyFont="1" applyFill="1" applyBorder="1" applyAlignment="1">
      <alignment horizontal="center" vertical="center" wrapText="1"/>
    </xf>
    <xf numFmtId="0" fontId="3" fillId="6" borderId="23" xfId="2" applyFont="1" applyFill="1" applyBorder="1" applyAlignment="1">
      <alignment horizontal="center" vertical="center" wrapText="1"/>
    </xf>
    <xf numFmtId="0" fontId="3" fillId="6" borderId="4" xfId="2" applyFont="1" applyFill="1" applyBorder="1" applyAlignment="1">
      <alignment horizontal="center" vertical="center" wrapText="1"/>
    </xf>
    <xf numFmtId="0" fontId="3" fillId="6" borderId="8" xfId="2" applyFont="1" applyFill="1" applyBorder="1" applyAlignment="1">
      <alignment horizontal="center" vertical="center" wrapText="1"/>
    </xf>
    <xf numFmtId="164" fontId="3" fillId="0" borderId="13" xfId="2" applyNumberFormat="1" applyFont="1" applyFill="1" applyBorder="1" applyAlignment="1">
      <alignment horizontal="center" vertical="center" textRotation="90" wrapText="1"/>
    </xf>
    <xf numFmtId="164" fontId="3" fillId="4" borderId="21" xfId="2" applyNumberFormat="1" applyFont="1" applyFill="1" applyBorder="1" applyAlignment="1">
      <alignment horizontal="center" vertical="center" wrapText="1"/>
    </xf>
    <xf numFmtId="164" fontId="3" fillId="4" borderId="26" xfId="2" applyNumberFormat="1" applyFont="1" applyFill="1" applyBorder="1" applyAlignment="1">
      <alignment horizontal="center" vertical="center" wrapText="1"/>
    </xf>
    <xf numFmtId="164" fontId="3" fillId="4" borderId="29" xfId="2" applyNumberFormat="1" applyFont="1" applyFill="1" applyBorder="1" applyAlignment="1">
      <alignment horizontal="center" vertical="center" wrapText="1"/>
    </xf>
    <xf numFmtId="164" fontId="3" fillId="7" borderId="9" xfId="2" applyNumberFormat="1" applyFont="1" applyFill="1" applyBorder="1" applyAlignment="1">
      <alignment horizontal="center" vertical="center" wrapText="1"/>
    </xf>
    <xf numFmtId="2" fontId="3" fillId="4" borderId="29" xfId="2" applyNumberFormat="1" applyFont="1" applyFill="1" applyBorder="1" applyAlignment="1">
      <alignment horizontal="center" vertical="center" wrapText="1"/>
    </xf>
    <xf numFmtId="2" fontId="3" fillId="7" borderId="9" xfId="2" applyNumberFormat="1" applyFont="1" applyFill="1" applyBorder="1" applyAlignment="1">
      <alignment horizontal="center" vertical="center" wrapText="1"/>
    </xf>
    <xf numFmtId="2" fontId="3" fillId="6" borderId="21" xfId="2" applyNumberFormat="1" applyFont="1" applyFill="1" applyBorder="1" applyAlignment="1">
      <alignment horizontal="center" vertical="center" wrapText="1"/>
    </xf>
    <xf numFmtId="1" fontId="3" fillId="6" borderId="19" xfId="2" applyNumberFormat="1" applyFont="1" applyFill="1" applyBorder="1" applyAlignment="1">
      <alignment horizontal="center" vertical="center"/>
    </xf>
    <xf numFmtId="1" fontId="3" fillId="6" borderId="20" xfId="2" applyNumberFormat="1" applyFont="1" applyFill="1" applyBorder="1" applyAlignment="1">
      <alignment horizontal="center" vertical="center"/>
    </xf>
    <xf numFmtId="0" fontId="4" fillId="6" borderId="21" xfId="2" applyFont="1" applyFill="1" applyBorder="1" applyAlignment="1">
      <alignment horizontal="center" vertical="center" wrapText="1"/>
    </xf>
    <xf numFmtId="0" fontId="4" fillId="6" borderId="16" xfId="2" applyFont="1" applyFill="1" applyBorder="1" applyAlignment="1">
      <alignment horizontal="center" vertical="center" wrapText="1"/>
    </xf>
    <xf numFmtId="0" fontId="4" fillId="6" borderId="22" xfId="2" applyFont="1" applyFill="1" applyBorder="1" applyAlignment="1">
      <alignment horizontal="center" vertical="center" wrapText="1"/>
    </xf>
    <xf numFmtId="2" fontId="3" fillId="6" borderId="26" xfId="2" applyNumberFormat="1" applyFont="1" applyFill="1" applyBorder="1" applyAlignment="1">
      <alignment horizontal="center" vertical="center"/>
    </xf>
    <xf numFmtId="1" fontId="3" fillId="6" borderId="23" xfId="2" applyNumberFormat="1" applyFont="1" applyFill="1" applyBorder="1" applyAlignment="1">
      <alignment horizontal="center" vertical="center"/>
    </xf>
    <xf numFmtId="1" fontId="3" fillId="6" borderId="27" xfId="2" applyNumberFormat="1" applyFont="1" applyFill="1" applyBorder="1" applyAlignment="1">
      <alignment horizontal="center" vertical="center"/>
    </xf>
    <xf numFmtId="0" fontId="4" fillId="6" borderId="26" xfId="2" applyFont="1" applyFill="1" applyBorder="1" applyAlignment="1">
      <alignment horizontal="center" vertical="center" wrapText="1"/>
    </xf>
    <xf numFmtId="0" fontId="4" fillId="6" borderId="23" xfId="2" applyFont="1" applyFill="1" applyBorder="1" applyAlignment="1">
      <alignment horizontal="center" vertical="center" wrapText="1"/>
    </xf>
    <xf numFmtId="0" fontId="4" fillId="6" borderId="27" xfId="2" applyFont="1" applyFill="1" applyBorder="1" applyAlignment="1">
      <alignment horizontal="center" vertical="center" wrapText="1"/>
    </xf>
    <xf numFmtId="2" fontId="3" fillId="6" borderId="23" xfId="2" applyNumberFormat="1" applyFont="1" applyFill="1" applyBorder="1" applyAlignment="1">
      <alignment horizontal="center" vertical="center"/>
    </xf>
    <xf numFmtId="2" fontId="3" fillId="6" borderId="29" xfId="2" applyNumberFormat="1" applyFont="1" applyFill="1" applyBorder="1" applyAlignment="1">
      <alignment horizontal="center" vertical="center"/>
    </xf>
    <xf numFmtId="1" fontId="3" fillId="6" borderId="4" xfId="2" applyNumberFormat="1" applyFont="1" applyFill="1" applyBorder="1" applyAlignment="1">
      <alignment horizontal="center" vertical="center"/>
    </xf>
    <xf numFmtId="1" fontId="3" fillId="6" borderId="30" xfId="2" applyNumberFormat="1" applyFont="1" applyFill="1" applyBorder="1" applyAlignment="1">
      <alignment horizontal="center" vertical="center"/>
    </xf>
    <xf numFmtId="0" fontId="4" fillId="6" borderId="29" xfId="2" applyFont="1" applyFill="1" applyBorder="1" applyAlignment="1">
      <alignment horizontal="center" vertical="center" wrapText="1"/>
    </xf>
    <xf numFmtId="0" fontId="4" fillId="6" borderId="4" xfId="2" applyFont="1" applyFill="1" applyBorder="1" applyAlignment="1">
      <alignment horizontal="center" vertical="center" wrapText="1"/>
    </xf>
    <xf numFmtId="0" fontId="4" fillId="6" borderId="30" xfId="2" applyFont="1" applyFill="1" applyBorder="1" applyAlignment="1">
      <alignment horizontal="center" vertical="center" wrapText="1"/>
    </xf>
    <xf numFmtId="0" fontId="3" fillId="6" borderId="9" xfId="2" applyFont="1" applyFill="1" applyBorder="1" applyAlignment="1">
      <alignment horizontal="center" vertical="center" textRotation="90" wrapText="1"/>
    </xf>
    <xf numFmtId="0" fontId="3" fillId="6" borderId="11" xfId="2" applyFont="1" applyFill="1" applyBorder="1" applyAlignment="1">
      <alignment horizontal="center" vertical="center" textRotation="90" wrapText="1"/>
    </xf>
    <xf numFmtId="164" fontId="3" fillId="5" borderId="34" xfId="1" applyNumberFormat="1" applyFont="1" applyFill="1" applyBorder="1" applyAlignment="1">
      <alignment horizontal="center" vertical="center" wrapText="1"/>
    </xf>
    <xf numFmtId="164" fontId="3" fillId="5" borderId="35" xfId="1" applyNumberFormat="1" applyFont="1" applyFill="1" applyBorder="1" applyAlignment="1">
      <alignment horizontal="center" vertical="center" wrapText="1"/>
    </xf>
    <xf numFmtId="164" fontId="3" fillId="5" borderId="36" xfId="1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164" fontId="8" fillId="0" borderId="1" xfId="2" applyNumberFormat="1" applyFont="1" applyFill="1" applyBorder="1" applyAlignment="1">
      <alignment horizontal="center" vertical="center" textRotation="90"/>
    </xf>
    <xf numFmtId="164" fontId="8" fillId="0" borderId="5" xfId="2" applyNumberFormat="1" applyFont="1" applyFill="1" applyBorder="1" applyAlignment="1">
      <alignment horizontal="center" vertical="center" textRotation="90"/>
    </xf>
    <xf numFmtId="0" fontId="3" fillId="4" borderId="1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4" borderId="33" xfId="1" applyFont="1" applyFill="1" applyBorder="1" applyAlignment="1">
      <alignment horizontal="center" vertical="center" wrapText="1"/>
    </xf>
    <xf numFmtId="0" fontId="12" fillId="4" borderId="37" xfId="1" applyFont="1" applyFill="1" applyBorder="1" applyAlignment="1">
      <alignment horizontal="center" vertical="center" textRotation="90" wrapText="1"/>
    </xf>
    <xf numFmtId="0" fontId="12" fillId="4" borderId="38" xfId="1" applyFont="1" applyFill="1" applyBorder="1" applyAlignment="1">
      <alignment horizontal="center" vertical="center" textRotation="90" wrapText="1"/>
    </xf>
    <xf numFmtId="0" fontId="12" fillId="4" borderId="39" xfId="1" applyFont="1" applyFill="1" applyBorder="1" applyAlignment="1">
      <alignment horizontal="center" vertical="center" textRotation="90" wrapText="1"/>
    </xf>
    <xf numFmtId="0" fontId="3" fillId="5" borderId="8" xfId="1" applyFont="1" applyFill="1" applyBorder="1" applyAlignment="1">
      <alignment horizontal="center" vertical="center" wrapText="1"/>
    </xf>
    <xf numFmtId="0" fontId="3" fillId="5" borderId="11" xfId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/>
    </xf>
    <xf numFmtId="0" fontId="8" fillId="0" borderId="37" xfId="2" applyFont="1" applyFill="1" applyBorder="1" applyAlignment="1">
      <alignment horizontal="center" vertical="center"/>
    </xf>
    <xf numFmtId="0" fontId="8" fillId="0" borderId="38" xfId="2" applyFont="1" applyFill="1" applyBorder="1" applyAlignment="1">
      <alignment horizontal="center" vertical="center"/>
    </xf>
    <xf numFmtId="0" fontId="8" fillId="0" borderId="39" xfId="2" applyFont="1" applyFill="1" applyBorder="1" applyAlignment="1">
      <alignment horizontal="center" vertical="center"/>
    </xf>
    <xf numFmtId="1" fontId="8" fillId="0" borderId="1" xfId="2" applyNumberFormat="1" applyFont="1" applyFill="1" applyBorder="1" applyAlignment="1">
      <alignment horizontal="center" vertical="center"/>
    </xf>
    <xf numFmtId="1" fontId="8" fillId="0" borderId="5" xfId="2" applyNumberFormat="1" applyFont="1" applyFill="1" applyBorder="1" applyAlignment="1">
      <alignment horizontal="center" vertical="center"/>
    </xf>
    <xf numFmtId="164" fontId="8" fillId="0" borderId="5" xfId="2" applyNumberFormat="1" applyFont="1" applyFill="1" applyBorder="1" applyAlignment="1">
      <alignment horizontal="center" vertical="center"/>
    </xf>
    <xf numFmtId="0" fontId="3" fillId="0" borderId="1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31" xfId="1" applyFont="1" applyBorder="1" applyAlignment="1">
      <alignment horizontal="center" vertical="center" textRotation="90" wrapText="1"/>
    </xf>
    <xf numFmtId="0" fontId="8" fillId="0" borderId="15" xfId="1" applyNumberFormat="1" applyFont="1" applyBorder="1" applyAlignment="1">
      <alignment horizontal="center" vertical="center" wrapText="1"/>
    </xf>
    <xf numFmtId="0" fontId="8" fillId="0" borderId="7" xfId="1" applyNumberFormat="1" applyFont="1" applyBorder="1" applyAlignment="1">
      <alignment horizontal="center" vertical="center" wrapText="1"/>
    </xf>
    <xf numFmtId="0" fontId="8" fillId="0" borderId="48" xfId="1" applyNumberFormat="1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1" fontId="8" fillId="0" borderId="12" xfId="2" applyNumberFormat="1" applyFont="1" applyFill="1" applyBorder="1" applyAlignment="1">
      <alignment horizontal="center" vertical="center" wrapText="1"/>
    </xf>
    <xf numFmtId="1" fontId="8" fillId="0" borderId="9" xfId="2" applyNumberFormat="1" applyFont="1" applyFill="1" applyBorder="1" applyAlignment="1">
      <alignment horizontal="center" vertical="center" wrapText="1"/>
    </xf>
    <xf numFmtId="1" fontId="8" fillId="0" borderId="10" xfId="2" applyNumberFormat="1" applyFont="1" applyFill="1" applyBorder="1" applyAlignment="1">
      <alignment horizontal="center" vertical="center" wrapText="1"/>
    </xf>
    <xf numFmtId="2" fontId="10" fillId="0" borderId="8" xfId="2" applyNumberFormat="1" applyFont="1" applyFill="1" applyBorder="1" applyAlignment="1">
      <alignment horizontal="center" vertical="center" wrapText="1"/>
    </xf>
    <xf numFmtId="2" fontId="10" fillId="0" borderId="9" xfId="2" applyNumberFormat="1" applyFont="1" applyFill="1" applyBorder="1" applyAlignment="1">
      <alignment horizontal="center" vertical="center" wrapText="1"/>
    </xf>
    <xf numFmtId="2" fontId="10" fillId="0" borderId="11" xfId="2" applyNumberFormat="1" applyFont="1" applyFill="1" applyBorder="1" applyAlignment="1">
      <alignment horizontal="center" vertical="center" wrapText="1"/>
    </xf>
    <xf numFmtId="1" fontId="10" fillId="0" borderId="12" xfId="2" applyNumberFormat="1" applyFont="1" applyFill="1" applyBorder="1" applyAlignment="1">
      <alignment horizontal="center" vertical="center" wrapText="1"/>
    </xf>
    <xf numFmtId="1" fontId="10" fillId="0" borderId="9" xfId="2" applyNumberFormat="1" applyFont="1" applyFill="1" applyBorder="1" applyAlignment="1">
      <alignment horizontal="center" vertical="center" wrapText="1"/>
    </xf>
    <xf numFmtId="1" fontId="10" fillId="0" borderId="10" xfId="2" applyNumberFormat="1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4" fillId="0" borderId="18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 vertical="center" wrapText="1"/>
    </xf>
    <xf numFmtId="0" fontId="4" fillId="0" borderId="53" xfId="2" applyFont="1" applyFill="1" applyBorder="1" applyAlignment="1">
      <alignment horizontal="center" vertical="center" wrapText="1"/>
    </xf>
    <xf numFmtId="0" fontId="7" fillId="0" borderId="20" xfId="2" applyFont="1" applyFill="1" applyBorder="1" applyAlignment="1">
      <alignment horizontal="center" vertical="center" wrapText="1"/>
    </xf>
    <xf numFmtId="0" fontId="7" fillId="0" borderId="27" xfId="2" applyFont="1" applyFill="1" applyBorder="1" applyAlignment="1">
      <alignment horizontal="center" vertical="center" wrapText="1"/>
    </xf>
    <xf numFmtId="0" fontId="7" fillId="0" borderId="54" xfId="2" applyFont="1" applyFill="1" applyBorder="1" applyAlignment="1">
      <alignment horizontal="center" vertical="center" wrapText="1"/>
    </xf>
    <xf numFmtId="0" fontId="8" fillId="0" borderId="43" xfId="2" applyNumberFormat="1" applyFont="1" applyFill="1" applyBorder="1" applyAlignment="1">
      <alignment horizontal="center" vertical="center" wrapText="1"/>
    </xf>
    <xf numFmtId="0" fontId="8" fillId="0" borderId="0" xfId="2" applyNumberFormat="1" applyFont="1" applyFill="1" applyBorder="1" applyAlignment="1">
      <alignment horizontal="center" vertical="center" wrapText="1"/>
    </xf>
    <xf numFmtId="2" fontId="8" fillId="0" borderId="8" xfId="2" applyNumberFormat="1" applyFont="1" applyFill="1" applyBorder="1" applyAlignment="1">
      <alignment horizontal="center" vertical="center" wrapText="1"/>
    </xf>
    <xf numFmtId="2" fontId="8" fillId="0" borderId="9" xfId="2" applyNumberFormat="1" applyFont="1" applyFill="1" applyBorder="1" applyAlignment="1">
      <alignment horizontal="center" vertical="center" wrapText="1"/>
    </xf>
    <xf numFmtId="2" fontId="8" fillId="0" borderId="10" xfId="2" applyNumberFormat="1" applyFont="1" applyFill="1" applyBorder="1" applyAlignment="1">
      <alignment horizontal="center" vertical="center" wrapText="1"/>
    </xf>
    <xf numFmtId="1" fontId="3" fillId="0" borderId="8" xfId="2" applyNumberFormat="1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 wrapText="1"/>
    </xf>
    <xf numFmtId="1" fontId="3" fillId="0" borderId="11" xfId="2" applyNumberFormat="1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" fontId="3" fillId="0" borderId="12" xfId="2" applyNumberFormat="1" applyFont="1" applyFill="1" applyBorder="1" applyAlignment="1">
      <alignment horizontal="center" vertical="center" wrapText="1"/>
    </xf>
    <xf numFmtId="1" fontId="3" fillId="0" borderId="10" xfId="2" applyNumberFormat="1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horizontal="center" vertical="center" wrapText="1"/>
    </xf>
    <xf numFmtId="0" fontId="3" fillId="4" borderId="33" xfId="2" applyFont="1" applyFill="1" applyBorder="1" applyAlignment="1">
      <alignment horizontal="center" vertical="center" wrapText="1"/>
    </xf>
    <xf numFmtId="0" fontId="3" fillId="4" borderId="16" xfId="2" applyFont="1" applyFill="1" applyBorder="1" applyAlignment="1">
      <alignment horizontal="center" vertical="center" wrapText="1"/>
    </xf>
    <xf numFmtId="0" fontId="3" fillId="4" borderId="23" xfId="2" applyFont="1" applyFill="1" applyBorder="1" applyAlignment="1">
      <alignment horizontal="center" vertical="center" wrapText="1"/>
    </xf>
    <xf numFmtId="0" fontId="3" fillId="4" borderId="4" xfId="2" applyFont="1" applyFill="1" applyBorder="1" applyAlignment="1">
      <alignment horizontal="center" vertical="center" wrapText="1"/>
    </xf>
    <xf numFmtId="0" fontId="8" fillId="4" borderId="13" xfId="2" applyFont="1" applyFill="1" applyBorder="1" applyAlignment="1">
      <alignment horizontal="center" vertical="center" textRotation="90"/>
    </xf>
    <xf numFmtId="0" fontId="8" fillId="4" borderId="25" xfId="2" applyFont="1" applyFill="1" applyBorder="1" applyAlignment="1">
      <alignment horizontal="center" vertical="center" textRotation="90"/>
    </xf>
    <xf numFmtId="0" fontId="3" fillId="7" borderId="8" xfId="2" applyFont="1" applyFill="1" applyBorder="1" applyAlignment="1">
      <alignment horizontal="center" vertical="center" wrapText="1"/>
    </xf>
    <xf numFmtId="0" fontId="3" fillId="7" borderId="10" xfId="2" applyFont="1" applyFill="1" applyBorder="1" applyAlignment="1">
      <alignment horizontal="center" vertical="center" wrapText="1"/>
    </xf>
    <xf numFmtId="0" fontId="8" fillId="4" borderId="32" xfId="2" applyFont="1" applyFill="1" applyBorder="1" applyAlignment="1">
      <alignment horizontal="center" vertical="center" textRotation="90"/>
    </xf>
    <xf numFmtId="0" fontId="8" fillId="4" borderId="1" xfId="2" applyFont="1" applyFill="1" applyBorder="1" applyAlignment="1">
      <alignment horizontal="center" vertical="center" textRotation="90"/>
    </xf>
    <xf numFmtId="0" fontId="8" fillId="4" borderId="5" xfId="2" applyFont="1" applyFill="1" applyBorder="1" applyAlignment="1">
      <alignment horizontal="center" vertical="center" textRotation="90"/>
    </xf>
    <xf numFmtId="0" fontId="8" fillId="4" borderId="2" xfId="2" applyFont="1" applyFill="1" applyBorder="1" applyAlignment="1">
      <alignment horizontal="center" vertical="center" textRotation="90"/>
    </xf>
    <xf numFmtId="0" fontId="8" fillId="4" borderId="6" xfId="2" applyFont="1" applyFill="1" applyBorder="1" applyAlignment="1">
      <alignment horizontal="center" vertical="center" textRotation="90"/>
    </xf>
    <xf numFmtId="0" fontId="8" fillId="4" borderId="31" xfId="2" applyFont="1" applyFill="1" applyBorder="1" applyAlignment="1">
      <alignment horizontal="center" vertical="center" textRotation="90"/>
    </xf>
    <xf numFmtId="0" fontId="3" fillId="6" borderId="5" xfId="2" applyFont="1" applyFill="1" applyBorder="1" applyAlignment="1">
      <alignment horizontal="center" vertical="center" wrapText="1"/>
    </xf>
    <xf numFmtId="0" fontId="3" fillId="6" borderId="33" xfId="2" applyFont="1" applyFill="1" applyBorder="1" applyAlignment="1">
      <alignment horizontal="center" vertical="center" wrapText="1"/>
    </xf>
    <xf numFmtId="0" fontId="3" fillId="6" borderId="16" xfId="2" applyFont="1" applyFill="1" applyBorder="1" applyAlignment="1">
      <alignment horizontal="center" vertical="center" wrapText="1"/>
    </xf>
    <xf numFmtId="0" fontId="3" fillId="6" borderId="23" xfId="2" applyFont="1" applyFill="1" applyBorder="1" applyAlignment="1">
      <alignment horizontal="center" vertical="center" wrapText="1"/>
    </xf>
    <xf numFmtId="0" fontId="3" fillId="6" borderId="4" xfId="2" applyFont="1" applyFill="1" applyBorder="1" applyAlignment="1">
      <alignment horizontal="center" vertical="center" wrapText="1"/>
    </xf>
    <xf numFmtId="164" fontId="8" fillId="6" borderId="13" xfId="2" applyNumberFormat="1" applyFont="1" applyFill="1" applyBorder="1" applyAlignment="1">
      <alignment horizontal="center" vertical="center"/>
    </xf>
    <xf numFmtId="164" fontId="8" fillId="6" borderId="25" xfId="2" applyNumberFormat="1" applyFont="1" applyFill="1" applyBorder="1" applyAlignment="1">
      <alignment horizontal="center" vertical="center"/>
    </xf>
    <xf numFmtId="0" fontId="3" fillId="6" borderId="8" xfId="2" applyFont="1" applyFill="1" applyBorder="1" applyAlignment="1">
      <alignment horizontal="center" vertical="center" wrapText="1"/>
    </xf>
    <xf numFmtId="0" fontId="3" fillId="6" borderId="10" xfId="2" applyFont="1" applyFill="1" applyBorder="1" applyAlignment="1">
      <alignment horizontal="center" vertical="center" wrapText="1"/>
    </xf>
    <xf numFmtId="2" fontId="3" fillId="6" borderId="34" xfId="2" applyNumberFormat="1" applyFont="1" applyFill="1" applyBorder="1" applyAlignment="1">
      <alignment horizontal="center" vertical="center" wrapText="1"/>
    </xf>
    <xf numFmtId="2" fontId="3" fillId="6" borderId="35" xfId="2" applyNumberFormat="1" applyFont="1" applyFill="1" applyBorder="1" applyAlignment="1">
      <alignment horizontal="center" vertical="center" wrapText="1"/>
    </xf>
    <xf numFmtId="2" fontId="3" fillId="6" borderId="12" xfId="2" applyNumberFormat="1" applyFont="1" applyFill="1" applyBorder="1" applyAlignment="1">
      <alignment horizontal="center" vertical="center" wrapText="1"/>
    </xf>
    <xf numFmtId="0" fontId="2" fillId="0" borderId="0" xfId="7" applyFont="1" applyAlignment="1">
      <alignment horizontal="center" vertical="center" wrapText="1"/>
    </xf>
    <xf numFmtId="0" fontId="5" fillId="0" borderId="0" xfId="7" applyFont="1" applyAlignment="1">
      <alignment horizontal="center" vertical="center" wrapText="1"/>
    </xf>
    <xf numFmtId="0" fontId="6" fillId="0" borderId="0" xfId="7" applyFont="1" applyBorder="1" applyAlignment="1">
      <alignment horizontal="center" vertical="center" wrapText="1"/>
    </xf>
    <xf numFmtId="0" fontId="4" fillId="4" borderId="1" xfId="7" applyFont="1" applyFill="1" applyBorder="1" applyAlignment="1">
      <alignment horizontal="center" vertical="center" wrapText="1"/>
    </xf>
    <xf numFmtId="0" fontId="4" fillId="4" borderId="5" xfId="7" applyFont="1" applyFill="1" applyBorder="1" applyAlignment="1">
      <alignment horizontal="center" vertical="center" wrapText="1"/>
    </xf>
    <xf numFmtId="0" fontId="4" fillId="4" borderId="33" xfId="7" applyFont="1" applyFill="1" applyBorder="1" applyAlignment="1">
      <alignment horizontal="center" vertical="center" wrapText="1"/>
    </xf>
    <xf numFmtId="0" fontId="7" fillId="0" borderId="2" xfId="7" applyFont="1" applyBorder="1" applyAlignment="1">
      <alignment horizontal="center" vertical="center" wrapText="1"/>
    </xf>
    <xf numFmtId="0" fontId="7" fillId="0" borderId="6" xfId="7" applyFont="1" applyBorder="1" applyAlignment="1">
      <alignment horizontal="center" vertical="center" wrapText="1"/>
    </xf>
    <xf numFmtId="0" fontId="7" fillId="0" borderId="31" xfId="7" applyFont="1" applyBorder="1" applyAlignment="1">
      <alignment horizontal="center" vertical="center" wrapText="1"/>
    </xf>
    <xf numFmtId="0" fontId="8" fillId="0" borderId="15" xfId="7" applyNumberFormat="1" applyFont="1" applyBorder="1" applyAlignment="1">
      <alignment horizontal="center" vertical="center" wrapText="1"/>
    </xf>
    <xf numFmtId="0" fontId="8" fillId="0" borderId="7" xfId="7" applyNumberFormat="1" applyFont="1" applyBorder="1" applyAlignment="1">
      <alignment horizontal="center" vertical="center" wrapText="1"/>
    </xf>
    <xf numFmtId="0" fontId="8" fillId="0" borderId="48" xfId="7" applyNumberFormat="1" applyFont="1" applyBorder="1" applyAlignment="1">
      <alignment horizontal="center" vertical="center" wrapText="1"/>
    </xf>
    <xf numFmtId="0" fontId="8" fillId="0" borderId="49" xfId="2" applyFont="1" applyBorder="1" applyAlignment="1">
      <alignment horizontal="center" vertical="center" wrapText="1"/>
    </xf>
    <xf numFmtId="0" fontId="8" fillId="0" borderId="50" xfId="2" applyFont="1" applyBorder="1" applyAlignment="1">
      <alignment horizontal="center" vertical="center" wrapText="1"/>
    </xf>
    <xf numFmtId="0" fontId="8" fillId="0" borderId="51" xfId="2" applyFont="1" applyBorder="1" applyAlignment="1">
      <alignment horizontal="center" vertical="center" wrapText="1"/>
    </xf>
    <xf numFmtId="0" fontId="8" fillId="0" borderId="34" xfId="2" applyFont="1" applyBorder="1" applyAlignment="1">
      <alignment horizontal="center" vertical="center" wrapText="1"/>
    </xf>
    <xf numFmtId="0" fontId="8" fillId="0" borderId="35" xfId="2" applyFont="1" applyBorder="1" applyAlignment="1">
      <alignment horizontal="center" vertical="center" wrapText="1"/>
    </xf>
    <xf numFmtId="0" fontId="8" fillId="0" borderId="36" xfId="2" applyFont="1" applyBorder="1" applyAlignment="1">
      <alignment horizontal="center" vertical="center" wrapText="1"/>
    </xf>
    <xf numFmtId="0" fontId="3" fillId="0" borderId="34" xfId="7" applyFont="1" applyBorder="1" applyAlignment="1">
      <alignment horizontal="center" vertical="center" wrapText="1"/>
    </xf>
    <xf numFmtId="0" fontId="3" fillId="0" borderId="35" xfId="7" applyFont="1" applyBorder="1" applyAlignment="1">
      <alignment horizontal="center" vertical="center" wrapText="1"/>
    </xf>
    <xf numFmtId="0" fontId="3" fillId="0" borderId="36" xfId="7" applyFont="1" applyBorder="1" applyAlignment="1">
      <alignment horizontal="center" vertical="center" wrapText="1"/>
    </xf>
    <xf numFmtId="0" fontId="3" fillId="0" borderId="34" xfId="7" applyFont="1" applyFill="1" applyBorder="1" applyAlignment="1">
      <alignment horizontal="center" vertical="center" wrapText="1"/>
    </xf>
    <xf numFmtId="0" fontId="3" fillId="0" borderId="35" xfId="7" applyFont="1" applyFill="1" applyBorder="1" applyAlignment="1">
      <alignment horizontal="center" vertical="center" wrapText="1"/>
    </xf>
    <xf numFmtId="0" fontId="3" fillId="0" borderId="36" xfId="7" applyFont="1" applyFill="1" applyBorder="1" applyAlignment="1">
      <alignment horizontal="center" vertical="center" wrapText="1"/>
    </xf>
    <xf numFmtId="0" fontId="8" fillId="0" borderId="34" xfId="2" applyFont="1" applyFill="1" applyBorder="1" applyAlignment="1">
      <alignment horizontal="center" vertical="center" wrapText="1"/>
    </xf>
    <xf numFmtId="0" fontId="8" fillId="0" borderId="35" xfId="2" applyFont="1" applyFill="1" applyBorder="1" applyAlignment="1">
      <alignment horizontal="center" vertical="center" wrapText="1"/>
    </xf>
    <xf numFmtId="0" fontId="8" fillId="0" borderId="36" xfId="2" applyFont="1" applyFill="1" applyBorder="1" applyAlignment="1">
      <alignment horizontal="center" vertical="center" wrapText="1"/>
    </xf>
    <xf numFmtId="0" fontId="10" fillId="0" borderId="34" xfId="2" applyFont="1" applyBorder="1" applyAlignment="1">
      <alignment horizontal="center" vertical="center" wrapText="1"/>
    </xf>
    <xf numFmtId="0" fontId="10" fillId="0" borderId="35" xfId="2" applyFont="1" applyBorder="1" applyAlignment="1">
      <alignment horizontal="center" vertical="center" wrapText="1"/>
    </xf>
    <xf numFmtId="0" fontId="10" fillId="0" borderId="36" xfId="2" applyFont="1" applyBorder="1" applyAlignment="1">
      <alignment horizontal="center" vertical="center" wrapText="1"/>
    </xf>
    <xf numFmtId="0" fontId="10" fillId="0" borderId="34" xfId="2" applyFont="1" applyFill="1" applyBorder="1" applyAlignment="1">
      <alignment horizontal="center" vertical="center" wrapText="1"/>
    </xf>
    <xf numFmtId="0" fontId="10" fillId="0" borderId="35" xfId="2" applyFont="1" applyFill="1" applyBorder="1" applyAlignment="1">
      <alignment horizontal="center" vertical="center" wrapText="1"/>
    </xf>
    <xf numFmtId="0" fontId="10" fillId="0" borderId="36" xfId="2" applyFont="1" applyFill="1" applyBorder="1" applyAlignment="1">
      <alignment horizontal="center" vertical="center" wrapText="1"/>
    </xf>
    <xf numFmtId="2" fontId="8" fillId="6" borderId="37" xfId="7" applyNumberFormat="1" applyFont="1" applyFill="1" applyBorder="1" applyAlignment="1">
      <alignment horizontal="center" vertical="center"/>
    </xf>
    <xf numFmtId="2" fontId="8" fillId="6" borderId="38" xfId="7" applyNumberFormat="1" applyFont="1" applyFill="1" applyBorder="1" applyAlignment="1">
      <alignment horizontal="center" vertical="center"/>
    </xf>
    <xf numFmtId="2" fontId="8" fillId="6" borderId="39" xfId="7" applyNumberFormat="1" applyFont="1" applyFill="1" applyBorder="1" applyAlignment="1">
      <alignment horizontal="center" vertical="center"/>
    </xf>
    <xf numFmtId="0" fontId="3" fillId="6" borderId="34" xfId="7" applyFont="1" applyFill="1" applyBorder="1" applyAlignment="1">
      <alignment horizontal="center" vertical="center" wrapText="1"/>
    </xf>
    <xf numFmtId="0" fontId="3" fillId="6" borderId="36" xfId="7" applyFont="1" applyFill="1" applyBorder="1" applyAlignment="1">
      <alignment horizontal="center" vertical="center" wrapText="1"/>
    </xf>
    <xf numFmtId="164" fontId="8" fillId="6" borderId="37" xfId="7" applyNumberFormat="1" applyFont="1" applyFill="1" applyBorder="1" applyAlignment="1">
      <alignment horizontal="center" vertical="center"/>
    </xf>
    <xf numFmtId="164" fontId="8" fillId="6" borderId="38" xfId="7" applyNumberFormat="1" applyFont="1" applyFill="1" applyBorder="1" applyAlignment="1">
      <alignment horizontal="center" vertical="center"/>
    </xf>
    <xf numFmtId="164" fontId="8" fillId="6" borderId="39" xfId="7" applyNumberFormat="1" applyFont="1" applyFill="1" applyBorder="1" applyAlignment="1">
      <alignment horizontal="center" vertical="center"/>
    </xf>
    <xf numFmtId="0" fontId="3" fillId="4" borderId="1" xfId="7" applyFont="1" applyFill="1" applyBorder="1" applyAlignment="1">
      <alignment horizontal="center" vertical="center" wrapText="1"/>
    </xf>
    <xf numFmtId="0" fontId="3" fillId="4" borderId="5" xfId="7" applyFont="1" applyFill="1" applyBorder="1" applyAlignment="1">
      <alignment horizontal="center" vertical="center" wrapText="1"/>
    </xf>
    <xf numFmtId="0" fontId="3" fillId="4" borderId="33" xfId="7" applyFont="1" applyFill="1" applyBorder="1" applyAlignment="1">
      <alignment horizontal="center" vertical="center" wrapText="1"/>
    </xf>
    <xf numFmtId="0" fontId="3" fillId="6" borderId="3" xfId="7" applyFont="1" applyFill="1" applyBorder="1" applyAlignment="1">
      <alignment horizontal="center" vertical="center" wrapText="1"/>
    </xf>
    <xf numFmtId="0" fontId="3" fillId="6" borderId="56" xfId="7" applyFont="1" applyFill="1" applyBorder="1" applyAlignment="1">
      <alignment horizontal="center" vertical="center" wrapText="1"/>
    </xf>
    <xf numFmtId="0" fontId="3" fillId="6" borderId="57" xfId="7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horizontal="center" vertical="center" wrapText="1"/>
    </xf>
    <xf numFmtId="0" fontId="8" fillId="0" borderId="7" xfId="1" applyNumberFormat="1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 wrapText="1"/>
    </xf>
    <xf numFmtId="2" fontId="8" fillId="6" borderId="13" xfId="1" applyNumberFormat="1" applyFont="1" applyFill="1" applyBorder="1" applyAlignment="1">
      <alignment horizontal="center" vertical="center" textRotation="90"/>
    </xf>
    <xf numFmtId="0" fontId="8" fillId="6" borderId="25" xfId="1" applyFont="1" applyFill="1" applyBorder="1" applyAlignment="1">
      <alignment horizontal="center" vertical="center" textRotation="90"/>
    </xf>
    <xf numFmtId="0" fontId="12" fillId="6" borderId="8" xfId="1" applyFont="1" applyFill="1" applyBorder="1" applyAlignment="1">
      <alignment horizontal="center" vertical="center" wrapText="1"/>
    </xf>
    <xf numFmtId="0" fontId="12" fillId="6" borderId="10" xfId="1" applyFont="1" applyFill="1" applyBorder="1" applyAlignment="1">
      <alignment horizontal="center" vertical="center" wrapText="1"/>
    </xf>
    <xf numFmtId="2" fontId="8" fillId="6" borderId="37" xfId="1" applyNumberFormat="1" applyFont="1" applyFill="1" applyBorder="1" applyAlignment="1">
      <alignment horizontal="center" vertical="center" textRotation="90"/>
    </xf>
    <xf numFmtId="2" fontId="8" fillId="6" borderId="38" xfId="1" applyNumberFormat="1" applyFont="1" applyFill="1" applyBorder="1" applyAlignment="1">
      <alignment horizontal="center" vertical="center" textRotation="90"/>
    </xf>
    <xf numFmtId="2" fontId="8" fillId="6" borderId="39" xfId="1" applyNumberFormat="1" applyFont="1" applyFill="1" applyBorder="1" applyAlignment="1">
      <alignment horizontal="center" vertical="center" textRotation="90"/>
    </xf>
    <xf numFmtId="0" fontId="7" fillId="0" borderId="2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8" fillId="6" borderId="13" xfId="2" applyFont="1" applyFill="1" applyBorder="1" applyAlignment="1">
      <alignment horizontal="center" vertical="center" textRotation="90"/>
    </xf>
    <xf numFmtId="0" fontId="8" fillId="6" borderId="25" xfId="2" applyFont="1" applyFill="1" applyBorder="1" applyAlignment="1">
      <alignment horizontal="center" vertical="center" textRotation="90"/>
    </xf>
    <xf numFmtId="0" fontId="8" fillId="6" borderId="32" xfId="2" applyFont="1" applyFill="1" applyBorder="1" applyAlignment="1">
      <alignment horizontal="center" vertical="center" textRotation="90"/>
    </xf>
    <xf numFmtId="0" fontId="8" fillId="6" borderId="1" xfId="2" applyFont="1" applyFill="1" applyBorder="1" applyAlignment="1">
      <alignment horizontal="center" vertical="center" textRotation="90"/>
    </xf>
    <xf numFmtId="0" fontId="8" fillId="6" borderId="5" xfId="2" applyFont="1" applyFill="1" applyBorder="1" applyAlignment="1">
      <alignment horizontal="center" vertical="center" textRotation="90"/>
    </xf>
    <xf numFmtId="0" fontId="8" fillId="6" borderId="2" xfId="2" applyFont="1" applyFill="1" applyBorder="1" applyAlignment="1">
      <alignment horizontal="center" vertical="center" textRotation="90"/>
    </xf>
    <xf numFmtId="0" fontId="8" fillId="6" borderId="6" xfId="2" applyFont="1" applyFill="1" applyBorder="1" applyAlignment="1">
      <alignment horizontal="center" vertical="center" textRotation="90"/>
    </xf>
    <xf numFmtId="0" fontId="8" fillId="6" borderId="31" xfId="2" applyFont="1" applyFill="1" applyBorder="1" applyAlignment="1">
      <alignment horizontal="center" vertical="center" textRotation="90"/>
    </xf>
    <xf numFmtId="0" fontId="2" fillId="4" borderId="0" xfId="1" applyFont="1" applyFill="1" applyAlignment="1">
      <alignment horizontal="center" vertical="center" wrapText="1"/>
    </xf>
    <xf numFmtId="0" fontId="5" fillId="4" borderId="0" xfId="1" applyFont="1" applyFill="1" applyAlignment="1">
      <alignment horizontal="center" vertical="center" wrapText="1"/>
    </xf>
    <xf numFmtId="0" fontId="13" fillId="4" borderId="0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11" fillId="4" borderId="3" xfId="1" applyNumberFormat="1" applyFont="1" applyFill="1" applyBorder="1" applyAlignment="1">
      <alignment horizontal="center" vertical="center" wrapText="1"/>
    </xf>
    <xf numFmtId="0" fontId="11" fillId="4" borderId="7" xfId="1" applyNumberFormat="1" applyFont="1" applyFill="1" applyBorder="1" applyAlignment="1">
      <alignment horizontal="center" vertical="center" wrapText="1"/>
    </xf>
    <xf numFmtId="0" fontId="11" fillId="4" borderId="4" xfId="2" applyFont="1" applyFill="1" applyBorder="1" applyAlignment="1">
      <alignment horizontal="center" vertical="center" wrapText="1"/>
    </xf>
    <xf numFmtId="0" fontId="11" fillId="4" borderId="8" xfId="2" applyFont="1" applyFill="1" applyBorder="1" applyAlignment="1">
      <alignment horizontal="center" vertical="center" wrapText="1"/>
    </xf>
    <xf numFmtId="0" fontId="11" fillId="4" borderId="9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 wrapText="1"/>
    </xf>
    <xf numFmtId="0" fontId="11" fillId="4" borderId="11" xfId="2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0" fontId="11" fillId="4" borderId="12" xfId="2" applyFont="1" applyFill="1" applyBorder="1" applyAlignment="1">
      <alignment horizontal="center" vertical="center" wrapText="1"/>
    </xf>
    <xf numFmtId="0" fontId="19" fillId="4" borderId="8" xfId="2" applyFont="1" applyFill="1" applyBorder="1" applyAlignment="1">
      <alignment horizontal="center" vertical="center" wrapText="1"/>
    </xf>
    <xf numFmtId="0" fontId="19" fillId="4" borderId="9" xfId="2" applyFont="1" applyFill="1" applyBorder="1" applyAlignment="1">
      <alignment horizontal="center" vertical="center" wrapText="1"/>
    </xf>
    <xf numFmtId="0" fontId="19" fillId="4" borderId="11" xfId="2" applyFont="1" applyFill="1" applyBorder="1" applyAlignment="1">
      <alignment horizontal="center" vertical="center" wrapText="1"/>
    </xf>
    <xf numFmtId="0" fontId="19" fillId="4" borderId="12" xfId="2" applyFont="1" applyFill="1" applyBorder="1" applyAlignment="1">
      <alignment horizontal="center" vertical="center" wrapText="1"/>
    </xf>
    <xf numFmtId="0" fontId="19" fillId="4" borderId="10" xfId="2" applyFont="1" applyFill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14" xfId="1" applyFont="1" applyFill="1" applyBorder="1" applyAlignment="1">
      <alignment horizontal="center" vertical="center" wrapText="1"/>
    </xf>
    <xf numFmtId="0" fontId="4" fillId="4" borderId="12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8" fillId="6" borderId="33" xfId="2" applyFont="1" applyFill="1" applyBorder="1" applyAlignment="1">
      <alignment horizontal="center" vertical="center" textRotation="90"/>
    </xf>
    <xf numFmtId="0" fontId="3" fillId="6" borderId="2" xfId="2" applyFont="1" applyFill="1" applyBorder="1" applyAlignment="1">
      <alignment horizontal="center" vertical="center" wrapText="1"/>
    </xf>
    <xf numFmtId="0" fontId="3" fillId="6" borderId="6" xfId="2" applyFont="1" applyFill="1" applyBorder="1" applyAlignment="1">
      <alignment horizontal="center" vertical="center" wrapText="1"/>
    </xf>
    <xf numFmtId="0" fontId="3" fillId="6" borderId="31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8" fillId="0" borderId="3" xfId="2" applyNumberFormat="1" applyFont="1" applyBorder="1" applyAlignment="1">
      <alignment horizontal="center" vertical="center" wrapText="1"/>
    </xf>
    <xf numFmtId="0" fontId="8" fillId="0" borderId="7" xfId="2" applyNumberFormat="1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 wrapText="1"/>
    </xf>
    <xf numFmtId="0" fontId="20" fillId="0" borderId="0" xfId="2" applyFont="1" applyFill="1" applyAlignment="1">
      <alignment horizontal="center" vertical="center" wrapText="1"/>
    </xf>
    <xf numFmtId="0" fontId="21" fillId="0" borderId="0" xfId="2" applyFont="1" applyFill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 wrapText="1"/>
    </xf>
    <xf numFmtId="0" fontId="8" fillId="0" borderId="7" xfId="2" applyNumberFormat="1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vertical="center" wrapText="1"/>
    </xf>
    <xf numFmtId="0" fontId="8" fillId="4" borderId="13" xfId="2" applyFont="1" applyFill="1" applyBorder="1" applyAlignment="1">
      <alignment horizontal="center" vertical="center" textRotation="90" wrapText="1"/>
    </xf>
    <xf numFmtId="0" fontId="8" fillId="4" borderId="25" xfId="2" applyFont="1" applyFill="1" applyBorder="1" applyAlignment="1">
      <alignment horizontal="center" vertical="center" textRotation="90" wrapText="1"/>
    </xf>
    <xf numFmtId="0" fontId="8" fillId="4" borderId="1" xfId="2" applyFont="1" applyFill="1" applyBorder="1" applyAlignment="1">
      <alignment horizontal="center" vertical="center" textRotation="90" wrapText="1"/>
    </xf>
    <xf numFmtId="0" fontId="8" fillId="4" borderId="5" xfId="2" applyFont="1" applyFill="1" applyBorder="1" applyAlignment="1">
      <alignment horizontal="center" vertical="center" textRotation="90" wrapText="1"/>
    </xf>
    <xf numFmtId="0" fontId="8" fillId="6" borderId="2" xfId="2" applyNumberFormat="1" applyFont="1" applyFill="1" applyBorder="1" applyAlignment="1">
      <alignment horizontal="center" vertical="center"/>
    </xf>
    <xf numFmtId="0" fontId="8" fillId="6" borderId="6" xfId="2" applyNumberFormat="1" applyFont="1" applyFill="1" applyBorder="1" applyAlignment="1">
      <alignment horizontal="center" vertical="center"/>
    </xf>
    <xf numFmtId="0" fontId="8" fillId="6" borderId="31" xfId="2" applyNumberFormat="1" applyFont="1" applyFill="1" applyBorder="1" applyAlignment="1">
      <alignment horizontal="center" vertical="center"/>
    </xf>
    <xf numFmtId="2" fontId="8" fillId="6" borderId="2" xfId="2" applyNumberFormat="1" applyFont="1" applyFill="1" applyBorder="1" applyAlignment="1">
      <alignment horizontal="center" vertical="center"/>
    </xf>
    <xf numFmtId="2" fontId="8" fillId="6" borderId="6" xfId="2" applyNumberFormat="1" applyFont="1" applyFill="1" applyBorder="1" applyAlignment="1">
      <alignment horizontal="center" vertical="center"/>
    </xf>
    <xf numFmtId="2" fontId="8" fillId="6" borderId="31" xfId="2" applyNumberFormat="1" applyFont="1" applyFill="1" applyBorder="1" applyAlignment="1">
      <alignment horizontal="center" vertical="center"/>
    </xf>
    <xf numFmtId="166" fontId="8" fillId="6" borderId="2" xfId="2" applyNumberFormat="1" applyFont="1" applyFill="1" applyBorder="1" applyAlignment="1">
      <alignment horizontal="center" vertical="center"/>
    </xf>
    <xf numFmtId="0" fontId="8" fillId="6" borderId="6" xfId="2" applyFont="1" applyFill="1" applyBorder="1" applyAlignment="1">
      <alignment horizontal="center" vertical="center"/>
    </xf>
    <xf numFmtId="0" fontId="8" fillId="6" borderId="31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2" fontId="8" fillId="4" borderId="1" xfId="2" applyNumberFormat="1" applyFont="1" applyFill="1" applyBorder="1" applyAlignment="1">
      <alignment horizontal="center" vertical="center" textRotation="90" wrapText="1"/>
    </xf>
    <xf numFmtId="2" fontId="8" fillId="4" borderId="5" xfId="2" applyNumberFormat="1" applyFont="1" applyFill="1" applyBorder="1" applyAlignment="1">
      <alignment horizontal="center" vertical="center" textRotation="90" wrapText="1"/>
    </xf>
    <xf numFmtId="0" fontId="8" fillId="4" borderId="2" xfId="2" applyFont="1" applyFill="1" applyBorder="1" applyAlignment="1">
      <alignment horizontal="center" vertical="center" textRotation="90" wrapText="1"/>
    </xf>
    <xf numFmtId="0" fontId="8" fillId="4" borderId="6" xfId="2" applyFont="1" applyFill="1" applyBorder="1" applyAlignment="1">
      <alignment horizontal="center" vertical="center" textRotation="90" wrapText="1"/>
    </xf>
    <xf numFmtId="0" fontId="8" fillId="4" borderId="31" xfId="2" applyFont="1" applyFill="1" applyBorder="1" applyAlignment="1">
      <alignment horizontal="center" vertical="center" textRotation="90" wrapText="1"/>
    </xf>
    <xf numFmtId="0" fontId="8" fillId="4" borderId="32" xfId="2" applyFont="1" applyFill="1" applyBorder="1" applyAlignment="1">
      <alignment horizontal="center" vertical="center" textRotation="90" wrapText="1"/>
    </xf>
    <xf numFmtId="2" fontId="8" fillId="4" borderId="13" xfId="2" applyNumberFormat="1" applyFont="1" applyFill="1" applyBorder="1" applyAlignment="1">
      <alignment horizontal="center" vertical="center" textRotation="90" wrapText="1"/>
    </xf>
    <xf numFmtId="2" fontId="8" fillId="4" borderId="25" xfId="2" applyNumberFormat="1" applyFont="1" applyFill="1" applyBorder="1" applyAlignment="1">
      <alignment horizontal="center" vertical="center" textRotation="90" wrapText="1"/>
    </xf>
    <xf numFmtId="2" fontId="8" fillId="6" borderId="13" xfId="2" applyNumberFormat="1" applyFont="1" applyFill="1" applyBorder="1" applyAlignment="1">
      <alignment horizontal="center" vertical="center" textRotation="90"/>
    </xf>
    <xf numFmtId="0" fontId="4" fillId="0" borderId="0" xfId="2" applyFont="1" applyAlignment="1">
      <alignment horizontal="left" vertical="center" wrapText="1"/>
    </xf>
    <xf numFmtId="0" fontId="8" fillId="6" borderId="13" xfId="2" applyFont="1" applyFill="1" applyBorder="1" applyAlignment="1">
      <alignment horizontal="center" vertical="center" textRotation="90" wrapText="1"/>
    </xf>
    <xf numFmtId="0" fontId="8" fillId="6" borderId="25" xfId="2" applyFont="1" applyFill="1" applyBorder="1" applyAlignment="1">
      <alignment horizontal="center" vertical="center" textRotation="90" wrapText="1"/>
    </xf>
    <xf numFmtId="0" fontId="8" fillId="6" borderId="1" xfId="2" applyFont="1" applyFill="1" applyBorder="1" applyAlignment="1">
      <alignment horizontal="center" vertical="center" textRotation="90" wrapText="1"/>
    </xf>
    <xf numFmtId="0" fontId="8" fillId="6" borderId="5" xfId="2" applyFont="1" applyFill="1" applyBorder="1" applyAlignment="1">
      <alignment horizontal="center" vertical="center" textRotation="90" wrapText="1"/>
    </xf>
  </cellXfs>
  <cellStyles count="9">
    <cellStyle name="Normal" xfId="0" builtinId="0"/>
    <cellStyle name="Normal 2" xfId="1"/>
    <cellStyle name="Normal 2 2" xfId="2"/>
    <cellStyle name="Normal 2 2 2" xfId="4"/>
    <cellStyle name="Normal 2 3" xfId="6"/>
    <cellStyle name="Normal 2 4" xfId="7"/>
    <cellStyle name="Normal 7" xfId="5"/>
    <cellStyle name="Normal 7 2" xfId="8"/>
    <cellStyle name="Normal 9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14"/>
  <sheetViews>
    <sheetView tabSelected="1" workbookViewId="0">
      <pane xSplit="18735" topLeftCell="R1"/>
      <selection activeCell="F113" sqref="F113"/>
      <selection pane="topRight" activeCell="R93" sqref="R93"/>
    </sheetView>
  </sheetViews>
  <sheetFormatPr defaultRowHeight="13.5"/>
  <cols>
    <col min="1" max="1" width="3.42578125" style="2" customWidth="1"/>
    <col min="2" max="2" width="10.7109375" style="41" customWidth="1"/>
    <col min="3" max="3" width="53" style="2" customWidth="1"/>
    <col min="4" max="4" width="8.140625" style="2" customWidth="1"/>
    <col min="5" max="5" width="8.5703125" style="2" customWidth="1"/>
    <col min="6" max="6" width="7.85546875" style="2" customWidth="1"/>
    <col min="7" max="8" width="7.28515625" style="2" customWidth="1"/>
    <col min="9" max="9" width="9" style="2" customWidth="1"/>
    <col min="10" max="13" width="7.7109375" style="2" customWidth="1"/>
    <col min="14" max="14" width="7.42578125" style="2" customWidth="1"/>
    <col min="15" max="18" width="7.28515625" style="2" customWidth="1"/>
    <col min="19" max="19" width="7.85546875" style="2" customWidth="1"/>
    <col min="20" max="20" width="7.7109375" style="2" customWidth="1"/>
    <col min="21" max="23" width="7.28515625" style="2" customWidth="1"/>
    <col min="24" max="27" width="9.140625" style="2"/>
    <col min="28" max="28" width="14.7109375" style="2" customWidth="1"/>
    <col min="29" max="29" width="9.140625" style="2"/>
    <col min="30" max="30" width="12.85546875" style="2" customWidth="1"/>
    <col min="31" max="220" width="9.140625" style="2"/>
    <col min="221" max="221" width="3.42578125" style="2" customWidth="1"/>
    <col min="222" max="222" width="15" style="2" customWidth="1"/>
    <col min="223" max="223" width="16.28515625" style="2" customWidth="1"/>
    <col min="224" max="224" width="15.42578125" style="2" customWidth="1"/>
    <col min="225" max="225" width="14.5703125" style="2" customWidth="1"/>
    <col min="226" max="226" width="12.85546875" style="2" customWidth="1"/>
    <col min="227" max="230" width="8.28515625" style="2" customWidth="1"/>
    <col min="231" max="231" width="11.7109375" style="2" customWidth="1"/>
    <col min="232" max="235" width="8.28515625" style="2" customWidth="1"/>
    <col min="236" max="236" width="11.7109375" style="2" customWidth="1"/>
    <col min="237" max="240" width="8.28515625" style="2" customWidth="1"/>
    <col min="241" max="241" width="11.7109375" style="2" customWidth="1"/>
    <col min="242" max="245" width="8.28515625" style="2" customWidth="1"/>
    <col min="246" max="246" width="11.7109375" style="2" customWidth="1"/>
    <col min="247" max="476" width="9.140625" style="2"/>
    <col min="477" max="477" width="3.42578125" style="2" customWidth="1"/>
    <col min="478" max="478" width="15" style="2" customWidth="1"/>
    <col min="479" max="479" width="16.28515625" style="2" customWidth="1"/>
    <col min="480" max="480" width="15.42578125" style="2" customWidth="1"/>
    <col min="481" max="481" width="14.5703125" style="2" customWidth="1"/>
    <col min="482" max="482" width="12.85546875" style="2" customWidth="1"/>
    <col min="483" max="486" width="8.28515625" style="2" customWidth="1"/>
    <col min="487" max="487" width="11.7109375" style="2" customWidth="1"/>
    <col min="488" max="491" width="8.28515625" style="2" customWidth="1"/>
    <col min="492" max="492" width="11.7109375" style="2" customWidth="1"/>
    <col min="493" max="496" width="8.28515625" style="2" customWidth="1"/>
    <col min="497" max="497" width="11.7109375" style="2" customWidth="1"/>
    <col min="498" max="501" width="8.28515625" style="2" customWidth="1"/>
    <col min="502" max="502" width="11.7109375" style="2" customWidth="1"/>
    <col min="503" max="732" width="9.140625" style="2"/>
    <col min="733" max="733" width="3.42578125" style="2" customWidth="1"/>
    <col min="734" max="734" width="15" style="2" customWidth="1"/>
    <col min="735" max="735" width="16.28515625" style="2" customWidth="1"/>
    <col min="736" max="736" width="15.42578125" style="2" customWidth="1"/>
    <col min="737" max="737" width="14.5703125" style="2" customWidth="1"/>
    <col min="738" max="738" width="12.85546875" style="2" customWidth="1"/>
    <col min="739" max="742" width="8.28515625" style="2" customWidth="1"/>
    <col min="743" max="743" width="11.7109375" style="2" customWidth="1"/>
    <col min="744" max="747" width="8.28515625" style="2" customWidth="1"/>
    <col min="748" max="748" width="11.7109375" style="2" customWidth="1"/>
    <col min="749" max="752" width="8.28515625" style="2" customWidth="1"/>
    <col min="753" max="753" width="11.7109375" style="2" customWidth="1"/>
    <col min="754" max="757" width="8.28515625" style="2" customWidth="1"/>
    <col min="758" max="758" width="11.7109375" style="2" customWidth="1"/>
    <col min="759" max="988" width="9.140625" style="2"/>
    <col min="989" max="989" width="3.42578125" style="2" customWidth="1"/>
    <col min="990" max="990" width="15" style="2" customWidth="1"/>
    <col min="991" max="991" width="16.28515625" style="2" customWidth="1"/>
    <col min="992" max="992" width="15.42578125" style="2" customWidth="1"/>
    <col min="993" max="993" width="14.5703125" style="2" customWidth="1"/>
    <col min="994" max="994" width="12.85546875" style="2" customWidth="1"/>
    <col min="995" max="998" width="8.28515625" style="2" customWidth="1"/>
    <col min="999" max="999" width="11.7109375" style="2" customWidth="1"/>
    <col min="1000" max="1003" width="8.28515625" style="2" customWidth="1"/>
    <col min="1004" max="1004" width="11.7109375" style="2" customWidth="1"/>
    <col min="1005" max="1008" width="8.28515625" style="2" customWidth="1"/>
    <col min="1009" max="1009" width="11.7109375" style="2" customWidth="1"/>
    <col min="1010" max="1013" width="8.28515625" style="2" customWidth="1"/>
    <col min="1014" max="1014" width="11.7109375" style="2" customWidth="1"/>
    <col min="1015" max="1244" width="9.140625" style="2"/>
    <col min="1245" max="1245" width="3.42578125" style="2" customWidth="1"/>
    <col min="1246" max="1246" width="15" style="2" customWidth="1"/>
    <col min="1247" max="1247" width="16.28515625" style="2" customWidth="1"/>
    <col min="1248" max="1248" width="15.42578125" style="2" customWidth="1"/>
    <col min="1249" max="1249" width="14.5703125" style="2" customWidth="1"/>
    <col min="1250" max="1250" width="12.85546875" style="2" customWidth="1"/>
    <col min="1251" max="1254" width="8.28515625" style="2" customWidth="1"/>
    <col min="1255" max="1255" width="11.7109375" style="2" customWidth="1"/>
    <col min="1256" max="1259" width="8.28515625" style="2" customWidth="1"/>
    <col min="1260" max="1260" width="11.7109375" style="2" customWidth="1"/>
    <col min="1261" max="1264" width="8.28515625" style="2" customWidth="1"/>
    <col min="1265" max="1265" width="11.7109375" style="2" customWidth="1"/>
    <col min="1266" max="1269" width="8.28515625" style="2" customWidth="1"/>
    <col min="1270" max="1270" width="11.7109375" style="2" customWidth="1"/>
    <col min="1271" max="1500" width="9.140625" style="2"/>
    <col min="1501" max="1501" width="3.42578125" style="2" customWidth="1"/>
    <col min="1502" max="1502" width="15" style="2" customWidth="1"/>
    <col min="1503" max="1503" width="16.28515625" style="2" customWidth="1"/>
    <col min="1504" max="1504" width="15.42578125" style="2" customWidth="1"/>
    <col min="1505" max="1505" width="14.5703125" style="2" customWidth="1"/>
    <col min="1506" max="1506" width="12.85546875" style="2" customWidth="1"/>
    <col min="1507" max="1510" width="8.28515625" style="2" customWidth="1"/>
    <col min="1511" max="1511" width="11.7109375" style="2" customWidth="1"/>
    <col min="1512" max="1515" width="8.28515625" style="2" customWidth="1"/>
    <col min="1516" max="1516" width="11.7109375" style="2" customWidth="1"/>
    <col min="1517" max="1520" width="8.28515625" style="2" customWidth="1"/>
    <col min="1521" max="1521" width="11.7109375" style="2" customWidth="1"/>
    <col min="1522" max="1525" width="8.28515625" style="2" customWidth="1"/>
    <col min="1526" max="1526" width="11.7109375" style="2" customWidth="1"/>
    <col min="1527" max="1756" width="9.140625" style="2"/>
    <col min="1757" max="1757" width="3.42578125" style="2" customWidth="1"/>
    <col min="1758" max="1758" width="15" style="2" customWidth="1"/>
    <col min="1759" max="1759" width="16.28515625" style="2" customWidth="1"/>
    <col min="1760" max="1760" width="15.42578125" style="2" customWidth="1"/>
    <col min="1761" max="1761" width="14.5703125" style="2" customWidth="1"/>
    <col min="1762" max="1762" width="12.85546875" style="2" customWidth="1"/>
    <col min="1763" max="1766" width="8.28515625" style="2" customWidth="1"/>
    <col min="1767" max="1767" width="11.7109375" style="2" customWidth="1"/>
    <col min="1768" max="1771" width="8.28515625" style="2" customWidth="1"/>
    <col min="1772" max="1772" width="11.7109375" style="2" customWidth="1"/>
    <col min="1773" max="1776" width="8.28515625" style="2" customWidth="1"/>
    <col min="1777" max="1777" width="11.7109375" style="2" customWidth="1"/>
    <col min="1778" max="1781" width="8.28515625" style="2" customWidth="1"/>
    <col min="1782" max="1782" width="11.7109375" style="2" customWidth="1"/>
    <col min="1783" max="2012" width="9.140625" style="2"/>
    <col min="2013" max="2013" width="3.42578125" style="2" customWidth="1"/>
    <col min="2014" max="2014" width="15" style="2" customWidth="1"/>
    <col min="2015" max="2015" width="16.28515625" style="2" customWidth="1"/>
    <col min="2016" max="2016" width="15.42578125" style="2" customWidth="1"/>
    <col min="2017" max="2017" width="14.5703125" style="2" customWidth="1"/>
    <col min="2018" max="2018" width="12.85546875" style="2" customWidth="1"/>
    <col min="2019" max="2022" width="8.28515625" style="2" customWidth="1"/>
    <col min="2023" max="2023" width="11.7109375" style="2" customWidth="1"/>
    <col min="2024" max="2027" width="8.28515625" style="2" customWidth="1"/>
    <col min="2028" max="2028" width="11.7109375" style="2" customWidth="1"/>
    <col min="2029" max="2032" width="8.28515625" style="2" customWidth="1"/>
    <col min="2033" max="2033" width="11.7109375" style="2" customWidth="1"/>
    <col min="2034" max="2037" width="8.28515625" style="2" customWidth="1"/>
    <col min="2038" max="2038" width="11.7109375" style="2" customWidth="1"/>
    <col min="2039" max="2268" width="9.140625" style="2"/>
    <col min="2269" max="2269" width="3.42578125" style="2" customWidth="1"/>
    <col min="2270" max="2270" width="15" style="2" customWidth="1"/>
    <col min="2271" max="2271" width="16.28515625" style="2" customWidth="1"/>
    <col min="2272" max="2272" width="15.42578125" style="2" customWidth="1"/>
    <col min="2273" max="2273" width="14.5703125" style="2" customWidth="1"/>
    <col min="2274" max="2274" width="12.85546875" style="2" customWidth="1"/>
    <col min="2275" max="2278" width="8.28515625" style="2" customWidth="1"/>
    <col min="2279" max="2279" width="11.7109375" style="2" customWidth="1"/>
    <col min="2280" max="2283" width="8.28515625" style="2" customWidth="1"/>
    <col min="2284" max="2284" width="11.7109375" style="2" customWidth="1"/>
    <col min="2285" max="2288" width="8.28515625" style="2" customWidth="1"/>
    <col min="2289" max="2289" width="11.7109375" style="2" customWidth="1"/>
    <col min="2290" max="2293" width="8.28515625" style="2" customWidth="1"/>
    <col min="2294" max="2294" width="11.7109375" style="2" customWidth="1"/>
    <col min="2295" max="2524" width="9.140625" style="2"/>
    <col min="2525" max="2525" width="3.42578125" style="2" customWidth="1"/>
    <col min="2526" max="2526" width="15" style="2" customWidth="1"/>
    <col min="2527" max="2527" width="16.28515625" style="2" customWidth="1"/>
    <col min="2528" max="2528" width="15.42578125" style="2" customWidth="1"/>
    <col min="2529" max="2529" width="14.5703125" style="2" customWidth="1"/>
    <col min="2530" max="2530" width="12.85546875" style="2" customWidth="1"/>
    <col min="2531" max="2534" width="8.28515625" style="2" customWidth="1"/>
    <col min="2535" max="2535" width="11.7109375" style="2" customWidth="1"/>
    <col min="2536" max="2539" width="8.28515625" style="2" customWidth="1"/>
    <col min="2540" max="2540" width="11.7109375" style="2" customWidth="1"/>
    <col min="2541" max="2544" width="8.28515625" style="2" customWidth="1"/>
    <col min="2545" max="2545" width="11.7109375" style="2" customWidth="1"/>
    <col min="2546" max="2549" width="8.28515625" style="2" customWidth="1"/>
    <col min="2550" max="2550" width="11.7109375" style="2" customWidth="1"/>
    <col min="2551" max="2780" width="9.140625" style="2"/>
    <col min="2781" max="2781" width="3.42578125" style="2" customWidth="1"/>
    <col min="2782" max="2782" width="15" style="2" customWidth="1"/>
    <col min="2783" max="2783" width="16.28515625" style="2" customWidth="1"/>
    <col min="2784" max="2784" width="15.42578125" style="2" customWidth="1"/>
    <col min="2785" max="2785" width="14.5703125" style="2" customWidth="1"/>
    <col min="2786" max="2786" width="12.85546875" style="2" customWidth="1"/>
    <col min="2787" max="2790" width="8.28515625" style="2" customWidth="1"/>
    <col min="2791" max="2791" width="11.7109375" style="2" customWidth="1"/>
    <col min="2792" max="2795" width="8.28515625" style="2" customWidth="1"/>
    <col min="2796" max="2796" width="11.7109375" style="2" customWidth="1"/>
    <col min="2797" max="2800" width="8.28515625" style="2" customWidth="1"/>
    <col min="2801" max="2801" width="11.7109375" style="2" customWidth="1"/>
    <col min="2802" max="2805" width="8.28515625" style="2" customWidth="1"/>
    <col min="2806" max="2806" width="11.7109375" style="2" customWidth="1"/>
    <col min="2807" max="3036" width="9.140625" style="2"/>
    <col min="3037" max="3037" width="3.42578125" style="2" customWidth="1"/>
    <col min="3038" max="3038" width="15" style="2" customWidth="1"/>
    <col min="3039" max="3039" width="16.28515625" style="2" customWidth="1"/>
    <col min="3040" max="3040" width="15.42578125" style="2" customWidth="1"/>
    <col min="3041" max="3041" width="14.5703125" style="2" customWidth="1"/>
    <col min="3042" max="3042" width="12.85546875" style="2" customWidth="1"/>
    <col min="3043" max="3046" width="8.28515625" style="2" customWidth="1"/>
    <col min="3047" max="3047" width="11.7109375" style="2" customWidth="1"/>
    <col min="3048" max="3051" width="8.28515625" style="2" customWidth="1"/>
    <col min="3052" max="3052" width="11.7109375" style="2" customWidth="1"/>
    <col min="3053" max="3056" width="8.28515625" style="2" customWidth="1"/>
    <col min="3057" max="3057" width="11.7109375" style="2" customWidth="1"/>
    <col min="3058" max="3061" width="8.28515625" style="2" customWidth="1"/>
    <col min="3062" max="3062" width="11.7109375" style="2" customWidth="1"/>
    <col min="3063" max="3292" width="9.140625" style="2"/>
    <col min="3293" max="3293" width="3.42578125" style="2" customWidth="1"/>
    <col min="3294" max="3294" width="15" style="2" customWidth="1"/>
    <col min="3295" max="3295" width="16.28515625" style="2" customWidth="1"/>
    <col min="3296" max="3296" width="15.42578125" style="2" customWidth="1"/>
    <col min="3297" max="3297" width="14.5703125" style="2" customWidth="1"/>
    <col min="3298" max="3298" width="12.85546875" style="2" customWidth="1"/>
    <col min="3299" max="3302" width="8.28515625" style="2" customWidth="1"/>
    <col min="3303" max="3303" width="11.7109375" style="2" customWidth="1"/>
    <col min="3304" max="3307" width="8.28515625" style="2" customWidth="1"/>
    <col min="3308" max="3308" width="11.7109375" style="2" customWidth="1"/>
    <col min="3309" max="3312" width="8.28515625" style="2" customWidth="1"/>
    <col min="3313" max="3313" width="11.7109375" style="2" customWidth="1"/>
    <col min="3314" max="3317" width="8.28515625" style="2" customWidth="1"/>
    <col min="3318" max="3318" width="11.7109375" style="2" customWidth="1"/>
    <col min="3319" max="3548" width="9.140625" style="2"/>
    <col min="3549" max="3549" width="3.42578125" style="2" customWidth="1"/>
    <col min="3550" max="3550" width="15" style="2" customWidth="1"/>
    <col min="3551" max="3551" width="16.28515625" style="2" customWidth="1"/>
    <col min="3552" max="3552" width="15.42578125" style="2" customWidth="1"/>
    <col min="3553" max="3553" width="14.5703125" style="2" customWidth="1"/>
    <col min="3554" max="3554" width="12.85546875" style="2" customWidth="1"/>
    <col min="3555" max="3558" width="8.28515625" style="2" customWidth="1"/>
    <col min="3559" max="3559" width="11.7109375" style="2" customWidth="1"/>
    <col min="3560" max="3563" width="8.28515625" style="2" customWidth="1"/>
    <col min="3564" max="3564" width="11.7109375" style="2" customWidth="1"/>
    <col min="3565" max="3568" width="8.28515625" style="2" customWidth="1"/>
    <col min="3569" max="3569" width="11.7109375" style="2" customWidth="1"/>
    <col min="3570" max="3573" width="8.28515625" style="2" customWidth="1"/>
    <col min="3574" max="3574" width="11.7109375" style="2" customWidth="1"/>
    <col min="3575" max="3804" width="9.140625" style="2"/>
    <col min="3805" max="3805" width="3.42578125" style="2" customWidth="1"/>
    <col min="3806" max="3806" width="15" style="2" customWidth="1"/>
    <col min="3807" max="3807" width="16.28515625" style="2" customWidth="1"/>
    <col min="3808" max="3808" width="15.42578125" style="2" customWidth="1"/>
    <col min="3809" max="3809" width="14.5703125" style="2" customWidth="1"/>
    <col min="3810" max="3810" width="12.85546875" style="2" customWidth="1"/>
    <col min="3811" max="3814" width="8.28515625" style="2" customWidth="1"/>
    <col min="3815" max="3815" width="11.7109375" style="2" customWidth="1"/>
    <col min="3816" max="3819" width="8.28515625" style="2" customWidth="1"/>
    <col min="3820" max="3820" width="11.7109375" style="2" customWidth="1"/>
    <col min="3821" max="3824" width="8.28515625" style="2" customWidth="1"/>
    <col min="3825" max="3825" width="11.7109375" style="2" customWidth="1"/>
    <col min="3826" max="3829" width="8.28515625" style="2" customWidth="1"/>
    <col min="3830" max="3830" width="11.7109375" style="2" customWidth="1"/>
    <col min="3831" max="4060" width="9.140625" style="2"/>
    <col min="4061" max="4061" width="3.42578125" style="2" customWidth="1"/>
    <col min="4062" max="4062" width="15" style="2" customWidth="1"/>
    <col min="4063" max="4063" width="16.28515625" style="2" customWidth="1"/>
    <col min="4064" max="4064" width="15.42578125" style="2" customWidth="1"/>
    <col min="4065" max="4065" width="14.5703125" style="2" customWidth="1"/>
    <col min="4066" max="4066" width="12.85546875" style="2" customWidth="1"/>
    <col min="4067" max="4070" width="8.28515625" style="2" customWidth="1"/>
    <col min="4071" max="4071" width="11.7109375" style="2" customWidth="1"/>
    <col min="4072" max="4075" width="8.28515625" style="2" customWidth="1"/>
    <col min="4076" max="4076" width="11.7109375" style="2" customWidth="1"/>
    <col min="4077" max="4080" width="8.28515625" style="2" customWidth="1"/>
    <col min="4081" max="4081" width="11.7109375" style="2" customWidth="1"/>
    <col min="4082" max="4085" width="8.28515625" style="2" customWidth="1"/>
    <col min="4086" max="4086" width="11.7109375" style="2" customWidth="1"/>
    <col min="4087" max="4316" width="9.140625" style="2"/>
    <col min="4317" max="4317" width="3.42578125" style="2" customWidth="1"/>
    <col min="4318" max="4318" width="15" style="2" customWidth="1"/>
    <col min="4319" max="4319" width="16.28515625" style="2" customWidth="1"/>
    <col min="4320" max="4320" width="15.42578125" style="2" customWidth="1"/>
    <col min="4321" max="4321" width="14.5703125" style="2" customWidth="1"/>
    <col min="4322" max="4322" width="12.85546875" style="2" customWidth="1"/>
    <col min="4323" max="4326" width="8.28515625" style="2" customWidth="1"/>
    <col min="4327" max="4327" width="11.7109375" style="2" customWidth="1"/>
    <col min="4328" max="4331" width="8.28515625" style="2" customWidth="1"/>
    <col min="4332" max="4332" width="11.7109375" style="2" customWidth="1"/>
    <col min="4333" max="4336" width="8.28515625" style="2" customWidth="1"/>
    <col min="4337" max="4337" width="11.7109375" style="2" customWidth="1"/>
    <col min="4338" max="4341" width="8.28515625" style="2" customWidth="1"/>
    <col min="4342" max="4342" width="11.7109375" style="2" customWidth="1"/>
    <col min="4343" max="4572" width="9.140625" style="2"/>
    <col min="4573" max="4573" width="3.42578125" style="2" customWidth="1"/>
    <col min="4574" max="4574" width="15" style="2" customWidth="1"/>
    <col min="4575" max="4575" width="16.28515625" style="2" customWidth="1"/>
    <col min="4576" max="4576" width="15.42578125" style="2" customWidth="1"/>
    <col min="4577" max="4577" width="14.5703125" style="2" customWidth="1"/>
    <col min="4578" max="4578" width="12.85546875" style="2" customWidth="1"/>
    <col min="4579" max="4582" width="8.28515625" style="2" customWidth="1"/>
    <col min="4583" max="4583" width="11.7109375" style="2" customWidth="1"/>
    <col min="4584" max="4587" width="8.28515625" style="2" customWidth="1"/>
    <col min="4588" max="4588" width="11.7109375" style="2" customWidth="1"/>
    <col min="4589" max="4592" width="8.28515625" style="2" customWidth="1"/>
    <col min="4593" max="4593" width="11.7109375" style="2" customWidth="1"/>
    <col min="4594" max="4597" width="8.28515625" style="2" customWidth="1"/>
    <col min="4598" max="4598" width="11.7109375" style="2" customWidth="1"/>
    <col min="4599" max="4828" width="9.140625" style="2"/>
    <col min="4829" max="4829" width="3.42578125" style="2" customWidth="1"/>
    <col min="4830" max="4830" width="15" style="2" customWidth="1"/>
    <col min="4831" max="4831" width="16.28515625" style="2" customWidth="1"/>
    <col min="4832" max="4832" width="15.42578125" style="2" customWidth="1"/>
    <col min="4833" max="4833" width="14.5703125" style="2" customWidth="1"/>
    <col min="4834" max="4834" width="12.85546875" style="2" customWidth="1"/>
    <col min="4835" max="4838" width="8.28515625" style="2" customWidth="1"/>
    <col min="4839" max="4839" width="11.7109375" style="2" customWidth="1"/>
    <col min="4840" max="4843" width="8.28515625" style="2" customWidth="1"/>
    <col min="4844" max="4844" width="11.7109375" style="2" customWidth="1"/>
    <col min="4845" max="4848" width="8.28515625" style="2" customWidth="1"/>
    <col min="4849" max="4849" width="11.7109375" style="2" customWidth="1"/>
    <col min="4850" max="4853" width="8.28515625" style="2" customWidth="1"/>
    <col min="4854" max="4854" width="11.7109375" style="2" customWidth="1"/>
    <col min="4855" max="5084" width="9.140625" style="2"/>
    <col min="5085" max="5085" width="3.42578125" style="2" customWidth="1"/>
    <col min="5086" max="5086" width="15" style="2" customWidth="1"/>
    <col min="5087" max="5087" width="16.28515625" style="2" customWidth="1"/>
    <col min="5088" max="5088" width="15.42578125" style="2" customWidth="1"/>
    <col min="5089" max="5089" width="14.5703125" style="2" customWidth="1"/>
    <col min="5090" max="5090" width="12.85546875" style="2" customWidth="1"/>
    <col min="5091" max="5094" width="8.28515625" style="2" customWidth="1"/>
    <col min="5095" max="5095" width="11.7109375" style="2" customWidth="1"/>
    <col min="5096" max="5099" width="8.28515625" style="2" customWidth="1"/>
    <col min="5100" max="5100" width="11.7109375" style="2" customWidth="1"/>
    <col min="5101" max="5104" width="8.28515625" style="2" customWidth="1"/>
    <col min="5105" max="5105" width="11.7109375" style="2" customWidth="1"/>
    <col min="5106" max="5109" width="8.28515625" style="2" customWidth="1"/>
    <col min="5110" max="5110" width="11.7109375" style="2" customWidth="1"/>
    <col min="5111" max="5340" width="9.140625" style="2"/>
    <col min="5341" max="5341" width="3.42578125" style="2" customWidth="1"/>
    <col min="5342" max="5342" width="15" style="2" customWidth="1"/>
    <col min="5343" max="5343" width="16.28515625" style="2" customWidth="1"/>
    <col min="5344" max="5344" width="15.42578125" style="2" customWidth="1"/>
    <col min="5345" max="5345" width="14.5703125" style="2" customWidth="1"/>
    <col min="5346" max="5346" width="12.85546875" style="2" customWidth="1"/>
    <col min="5347" max="5350" width="8.28515625" style="2" customWidth="1"/>
    <col min="5351" max="5351" width="11.7109375" style="2" customWidth="1"/>
    <col min="5352" max="5355" width="8.28515625" style="2" customWidth="1"/>
    <col min="5356" max="5356" width="11.7109375" style="2" customWidth="1"/>
    <col min="5357" max="5360" width="8.28515625" style="2" customWidth="1"/>
    <col min="5361" max="5361" width="11.7109375" style="2" customWidth="1"/>
    <col min="5362" max="5365" width="8.28515625" style="2" customWidth="1"/>
    <col min="5366" max="5366" width="11.7109375" style="2" customWidth="1"/>
    <col min="5367" max="5596" width="9.140625" style="2"/>
    <col min="5597" max="5597" width="3.42578125" style="2" customWidth="1"/>
    <col min="5598" max="5598" width="15" style="2" customWidth="1"/>
    <col min="5599" max="5599" width="16.28515625" style="2" customWidth="1"/>
    <col min="5600" max="5600" width="15.42578125" style="2" customWidth="1"/>
    <col min="5601" max="5601" width="14.5703125" style="2" customWidth="1"/>
    <col min="5602" max="5602" width="12.85546875" style="2" customWidth="1"/>
    <col min="5603" max="5606" width="8.28515625" style="2" customWidth="1"/>
    <col min="5607" max="5607" width="11.7109375" style="2" customWidth="1"/>
    <col min="5608" max="5611" width="8.28515625" style="2" customWidth="1"/>
    <col min="5612" max="5612" width="11.7109375" style="2" customWidth="1"/>
    <col min="5613" max="5616" width="8.28515625" style="2" customWidth="1"/>
    <col min="5617" max="5617" width="11.7109375" style="2" customWidth="1"/>
    <col min="5618" max="5621" width="8.28515625" style="2" customWidth="1"/>
    <col min="5622" max="5622" width="11.7109375" style="2" customWidth="1"/>
    <col min="5623" max="5852" width="9.140625" style="2"/>
    <col min="5853" max="5853" width="3.42578125" style="2" customWidth="1"/>
    <col min="5854" max="5854" width="15" style="2" customWidth="1"/>
    <col min="5855" max="5855" width="16.28515625" style="2" customWidth="1"/>
    <col min="5856" max="5856" width="15.42578125" style="2" customWidth="1"/>
    <col min="5857" max="5857" width="14.5703125" style="2" customWidth="1"/>
    <col min="5858" max="5858" width="12.85546875" style="2" customWidth="1"/>
    <col min="5859" max="5862" width="8.28515625" style="2" customWidth="1"/>
    <col min="5863" max="5863" width="11.7109375" style="2" customWidth="1"/>
    <col min="5864" max="5867" width="8.28515625" style="2" customWidth="1"/>
    <col min="5868" max="5868" width="11.7109375" style="2" customWidth="1"/>
    <col min="5869" max="5872" width="8.28515625" style="2" customWidth="1"/>
    <col min="5873" max="5873" width="11.7109375" style="2" customWidth="1"/>
    <col min="5874" max="5877" width="8.28515625" style="2" customWidth="1"/>
    <col min="5878" max="5878" width="11.7109375" style="2" customWidth="1"/>
    <col min="5879" max="6108" width="9.140625" style="2"/>
    <col min="6109" max="6109" width="3.42578125" style="2" customWidth="1"/>
    <col min="6110" max="6110" width="15" style="2" customWidth="1"/>
    <col min="6111" max="6111" width="16.28515625" style="2" customWidth="1"/>
    <col min="6112" max="6112" width="15.42578125" style="2" customWidth="1"/>
    <col min="6113" max="6113" width="14.5703125" style="2" customWidth="1"/>
    <col min="6114" max="6114" width="12.85546875" style="2" customWidth="1"/>
    <col min="6115" max="6118" width="8.28515625" style="2" customWidth="1"/>
    <col min="6119" max="6119" width="11.7109375" style="2" customWidth="1"/>
    <col min="6120" max="6123" width="8.28515625" style="2" customWidth="1"/>
    <col min="6124" max="6124" width="11.7109375" style="2" customWidth="1"/>
    <col min="6125" max="6128" width="8.28515625" style="2" customWidth="1"/>
    <col min="6129" max="6129" width="11.7109375" style="2" customWidth="1"/>
    <col min="6130" max="6133" width="8.28515625" style="2" customWidth="1"/>
    <col min="6134" max="6134" width="11.7109375" style="2" customWidth="1"/>
    <col min="6135" max="6364" width="9.140625" style="2"/>
    <col min="6365" max="6365" width="3.42578125" style="2" customWidth="1"/>
    <col min="6366" max="6366" width="15" style="2" customWidth="1"/>
    <col min="6367" max="6367" width="16.28515625" style="2" customWidth="1"/>
    <col min="6368" max="6368" width="15.42578125" style="2" customWidth="1"/>
    <col min="6369" max="6369" width="14.5703125" style="2" customWidth="1"/>
    <col min="6370" max="6370" width="12.85546875" style="2" customWidth="1"/>
    <col min="6371" max="6374" width="8.28515625" style="2" customWidth="1"/>
    <col min="6375" max="6375" width="11.7109375" style="2" customWidth="1"/>
    <col min="6376" max="6379" width="8.28515625" style="2" customWidth="1"/>
    <col min="6380" max="6380" width="11.7109375" style="2" customWidth="1"/>
    <col min="6381" max="6384" width="8.28515625" style="2" customWidth="1"/>
    <col min="6385" max="6385" width="11.7109375" style="2" customWidth="1"/>
    <col min="6386" max="6389" width="8.28515625" style="2" customWidth="1"/>
    <col min="6390" max="6390" width="11.7109375" style="2" customWidth="1"/>
    <col min="6391" max="6620" width="9.140625" style="2"/>
    <col min="6621" max="6621" width="3.42578125" style="2" customWidth="1"/>
    <col min="6622" max="6622" width="15" style="2" customWidth="1"/>
    <col min="6623" max="6623" width="16.28515625" style="2" customWidth="1"/>
    <col min="6624" max="6624" width="15.42578125" style="2" customWidth="1"/>
    <col min="6625" max="6625" width="14.5703125" style="2" customWidth="1"/>
    <col min="6626" max="6626" width="12.85546875" style="2" customWidth="1"/>
    <col min="6627" max="6630" width="8.28515625" style="2" customWidth="1"/>
    <col min="6631" max="6631" width="11.7109375" style="2" customWidth="1"/>
    <col min="6632" max="6635" width="8.28515625" style="2" customWidth="1"/>
    <col min="6636" max="6636" width="11.7109375" style="2" customWidth="1"/>
    <col min="6637" max="6640" width="8.28515625" style="2" customWidth="1"/>
    <col min="6641" max="6641" width="11.7109375" style="2" customWidth="1"/>
    <col min="6642" max="6645" width="8.28515625" style="2" customWidth="1"/>
    <col min="6646" max="6646" width="11.7109375" style="2" customWidth="1"/>
    <col min="6647" max="6876" width="9.140625" style="2"/>
    <col min="6877" max="6877" width="3.42578125" style="2" customWidth="1"/>
    <col min="6878" max="6878" width="15" style="2" customWidth="1"/>
    <col min="6879" max="6879" width="16.28515625" style="2" customWidth="1"/>
    <col min="6880" max="6880" width="15.42578125" style="2" customWidth="1"/>
    <col min="6881" max="6881" width="14.5703125" style="2" customWidth="1"/>
    <col min="6882" max="6882" width="12.85546875" style="2" customWidth="1"/>
    <col min="6883" max="6886" width="8.28515625" style="2" customWidth="1"/>
    <col min="6887" max="6887" width="11.7109375" style="2" customWidth="1"/>
    <col min="6888" max="6891" width="8.28515625" style="2" customWidth="1"/>
    <col min="6892" max="6892" width="11.7109375" style="2" customWidth="1"/>
    <col min="6893" max="6896" width="8.28515625" style="2" customWidth="1"/>
    <col min="6897" max="6897" width="11.7109375" style="2" customWidth="1"/>
    <col min="6898" max="6901" width="8.28515625" style="2" customWidth="1"/>
    <col min="6902" max="6902" width="11.7109375" style="2" customWidth="1"/>
    <col min="6903" max="7132" width="9.140625" style="2"/>
    <col min="7133" max="7133" width="3.42578125" style="2" customWidth="1"/>
    <col min="7134" max="7134" width="15" style="2" customWidth="1"/>
    <col min="7135" max="7135" width="16.28515625" style="2" customWidth="1"/>
    <col min="7136" max="7136" width="15.42578125" style="2" customWidth="1"/>
    <col min="7137" max="7137" width="14.5703125" style="2" customWidth="1"/>
    <col min="7138" max="7138" width="12.85546875" style="2" customWidth="1"/>
    <col min="7139" max="7142" width="8.28515625" style="2" customWidth="1"/>
    <col min="7143" max="7143" width="11.7109375" style="2" customWidth="1"/>
    <col min="7144" max="7147" width="8.28515625" style="2" customWidth="1"/>
    <col min="7148" max="7148" width="11.7109375" style="2" customWidth="1"/>
    <col min="7149" max="7152" width="8.28515625" style="2" customWidth="1"/>
    <col min="7153" max="7153" width="11.7109375" style="2" customWidth="1"/>
    <col min="7154" max="7157" width="8.28515625" style="2" customWidth="1"/>
    <col min="7158" max="7158" width="11.7109375" style="2" customWidth="1"/>
    <col min="7159" max="7388" width="9.140625" style="2"/>
    <col min="7389" max="7389" width="3.42578125" style="2" customWidth="1"/>
    <col min="7390" max="7390" width="15" style="2" customWidth="1"/>
    <col min="7391" max="7391" width="16.28515625" style="2" customWidth="1"/>
    <col min="7392" max="7392" width="15.42578125" style="2" customWidth="1"/>
    <col min="7393" max="7393" width="14.5703125" style="2" customWidth="1"/>
    <col min="7394" max="7394" width="12.85546875" style="2" customWidth="1"/>
    <col min="7395" max="7398" width="8.28515625" style="2" customWidth="1"/>
    <col min="7399" max="7399" width="11.7109375" style="2" customWidth="1"/>
    <col min="7400" max="7403" width="8.28515625" style="2" customWidth="1"/>
    <col min="7404" max="7404" width="11.7109375" style="2" customWidth="1"/>
    <col min="7405" max="7408" width="8.28515625" style="2" customWidth="1"/>
    <col min="7409" max="7409" width="11.7109375" style="2" customWidth="1"/>
    <col min="7410" max="7413" width="8.28515625" style="2" customWidth="1"/>
    <col min="7414" max="7414" width="11.7109375" style="2" customWidth="1"/>
    <col min="7415" max="7644" width="9.140625" style="2"/>
    <col min="7645" max="7645" width="3.42578125" style="2" customWidth="1"/>
    <col min="7646" max="7646" width="15" style="2" customWidth="1"/>
    <col min="7647" max="7647" width="16.28515625" style="2" customWidth="1"/>
    <col min="7648" max="7648" width="15.42578125" style="2" customWidth="1"/>
    <col min="7649" max="7649" width="14.5703125" style="2" customWidth="1"/>
    <col min="7650" max="7650" width="12.85546875" style="2" customWidth="1"/>
    <col min="7651" max="7654" width="8.28515625" style="2" customWidth="1"/>
    <col min="7655" max="7655" width="11.7109375" style="2" customWidth="1"/>
    <col min="7656" max="7659" width="8.28515625" style="2" customWidth="1"/>
    <col min="7660" max="7660" width="11.7109375" style="2" customWidth="1"/>
    <col min="7661" max="7664" width="8.28515625" style="2" customWidth="1"/>
    <col min="7665" max="7665" width="11.7109375" style="2" customWidth="1"/>
    <col min="7666" max="7669" width="8.28515625" style="2" customWidth="1"/>
    <col min="7670" max="7670" width="11.7109375" style="2" customWidth="1"/>
    <col min="7671" max="7900" width="9.140625" style="2"/>
    <col min="7901" max="7901" width="3.42578125" style="2" customWidth="1"/>
    <col min="7902" max="7902" width="15" style="2" customWidth="1"/>
    <col min="7903" max="7903" width="16.28515625" style="2" customWidth="1"/>
    <col min="7904" max="7904" width="15.42578125" style="2" customWidth="1"/>
    <col min="7905" max="7905" width="14.5703125" style="2" customWidth="1"/>
    <col min="7906" max="7906" width="12.85546875" style="2" customWidth="1"/>
    <col min="7907" max="7910" width="8.28515625" style="2" customWidth="1"/>
    <col min="7911" max="7911" width="11.7109375" style="2" customWidth="1"/>
    <col min="7912" max="7915" width="8.28515625" style="2" customWidth="1"/>
    <col min="7916" max="7916" width="11.7109375" style="2" customWidth="1"/>
    <col min="7917" max="7920" width="8.28515625" style="2" customWidth="1"/>
    <col min="7921" max="7921" width="11.7109375" style="2" customWidth="1"/>
    <col min="7922" max="7925" width="8.28515625" style="2" customWidth="1"/>
    <col min="7926" max="7926" width="11.7109375" style="2" customWidth="1"/>
    <col min="7927" max="8156" width="9.140625" style="2"/>
    <col min="8157" max="8157" width="3.42578125" style="2" customWidth="1"/>
    <col min="8158" max="8158" width="15" style="2" customWidth="1"/>
    <col min="8159" max="8159" width="16.28515625" style="2" customWidth="1"/>
    <col min="8160" max="8160" width="15.42578125" style="2" customWidth="1"/>
    <col min="8161" max="8161" width="14.5703125" style="2" customWidth="1"/>
    <col min="8162" max="8162" width="12.85546875" style="2" customWidth="1"/>
    <col min="8163" max="8166" width="8.28515625" style="2" customWidth="1"/>
    <col min="8167" max="8167" width="11.7109375" style="2" customWidth="1"/>
    <col min="8168" max="8171" width="8.28515625" style="2" customWidth="1"/>
    <col min="8172" max="8172" width="11.7109375" style="2" customWidth="1"/>
    <col min="8173" max="8176" width="8.28515625" style="2" customWidth="1"/>
    <col min="8177" max="8177" width="11.7109375" style="2" customWidth="1"/>
    <col min="8178" max="8181" width="8.28515625" style="2" customWidth="1"/>
    <col min="8182" max="8182" width="11.7109375" style="2" customWidth="1"/>
    <col min="8183" max="8412" width="9.140625" style="2"/>
    <col min="8413" max="8413" width="3.42578125" style="2" customWidth="1"/>
    <col min="8414" max="8414" width="15" style="2" customWidth="1"/>
    <col min="8415" max="8415" width="16.28515625" style="2" customWidth="1"/>
    <col min="8416" max="8416" width="15.42578125" style="2" customWidth="1"/>
    <col min="8417" max="8417" width="14.5703125" style="2" customWidth="1"/>
    <col min="8418" max="8418" width="12.85546875" style="2" customWidth="1"/>
    <col min="8419" max="8422" width="8.28515625" style="2" customWidth="1"/>
    <col min="8423" max="8423" width="11.7109375" style="2" customWidth="1"/>
    <col min="8424" max="8427" width="8.28515625" style="2" customWidth="1"/>
    <col min="8428" max="8428" width="11.7109375" style="2" customWidth="1"/>
    <col min="8429" max="8432" width="8.28515625" style="2" customWidth="1"/>
    <col min="8433" max="8433" width="11.7109375" style="2" customWidth="1"/>
    <col min="8434" max="8437" width="8.28515625" style="2" customWidth="1"/>
    <col min="8438" max="8438" width="11.7109375" style="2" customWidth="1"/>
    <col min="8439" max="8668" width="9.140625" style="2"/>
    <col min="8669" max="8669" width="3.42578125" style="2" customWidth="1"/>
    <col min="8670" max="8670" width="15" style="2" customWidth="1"/>
    <col min="8671" max="8671" width="16.28515625" style="2" customWidth="1"/>
    <col min="8672" max="8672" width="15.42578125" style="2" customWidth="1"/>
    <col min="8673" max="8673" width="14.5703125" style="2" customWidth="1"/>
    <col min="8674" max="8674" width="12.85546875" style="2" customWidth="1"/>
    <col min="8675" max="8678" width="8.28515625" style="2" customWidth="1"/>
    <col min="8679" max="8679" width="11.7109375" style="2" customWidth="1"/>
    <col min="8680" max="8683" width="8.28515625" style="2" customWidth="1"/>
    <col min="8684" max="8684" width="11.7109375" style="2" customWidth="1"/>
    <col min="8685" max="8688" width="8.28515625" style="2" customWidth="1"/>
    <col min="8689" max="8689" width="11.7109375" style="2" customWidth="1"/>
    <col min="8690" max="8693" width="8.28515625" style="2" customWidth="1"/>
    <col min="8694" max="8694" width="11.7109375" style="2" customWidth="1"/>
    <col min="8695" max="8924" width="9.140625" style="2"/>
    <col min="8925" max="8925" width="3.42578125" style="2" customWidth="1"/>
    <col min="8926" max="8926" width="15" style="2" customWidth="1"/>
    <col min="8927" max="8927" width="16.28515625" style="2" customWidth="1"/>
    <col min="8928" max="8928" width="15.42578125" style="2" customWidth="1"/>
    <col min="8929" max="8929" width="14.5703125" style="2" customWidth="1"/>
    <col min="8930" max="8930" width="12.85546875" style="2" customWidth="1"/>
    <col min="8931" max="8934" width="8.28515625" style="2" customWidth="1"/>
    <col min="8935" max="8935" width="11.7109375" style="2" customWidth="1"/>
    <col min="8936" max="8939" width="8.28515625" style="2" customWidth="1"/>
    <col min="8940" max="8940" width="11.7109375" style="2" customWidth="1"/>
    <col min="8941" max="8944" width="8.28515625" style="2" customWidth="1"/>
    <col min="8945" max="8945" width="11.7109375" style="2" customWidth="1"/>
    <col min="8946" max="8949" width="8.28515625" style="2" customWidth="1"/>
    <col min="8950" max="8950" width="11.7109375" style="2" customWidth="1"/>
    <col min="8951" max="9180" width="9.140625" style="2"/>
    <col min="9181" max="9181" width="3.42578125" style="2" customWidth="1"/>
    <col min="9182" max="9182" width="15" style="2" customWidth="1"/>
    <col min="9183" max="9183" width="16.28515625" style="2" customWidth="1"/>
    <col min="9184" max="9184" width="15.42578125" style="2" customWidth="1"/>
    <col min="9185" max="9185" width="14.5703125" style="2" customWidth="1"/>
    <col min="9186" max="9186" width="12.85546875" style="2" customWidth="1"/>
    <col min="9187" max="9190" width="8.28515625" style="2" customWidth="1"/>
    <col min="9191" max="9191" width="11.7109375" style="2" customWidth="1"/>
    <col min="9192" max="9195" width="8.28515625" style="2" customWidth="1"/>
    <col min="9196" max="9196" width="11.7109375" style="2" customWidth="1"/>
    <col min="9197" max="9200" width="8.28515625" style="2" customWidth="1"/>
    <col min="9201" max="9201" width="11.7109375" style="2" customWidth="1"/>
    <col min="9202" max="9205" width="8.28515625" style="2" customWidth="1"/>
    <col min="9206" max="9206" width="11.7109375" style="2" customWidth="1"/>
    <col min="9207" max="9436" width="9.140625" style="2"/>
    <col min="9437" max="9437" width="3.42578125" style="2" customWidth="1"/>
    <col min="9438" max="9438" width="15" style="2" customWidth="1"/>
    <col min="9439" max="9439" width="16.28515625" style="2" customWidth="1"/>
    <col min="9440" max="9440" width="15.42578125" style="2" customWidth="1"/>
    <col min="9441" max="9441" width="14.5703125" style="2" customWidth="1"/>
    <col min="9442" max="9442" width="12.85546875" style="2" customWidth="1"/>
    <col min="9443" max="9446" width="8.28515625" style="2" customWidth="1"/>
    <col min="9447" max="9447" width="11.7109375" style="2" customWidth="1"/>
    <col min="9448" max="9451" width="8.28515625" style="2" customWidth="1"/>
    <col min="9452" max="9452" width="11.7109375" style="2" customWidth="1"/>
    <col min="9453" max="9456" width="8.28515625" style="2" customWidth="1"/>
    <col min="9457" max="9457" width="11.7109375" style="2" customWidth="1"/>
    <col min="9458" max="9461" width="8.28515625" style="2" customWidth="1"/>
    <col min="9462" max="9462" width="11.7109375" style="2" customWidth="1"/>
    <col min="9463" max="9692" width="9.140625" style="2"/>
    <col min="9693" max="9693" width="3.42578125" style="2" customWidth="1"/>
    <col min="9694" max="9694" width="15" style="2" customWidth="1"/>
    <col min="9695" max="9695" width="16.28515625" style="2" customWidth="1"/>
    <col min="9696" max="9696" width="15.42578125" style="2" customWidth="1"/>
    <col min="9697" max="9697" width="14.5703125" style="2" customWidth="1"/>
    <col min="9698" max="9698" width="12.85546875" style="2" customWidth="1"/>
    <col min="9699" max="9702" width="8.28515625" style="2" customWidth="1"/>
    <col min="9703" max="9703" width="11.7109375" style="2" customWidth="1"/>
    <col min="9704" max="9707" width="8.28515625" style="2" customWidth="1"/>
    <col min="9708" max="9708" width="11.7109375" style="2" customWidth="1"/>
    <col min="9709" max="9712" width="8.28515625" style="2" customWidth="1"/>
    <col min="9713" max="9713" width="11.7109375" style="2" customWidth="1"/>
    <col min="9714" max="9717" width="8.28515625" style="2" customWidth="1"/>
    <col min="9718" max="9718" width="11.7109375" style="2" customWidth="1"/>
    <col min="9719" max="9948" width="9.140625" style="2"/>
    <col min="9949" max="9949" width="3.42578125" style="2" customWidth="1"/>
    <col min="9950" max="9950" width="15" style="2" customWidth="1"/>
    <col min="9951" max="9951" width="16.28515625" style="2" customWidth="1"/>
    <col min="9952" max="9952" width="15.42578125" style="2" customWidth="1"/>
    <col min="9953" max="9953" width="14.5703125" style="2" customWidth="1"/>
    <col min="9954" max="9954" width="12.85546875" style="2" customWidth="1"/>
    <col min="9955" max="9958" width="8.28515625" style="2" customWidth="1"/>
    <col min="9959" max="9959" width="11.7109375" style="2" customWidth="1"/>
    <col min="9960" max="9963" width="8.28515625" style="2" customWidth="1"/>
    <col min="9964" max="9964" width="11.7109375" style="2" customWidth="1"/>
    <col min="9965" max="9968" width="8.28515625" style="2" customWidth="1"/>
    <col min="9969" max="9969" width="11.7109375" style="2" customWidth="1"/>
    <col min="9970" max="9973" width="8.28515625" style="2" customWidth="1"/>
    <col min="9974" max="9974" width="11.7109375" style="2" customWidth="1"/>
    <col min="9975" max="10204" width="9.140625" style="2"/>
    <col min="10205" max="10205" width="3.42578125" style="2" customWidth="1"/>
    <col min="10206" max="10206" width="15" style="2" customWidth="1"/>
    <col min="10207" max="10207" width="16.28515625" style="2" customWidth="1"/>
    <col min="10208" max="10208" width="15.42578125" style="2" customWidth="1"/>
    <col min="10209" max="10209" width="14.5703125" style="2" customWidth="1"/>
    <col min="10210" max="10210" width="12.85546875" style="2" customWidth="1"/>
    <col min="10211" max="10214" width="8.28515625" style="2" customWidth="1"/>
    <col min="10215" max="10215" width="11.7109375" style="2" customWidth="1"/>
    <col min="10216" max="10219" width="8.28515625" style="2" customWidth="1"/>
    <col min="10220" max="10220" width="11.7109375" style="2" customWidth="1"/>
    <col min="10221" max="10224" width="8.28515625" style="2" customWidth="1"/>
    <col min="10225" max="10225" width="11.7109375" style="2" customWidth="1"/>
    <col min="10226" max="10229" width="8.28515625" style="2" customWidth="1"/>
    <col min="10230" max="10230" width="11.7109375" style="2" customWidth="1"/>
    <col min="10231" max="10460" width="9.140625" style="2"/>
    <col min="10461" max="10461" width="3.42578125" style="2" customWidth="1"/>
    <col min="10462" max="10462" width="15" style="2" customWidth="1"/>
    <col min="10463" max="10463" width="16.28515625" style="2" customWidth="1"/>
    <col min="10464" max="10464" width="15.42578125" style="2" customWidth="1"/>
    <col min="10465" max="10465" width="14.5703125" style="2" customWidth="1"/>
    <col min="10466" max="10466" width="12.85546875" style="2" customWidth="1"/>
    <col min="10467" max="10470" width="8.28515625" style="2" customWidth="1"/>
    <col min="10471" max="10471" width="11.7109375" style="2" customWidth="1"/>
    <col min="10472" max="10475" width="8.28515625" style="2" customWidth="1"/>
    <col min="10476" max="10476" width="11.7109375" style="2" customWidth="1"/>
    <col min="10477" max="10480" width="8.28515625" style="2" customWidth="1"/>
    <col min="10481" max="10481" width="11.7109375" style="2" customWidth="1"/>
    <col min="10482" max="10485" width="8.28515625" style="2" customWidth="1"/>
    <col min="10486" max="10486" width="11.7109375" style="2" customWidth="1"/>
    <col min="10487" max="10716" width="9.140625" style="2"/>
    <col min="10717" max="10717" width="3.42578125" style="2" customWidth="1"/>
    <col min="10718" max="10718" width="15" style="2" customWidth="1"/>
    <col min="10719" max="10719" width="16.28515625" style="2" customWidth="1"/>
    <col min="10720" max="10720" width="15.42578125" style="2" customWidth="1"/>
    <col min="10721" max="10721" width="14.5703125" style="2" customWidth="1"/>
    <col min="10722" max="10722" width="12.85546875" style="2" customWidth="1"/>
    <col min="10723" max="10726" width="8.28515625" style="2" customWidth="1"/>
    <col min="10727" max="10727" width="11.7109375" style="2" customWidth="1"/>
    <col min="10728" max="10731" width="8.28515625" style="2" customWidth="1"/>
    <col min="10732" max="10732" width="11.7109375" style="2" customWidth="1"/>
    <col min="10733" max="10736" width="8.28515625" style="2" customWidth="1"/>
    <col min="10737" max="10737" width="11.7109375" style="2" customWidth="1"/>
    <col min="10738" max="10741" width="8.28515625" style="2" customWidth="1"/>
    <col min="10742" max="10742" width="11.7109375" style="2" customWidth="1"/>
    <col min="10743" max="10972" width="9.140625" style="2"/>
    <col min="10973" max="10973" width="3.42578125" style="2" customWidth="1"/>
    <col min="10974" max="10974" width="15" style="2" customWidth="1"/>
    <col min="10975" max="10975" width="16.28515625" style="2" customWidth="1"/>
    <col min="10976" max="10976" width="15.42578125" style="2" customWidth="1"/>
    <col min="10977" max="10977" width="14.5703125" style="2" customWidth="1"/>
    <col min="10978" max="10978" width="12.85546875" style="2" customWidth="1"/>
    <col min="10979" max="10982" width="8.28515625" style="2" customWidth="1"/>
    <col min="10983" max="10983" width="11.7109375" style="2" customWidth="1"/>
    <col min="10984" max="10987" width="8.28515625" style="2" customWidth="1"/>
    <col min="10988" max="10988" width="11.7109375" style="2" customWidth="1"/>
    <col min="10989" max="10992" width="8.28515625" style="2" customWidth="1"/>
    <col min="10993" max="10993" width="11.7109375" style="2" customWidth="1"/>
    <col min="10994" max="10997" width="8.28515625" style="2" customWidth="1"/>
    <col min="10998" max="10998" width="11.7109375" style="2" customWidth="1"/>
    <col min="10999" max="11228" width="9.140625" style="2"/>
    <col min="11229" max="11229" width="3.42578125" style="2" customWidth="1"/>
    <col min="11230" max="11230" width="15" style="2" customWidth="1"/>
    <col min="11231" max="11231" width="16.28515625" style="2" customWidth="1"/>
    <col min="11232" max="11232" width="15.42578125" style="2" customWidth="1"/>
    <col min="11233" max="11233" width="14.5703125" style="2" customWidth="1"/>
    <col min="11234" max="11234" width="12.85546875" style="2" customWidth="1"/>
    <col min="11235" max="11238" width="8.28515625" style="2" customWidth="1"/>
    <col min="11239" max="11239" width="11.7109375" style="2" customWidth="1"/>
    <col min="11240" max="11243" width="8.28515625" style="2" customWidth="1"/>
    <col min="11244" max="11244" width="11.7109375" style="2" customWidth="1"/>
    <col min="11245" max="11248" width="8.28515625" style="2" customWidth="1"/>
    <col min="11249" max="11249" width="11.7109375" style="2" customWidth="1"/>
    <col min="11250" max="11253" width="8.28515625" style="2" customWidth="1"/>
    <col min="11254" max="11254" width="11.7109375" style="2" customWidth="1"/>
    <col min="11255" max="11484" width="9.140625" style="2"/>
    <col min="11485" max="11485" width="3.42578125" style="2" customWidth="1"/>
    <col min="11486" max="11486" width="15" style="2" customWidth="1"/>
    <col min="11487" max="11487" width="16.28515625" style="2" customWidth="1"/>
    <col min="11488" max="11488" width="15.42578125" style="2" customWidth="1"/>
    <col min="11489" max="11489" width="14.5703125" style="2" customWidth="1"/>
    <col min="11490" max="11490" width="12.85546875" style="2" customWidth="1"/>
    <col min="11491" max="11494" width="8.28515625" style="2" customWidth="1"/>
    <col min="11495" max="11495" width="11.7109375" style="2" customWidth="1"/>
    <col min="11496" max="11499" width="8.28515625" style="2" customWidth="1"/>
    <col min="11500" max="11500" width="11.7109375" style="2" customWidth="1"/>
    <col min="11501" max="11504" width="8.28515625" style="2" customWidth="1"/>
    <col min="11505" max="11505" width="11.7109375" style="2" customWidth="1"/>
    <col min="11506" max="11509" width="8.28515625" style="2" customWidth="1"/>
    <col min="11510" max="11510" width="11.7109375" style="2" customWidth="1"/>
    <col min="11511" max="11740" width="9.140625" style="2"/>
    <col min="11741" max="11741" width="3.42578125" style="2" customWidth="1"/>
    <col min="11742" max="11742" width="15" style="2" customWidth="1"/>
    <col min="11743" max="11743" width="16.28515625" style="2" customWidth="1"/>
    <col min="11744" max="11744" width="15.42578125" style="2" customWidth="1"/>
    <col min="11745" max="11745" width="14.5703125" style="2" customWidth="1"/>
    <col min="11746" max="11746" width="12.85546875" style="2" customWidth="1"/>
    <col min="11747" max="11750" width="8.28515625" style="2" customWidth="1"/>
    <col min="11751" max="11751" width="11.7109375" style="2" customWidth="1"/>
    <col min="11752" max="11755" width="8.28515625" style="2" customWidth="1"/>
    <col min="11756" max="11756" width="11.7109375" style="2" customWidth="1"/>
    <col min="11757" max="11760" width="8.28515625" style="2" customWidth="1"/>
    <col min="11761" max="11761" width="11.7109375" style="2" customWidth="1"/>
    <col min="11762" max="11765" width="8.28515625" style="2" customWidth="1"/>
    <col min="11766" max="11766" width="11.7109375" style="2" customWidth="1"/>
    <col min="11767" max="11996" width="9.140625" style="2"/>
    <col min="11997" max="11997" width="3.42578125" style="2" customWidth="1"/>
    <col min="11998" max="11998" width="15" style="2" customWidth="1"/>
    <col min="11999" max="11999" width="16.28515625" style="2" customWidth="1"/>
    <col min="12000" max="12000" width="15.42578125" style="2" customWidth="1"/>
    <col min="12001" max="12001" width="14.5703125" style="2" customWidth="1"/>
    <col min="12002" max="12002" width="12.85546875" style="2" customWidth="1"/>
    <col min="12003" max="12006" width="8.28515625" style="2" customWidth="1"/>
    <col min="12007" max="12007" width="11.7109375" style="2" customWidth="1"/>
    <col min="12008" max="12011" width="8.28515625" style="2" customWidth="1"/>
    <col min="12012" max="12012" width="11.7109375" style="2" customWidth="1"/>
    <col min="12013" max="12016" width="8.28515625" style="2" customWidth="1"/>
    <col min="12017" max="12017" width="11.7109375" style="2" customWidth="1"/>
    <col min="12018" max="12021" width="8.28515625" style="2" customWidth="1"/>
    <col min="12022" max="12022" width="11.7109375" style="2" customWidth="1"/>
    <col min="12023" max="12252" width="9.140625" style="2"/>
    <col min="12253" max="12253" width="3.42578125" style="2" customWidth="1"/>
    <col min="12254" max="12254" width="15" style="2" customWidth="1"/>
    <col min="12255" max="12255" width="16.28515625" style="2" customWidth="1"/>
    <col min="12256" max="12256" width="15.42578125" style="2" customWidth="1"/>
    <col min="12257" max="12257" width="14.5703125" style="2" customWidth="1"/>
    <col min="12258" max="12258" width="12.85546875" style="2" customWidth="1"/>
    <col min="12259" max="12262" width="8.28515625" style="2" customWidth="1"/>
    <col min="12263" max="12263" width="11.7109375" style="2" customWidth="1"/>
    <col min="12264" max="12267" width="8.28515625" style="2" customWidth="1"/>
    <col min="12268" max="12268" width="11.7109375" style="2" customWidth="1"/>
    <col min="12269" max="12272" width="8.28515625" style="2" customWidth="1"/>
    <col min="12273" max="12273" width="11.7109375" style="2" customWidth="1"/>
    <col min="12274" max="12277" width="8.28515625" style="2" customWidth="1"/>
    <col min="12278" max="12278" width="11.7109375" style="2" customWidth="1"/>
    <col min="12279" max="12508" width="9.140625" style="2"/>
    <col min="12509" max="12509" width="3.42578125" style="2" customWidth="1"/>
    <col min="12510" max="12510" width="15" style="2" customWidth="1"/>
    <col min="12511" max="12511" width="16.28515625" style="2" customWidth="1"/>
    <col min="12512" max="12512" width="15.42578125" style="2" customWidth="1"/>
    <col min="12513" max="12513" width="14.5703125" style="2" customWidth="1"/>
    <col min="12514" max="12514" width="12.85546875" style="2" customWidth="1"/>
    <col min="12515" max="12518" width="8.28515625" style="2" customWidth="1"/>
    <col min="12519" max="12519" width="11.7109375" style="2" customWidth="1"/>
    <col min="12520" max="12523" width="8.28515625" style="2" customWidth="1"/>
    <col min="12524" max="12524" width="11.7109375" style="2" customWidth="1"/>
    <col min="12525" max="12528" width="8.28515625" style="2" customWidth="1"/>
    <col min="12529" max="12529" width="11.7109375" style="2" customWidth="1"/>
    <col min="12530" max="12533" width="8.28515625" style="2" customWidth="1"/>
    <col min="12534" max="12534" width="11.7109375" style="2" customWidth="1"/>
    <col min="12535" max="12764" width="9.140625" style="2"/>
    <col min="12765" max="12765" width="3.42578125" style="2" customWidth="1"/>
    <col min="12766" max="12766" width="15" style="2" customWidth="1"/>
    <col min="12767" max="12767" width="16.28515625" style="2" customWidth="1"/>
    <col min="12768" max="12768" width="15.42578125" style="2" customWidth="1"/>
    <col min="12769" max="12769" width="14.5703125" style="2" customWidth="1"/>
    <col min="12770" max="12770" width="12.85546875" style="2" customWidth="1"/>
    <col min="12771" max="12774" width="8.28515625" style="2" customWidth="1"/>
    <col min="12775" max="12775" width="11.7109375" style="2" customWidth="1"/>
    <col min="12776" max="12779" width="8.28515625" style="2" customWidth="1"/>
    <col min="12780" max="12780" width="11.7109375" style="2" customWidth="1"/>
    <col min="12781" max="12784" width="8.28515625" style="2" customWidth="1"/>
    <col min="12785" max="12785" width="11.7109375" style="2" customWidth="1"/>
    <col min="12786" max="12789" width="8.28515625" style="2" customWidth="1"/>
    <col min="12790" max="12790" width="11.7109375" style="2" customWidth="1"/>
    <col min="12791" max="13020" width="9.140625" style="2"/>
    <col min="13021" max="13021" width="3.42578125" style="2" customWidth="1"/>
    <col min="13022" max="13022" width="15" style="2" customWidth="1"/>
    <col min="13023" max="13023" width="16.28515625" style="2" customWidth="1"/>
    <col min="13024" max="13024" width="15.42578125" style="2" customWidth="1"/>
    <col min="13025" max="13025" width="14.5703125" style="2" customWidth="1"/>
    <col min="13026" max="13026" width="12.85546875" style="2" customWidth="1"/>
    <col min="13027" max="13030" width="8.28515625" style="2" customWidth="1"/>
    <col min="13031" max="13031" width="11.7109375" style="2" customWidth="1"/>
    <col min="13032" max="13035" width="8.28515625" style="2" customWidth="1"/>
    <col min="13036" max="13036" width="11.7109375" style="2" customWidth="1"/>
    <col min="13037" max="13040" width="8.28515625" style="2" customWidth="1"/>
    <col min="13041" max="13041" width="11.7109375" style="2" customWidth="1"/>
    <col min="13042" max="13045" width="8.28515625" style="2" customWidth="1"/>
    <col min="13046" max="13046" width="11.7109375" style="2" customWidth="1"/>
    <col min="13047" max="13276" width="9.140625" style="2"/>
    <col min="13277" max="13277" width="3.42578125" style="2" customWidth="1"/>
    <col min="13278" max="13278" width="15" style="2" customWidth="1"/>
    <col min="13279" max="13279" width="16.28515625" style="2" customWidth="1"/>
    <col min="13280" max="13280" width="15.42578125" style="2" customWidth="1"/>
    <col min="13281" max="13281" width="14.5703125" style="2" customWidth="1"/>
    <col min="13282" max="13282" width="12.85546875" style="2" customWidth="1"/>
    <col min="13283" max="13286" width="8.28515625" style="2" customWidth="1"/>
    <col min="13287" max="13287" width="11.7109375" style="2" customWidth="1"/>
    <col min="13288" max="13291" width="8.28515625" style="2" customWidth="1"/>
    <col min="13292" max="13292" width="11.7109375" style="2" customWidth="1"/>
    <col min="13293" max="13296" width="8.28515625" style="2" customWidth="1"/>
    <col min="13297" max="13297" width="11.7109375" style="2" customWidth="1"/>
    <col min="13298" max="13301" width="8.28515625" style="2" customWidth="1"/>
    <col min="13302" max="13302" width="11.7109375" style="2" customWidth="1"/>
    <col min="13303" max="13532" width="9.140625" style="2"/>
    <col min="13533" max="13533" width="3.42578125" style="2" customWidth="1"/>
    <col min="13534" max="13534" width="15" style="2" customWidth="1"/>
    <col min="13535" max="13535" width="16.28515625" style="2" customWidth="1"/>
    <col min="13536" max="13536" width="15.42578125" style="2" customWidth="1"/>
    <col min="13537" max="13537" width="14.5703125" style="2" customWidth="1"/>
    <col min="13538" max="13538" width="12.85546875" style="2" customWidth="1"/>
    <col min="13539" max="13542" width="8.28515625" style="2" customWidth="1"/>
    <col min="13543" max="13543" width="11.7109375" style="2" customWidth="1"/>
    <col min="13544" max="13547" width="8.28515625" style="2" customWidth="1"/>
    <col min="13548" max="13548" width="11.7109375" style="2" customWidth="1"/>
    <col min="13549" max="13552" width="8.28515625" style="2" customWidth="1"/>
    <col min="13553" max="13553" width="11.7109375" style="2" customWidth="1"/>
    <col min="13554" max="13557" width="8.28515625" style="2" customWidth="1"/>
    <col min="13558" max="13558" width="11.7109375" style="2" customWidth="1"/>
    <col min="13559" max="13788" width="9.140625" style="2"/>
    <col min="13789" max="13789" width="3.42578125" style="2" customWidth="1"/>
    <col min="13790" max="13790" width="15" style="2" customWidth="1"/>
    <col min="13791" max="13791" width="16.28515625" style="2" customWidth="1"/>
    <col min="13792" max="13792" width="15.42578125" style="2" customWidth="1"/>
    <col min="13793" max="13793" width="14.5703125" style="2" customWidth="1"/>
    <col min="13794" max="13794" width="12.85546875" style="2" customWidth="1"/>
    <col min="13795" max="13798" width="8.28515625" style="2" customWidth="1"/>
    <col min="13799" max="13799" width="11.7109375" style="2" customWidth="1"/>
    <col min="13800" max="13803" width="8.28515625" style="2" customWidth="1"/>
    <col min="13804" max="13804" width="11.7109375" style="2" customWidth="1"/>
    <col min="13805" max="13808" width="8.28515625" style="2" customWidth="1"/>
    <col min="13809" max="13809" width="11.7109375" style="2" customWidth="1"/>
    <col min="13810" max="13813" width="8.28515625" style="2" customWidth="1"/>
    <col min="13814" max="13814" width="11.7109375" style="2" customWidth="1"/>
    <col min="13815" max="14044" width="9.140625" style="2"/>
    <col min="14045" max="14045" width="3.42578125" style="2" customWidth="1"/>
    <col min="14046" max="14046" width="15" style="2" customWidth="1"/>
    <col min="14047" max="14047" width="16.28515625" style="2" customWidth="1"/>
    <col min="14048" max="14048" width="15.42578125" style="2" customWidth="1"/>
    <col min="14049" max="14049" width="14.5703125" style="2" customWidth="1"/>
    <col min="14050" max="14050" width="12.85546875" style="2" customWidth="1"/>
    <col min="14051" max="14054" width="8.28515625" style="2" customWidth="1"/>
    <col min="14055" max="14055" width="11.7109375" style="2" customWidth="1"/>
    <col min="14056" max="14059" width="8.28515625" style="2" customWidth="1"/>
    <col min="14060" max="14060" width="11.7109375" style="2" customWidth="1"/>
    <col min="14061" max="14064" width="8.28515625" style="2" customWidth="1"/>
    <col min="14065" max="14065" width="11.7109375" style="2" customWidth="1"/>
    <col min="14066" max="14069" width="8.28515625" style="2" customWidth="1"/>
    <col min="14070" max="14070" width="11.7109375" style="2" customWidth="1"/>
    <col min="14071" max="14300" width="9.140625" style="2"/>
    <col min="14301" max="14301" width="3.42578125" style="2" customWidth="1"/>
    <col min="14302" max="14302" width="15" style="2" customWidth="1"/>
    <col min="14303" max="14303" width="16.28515625" style="2" customWidth="1"/>
    <col min="14304" max="14304" width="15.42578125" style="2" customWidth="1"/>
    <col min="14305" max="14305" width="14.5703125" style="2" customWidth="1"/>
    <col min="14306" max="14306" width="12.85546875" style="2" customWidth="1"/>
    <col min="14307" max="14310" width="8.28515625" style="2" customWidth="1"/>
    <col min="14311" max="14311" width="11.7109375" style="2" customWidth="1"/>
    <col min="14312" max="14315" width="8.28515625" style="2" customWidth="1"/>
    <col min="14316" max="14316" width="11.7109375" style="2" customWidth="1"/>
    <col min="14317" max="14320" width="8.28515625" style="2" customWidth="1"/>
    <col min="14321" max="14321" width="11.7109375" style="2" customWidth="1"/>
    <col min="14322" max="14325" width="8.28515625" style="2" customWidth="1"/>
    <col min="14326" max="14326" width="11.7109375" style="2" customWidth="1"/>
    <col min="14327" max="14556" width="9.140625" style="2"/>
    <col min="14557" max="14557" width="3.42578125" style="2" customWidth="1"/>
    <col min="14558" max="14558" width="15" style="2" customWidth="1"/>
    <col min="14559" max="14559" width="16.28515625" style="2" customWidth="1"/>
    <col min="14560" max="14560" width="15.42578125" style="2" customWidth="1"/>
    <col min="14561" max="14561" width="14.5703125" style="2" customWidth="1"/>
    <col min="14562" max="14562" width="12.85546875" style="2" customWidth="1"/>
    <col min="14563" max="14566" width="8.28515625" style="2" customWidth="1"/>
    <col min="14567" max="14567" width="11.7109375" style="2" customWidth="1"/>
    <col min="14568" max="14571" width="8.28515625" style="2" customWidth="1"/>
    <col min="14572" max="14572" width="11.7109375" style="2" customWidth="1"/>
    <col min="14573" max="14576" width="8.28515625" style="2" customWidth="1"/>
    <col min="14577" max="14577" width="11.7109375" style="2" customWidth="1"/>
    <col min="14578" max="14581" width="8.28515625" style="2" customWidth="1"/>
    <col min="14582" max="14582" width="11.7109375" style="2" customWidth="1"/>
    <col min="14583" max="14812" width="9.140625" style="2"/>
    <col min="14813" max="14813" width="3.42578125" style="2" customWidth="1"/>
    <col min="14814" max="14814" width="15" style="2" customWidth="1"/>
    <col min="14815" max="14815" width="16.28515625" style="2" customWidth="1"/>
    <col min="14816" max="14816" width="15.42578125" style="2" customWidth="1"/>
    <col min="14817" max="14817" width="14.5703125" style="2" customWidth="1"/>
    <col min="14818" max="14818" width="12.85546875" style="2" customWidth="1"/>
    <col min="14819" max="14822" width="8.28515625" style="2" customWidth="1"/>
    <col min="14823" max="14823" width="11.7109375" style="2" customWidth="1"/>
    <col min="14824" max="14827" width="8.28515625" style="2" customWidth="1"/>
    <col min="14828" max="14828" width="11.7109375" style="2" customWidth="1"/>
    <col min="14829" max="14832" width="8.28515625" style="2" customWidth="1"/>
    <col min="14833" max="14833" width="11.7109375" style="2" customWidth="1"/>
    <col min="14834" max="14837" width="8.28515625" style="2" customWidth="1"/>
    <col min="14838" max="14838" width="11.7109375" style="2" customWidth="1"/>
    <col min="14839" max="15068" width="9.140625" style="2"/>
    <col min="15069" max="15069" width="3.42578125" style="2" customWidth="1"/>
    <col min="15070" max="15070" width="15" style="2" customWidth="1"/>
    <col min="15071" max="15071" width="16.28515625" style="2" customWidth="1"/>
    <col min="15072" max="15072" width="15.42578125" style="2" customWidth="1"/>
    <col min="15073" max="15073" width="14.5703125" style="2" customWidth="1"/>
    <col min="15074" max="15074" width="12.85546875" style="2" customWidth="1"/>
    <col min="15075" max="15078" width="8.28515625" style="2" customWidth="1"/>
    <col min="15079" max="15079" width="11.7109375" style="2" customWidth="1"/>
    <col min="15080" max="15083" width="8.28515625" style="2" customWidth="1"/>
    <col min="15084" max="15084" width="11.7109375" style="2" customWidth="1"/>
    <col min="15085" max="15088" width="8.28515625" style="2" customWidth="1"/>
    <col min="15089" max="15089" width="11.7109375" style="2" customWidth="1"/>
    <col min="15090" max="15093" width="8.28515625" style="2" customWidth="1"/>
    <col min="15094" max="15094" width="11.7109375" style="2" customWidth="1"/>
    <col min="15095" max="15324" width="9.140625" style="2"/>
    <col min="15325" max="15325" width="3.42578125" style="2" customWidth="1"/>
    <col min="15326" max="15326" width="15" style="2" customWidth="1"/>
    <col min="15327" max="15327" width="16.28515625" style="2" customWidth="1"/>
    <col min="15328" max="15328" width="15.42578125" style="2" customWidth="1"/>
    <col min="15329" max="15329" width="14.5703125" style="2" customWidth="1"/>
    <col min="15330" max="15330" width="12.85546875" style="2" customWidth="1"/>
    <col min="15331" max="15334" width="8.28515625" style="2" customWidth="1"/>
    <col min="15335" max="15335" width="11.7109375" style="2" customWidth="1"/>
    <col min="15336" max="15339" width="8.28515625" style="2" customWidth="1"/>
    <col min="15340" max="15340" width="11.7109375" style="2" customWidth="1"/>
    <col min="15341" max="15344" width="8.28515625" style="2" customWidth="1"/>
    <col min="15345" max="15345" width="11.7109375" style="2" customWidth="1"/>
    <col min="15346" max="15349" width="8.28515625" style="2" customWidth="1"/>
    <col min="15350" max="15350" width="11.7109375" style="2" customWidth="1"/>
    <col min="15351" max="15580" width="9.140625" style="2"/>
    <col min="15581" max="15581" width="3.42578125" style="2" customWidth="1"/>
    <col min="15582" max="15582" width="15" style="2" customWidth="1"/>
    <col min="15583" max="15583" width="16.28515625" style="2" customWidth="1"/>
    <col min="15584" max="15584" width="15.42578125" style="2" customWidth="1"/>
    <col min="15585" max="15585" width="14.5703125" style="2" customWidth="1"/>
    <col min="15586" max="15586" width="12.85546875" style="2" customWidth="1"/>
    <col min="15587" max="15590" width="8.28515625" style="2" customWidth="1"/>
    <col min="15591" max="15591" width="11.7109375" style="2" customWidth="1"/>
    <col min="15592" max="15595" width="8.28515625" style="2" customWidth="1"/>
    <col min="15596" max="15596" width="11.7109375" style="2" customWidth="1"/>
    <col min="15597" max="15600" width="8.28515625" style="2" customWidth="1"/>
    <col min="15601" max="15601" width="11.7109375" style="2" customWidth="1"/>
    <col min="15602" max="15605" width="8.28515625" style="2" customWidth="1"/>
    <col min="15606" max="15606" width="11.7109375" style="2" customWidth="1"/>
    <col min="15607" max="15836" width="9.140625" style="2"/>
    <col min="15837" max="15837" width="3.42578125" style="2" customWidth="1"/>
    <col min="15838" max="15838" width="15" style="2" customWidth="1"/>
    <col min="15839" max="15839" width="16.28515625" style="2" customWidth="1"/>
    <col min="15840" max="15840" width="15.42578125" style="2" customWidth="1"/>
    <col min="15841" max="15841" width="14.5703125" style="2" customWidth="1"/>
    <col min="15842" max="15842" width="12.85546875" style="2" customWidth="1"/>
    <col min="15843" max="15846" width="8.28515625" style="2" customWidth="1"/>
    <col min="15847" max="15847" width="11.7109375" style="2" customWidth="1"/>
    <col min="15848" max="15851" width="8.28515625" style="2" customWidth="1"/>
    <col min="15852" max="15852" width="11.7109375" style="2" customWidth="1"/>
    <col min="15853" max="15856" width="8.28515625" style="2" customWidth="1"/>
    <col min="15857" max="15857" width="11.7109375" style="2" customWidth="1"/>
    <col min="15858" max="15861" width="8.28515625" style="2" customWidth="1"/>
    <col min="15862" max="15862" width="11.7109375" style="2" customWidth="1"/>
    <col min="15863" max="16092" width="9.140625" style="2"/>
    <col min="16093" max="16093" width="3.42578125" style="2" customWidth="1"/>
    <col min="16094" max="16094" width="15" style="2" customWidth="1"/>
    <col min="16095" max="16095" width="16.28515625" style="2" customWidth="1"/>
    <col min="16096" max="16096" width="15.42578125" style="2" customWidth="1"/>
    <col min="16097" max="16097" width="14.5703125" style="2" customWidth="1"/>
    <col min="16098" max="16098" width="12.85546875" style="2" customWidth="1"/>
    <col min="16099" max="16102" width="8.28515625" style="2" customWidth="1"/>
    <col min="16103" max="16103" width="11.7109375" style="2" customWidth="1"/>
    <col min="16104" max="16107" width="8.28515625" style="2" customWidth="1"/>
    <col min="16108" max="16108" width="11.7109375" style="2" customWidth="1"/>
    <col min="16109" max="16112" width="8.28515625" style="2" customWidth="1"/>
    <col min="16113" max="16113" width="11.7109375" style="2" customWidth="1"/>
    <col min="16114" max="16117" width="8.28515625" style="2" customWidth="1"/>
    <col min="16118" max="16118" width="11.7109375" style="2" customWidth="1"/>
    <col min="16119" max="16384" width="9.140625" style="2"/>
  </cols>
  <sheetData>
    <row r="1" spans="1:23" ht="39.75" customHeight="1">
      <c r="A1" s="367" t="s">
        <v>0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</row>
    <row r="2" spans="1:23" ht="82.5" customHeight="1">
      <c r="A2" s="368" t="s">
        <v>34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</row>
    <row r="3" spans="1:23" ht="57" customHeight="1" thickBot="1">
      <c r="A3" s="369" t="s">
        <v>484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</row>
    <row r="4" spans="1:23" ht="27.75" customHeight="1" thickBot="1">
      <c r="A4" s="370" t="s">
        <v>3</v>
      </c>
      <c r="B4" s="373" t="s">
        <v>4</v>
      </c>
      <c r="C4" s="376" t="s">
        <v>5</v>
      </c>
      <c r="D4" s="379" t="s">
        <v>6</v>
      </c>
      <c r="E4" s="354"/>
      <c r="F4" s="354"/>
      <c r="G4" s="354"/>
      <c r="H4" s="354"/>
      <c r="I4" s="354"/>
      <c r="J4" s="354"/>
      <c r="K4" s="354"/>
      <c r="L4" s="354"/>
      <c r="M4" s="354"/>
      <c r="N4" s="354" t="s">
        <v>7</v>
      </c>
      <c r="O4" s="354"/>
      <c r="P4" s="354"/>
      <c r="Q4" s="354"/>
      <c r="R4" s="354"/>
      <c r="S4" s="354"/>
      <c r="T4" s="354"/>
      <c r="U4" s="354"/>
      <c r="V4" s="354"/>
      <c r="W4" s="380"/>
    </row>
    <row r="5" spans="1:23" ht="34.5" customHeight="1" thickBot="1">
      <c r="A5" s="371"/>
      <c r="B5" s="374"/>
      <c r="C5" s="377"/>
      <c r="D5" s="379" t="s">
        <v>8</v>
      </c>
      <c r="E5" s="354"/>
      <c r="F5" s="354"/>
      <c r="G5" s="354"/>
      <c r="H5" s="355"/>
      <c r="I5" s="379" t="s">
        <v>9</v>
      </c>
      <c r="J5" s="354"/>
      <c r="K5" s="354"/>
      <c r="L5" s="354"/>
      <c r="M5" s="380"/>
      <c r="N5" s="353" t="s">
        <v>8</v>
      </c>
      <c r="O5" s="354"/>
      <c r="P5" s="354"/>
      <c r="Q5" s="354"/>
      <c r="R5" s="355"/>
      <c r="S5" s="356" t="s">
        <v>9</v>
      </c>
      <c r="T5" s="357"/>
      <c r="U5" s="357"/>
      <c r="V5" s="357"/>
      <c r="W5" s="358"/>
    </row>
    <row r="6" spans="1:23" ht="18.75" customHeight="1" thickBot="1">
      <c r="A6" s="371"/>
      <c r="B6" s="374"/>
      <c r="C6" s="377"/>
      <c r="D6" s="359" t="s">
        <v>10</v>
      </c>
      <c r="E6" s="360"/>
      <c r="F6" s="360"/>
      <c r="G6" s="360"/>
      <c r="H6" s="361"/>
      <c r="I6" s="359" t="s">
        <v>10</v>
      </c>
      <c r="J6" s="360"/>
      <c r="K6" s="360"/>
      <c r="L6" s="360"/>
      <c r="M6" s="361"/>
      <c r="N6" s="362" t="s">
        <v>10</v>
      </c>
      <c r="O6" s="360"/>
      <c r="P6" s="360"/>
      <c r="Q6" s="360"/>
      <c r="R6" s="363"/>
      <c r="S6" s="364" t="s">
        <v>10</v>
      </c>
      <c r="T6" s="365"/>
      <c r="U6" s="365"/>
      <c r="V6" s="365"/>
      <c r="W6" s="366"/>
    </row>
    <row r="7" spans="1:23" ht="72.75" customHeight="1" thickBot="1">
      <c r="A7" s="372"/>
      <c r="B7" s="375"/>
      <c r="C7" s="378"/>
      <c r="D7" s="42" t="s">
        <v>11</v>
      </c>
      <c r="E7" s="43" t="s">
        <v>12</v>
      </c>
      <c r="F7" s="43" t="s">
        <v>13</v>
      </c>
      <c r="G7" s="43" t="s">
        <v>14</v>
      </c>
      <c r="H7" s="44" t="s">
        <v>15</v>
      </c>
      <c r="I7" s="42" t="s">
        <v>11</v>
      </c>
      <c r="J7" s="43" t="s">
        <v>12</v>
      </c>
      <c r="K7" s="43" t="s">
        <v>13</v>
      </c>
      <c r="L7" s="43" t="s">
        <v>14</v>
      </c>
      <c r="M7" s="44" t="s">
        <v>15</v>
      </c>
      <c r="N7" s="45" t="s">
        <v>11</v>
      </c>
      <c r="O7" s="43" t="s">
        <v>12</v>
      </c>
      <c r="P7" s="43" t="s">
        <v>13</v>
      </c>
      <c r="Q7" s="43" t="s">
        <v>14</v>
      </c>
      <c r="R7" s="46" t="s">
        <v>15</v>
      </c>
      <c r="S7" s="47" t="s">
        <v>11</v>
      </c>
      <c r="T7" s="48" t="s">
        <v>12</v>
      </c>
      <c r="U7" s="48" t="s">
        <v>13</v>
      </c>
      <c r="V7" s="48" t="s">
        <v>14</v>
      </c>
      <c r="W7" s="49" t="s">
        <v>15</v>
      </c>
    </row>
    <row r="8" spans="1:23" ht="15" customHeight="1" thickBot="1">
      <c r="A8" s="36">
        <v>1</v>
      </c>
      <c r="B8" s="36">
        <v>2</v>
      </c>
      <c r="C8" s="39">
        <v>3</v>
      </c>
      <c r="D8" s="345">
        <v>4</v>
      </c>
      <c r="E8" s="346"/>
      <c r="F8" s="346"/>
      <c r="G8" s="346"/>
      <c r="H8" s="347"/>
      <c r="I8" s="345">
        <v>5</v>
      </c>
      <c r="J8" s="346"/>
      <c r="K8" s="346"/>
      <c r="L8" s="346"/>
      <c r="M8" s="347"/>
      <c r="N8" s="348">
        <v>6</v>
      </c>
      <c r="O8" s="346"/>
      <c r="P8" s="346"/>
      <c r="Q8" s="346"/>
      <c r="R8" s="349"/>
      <c r="S8" s="350">
        <v>7</v>
      </c>
      <c r="T8" s="351"/>
      <c r="U8" s="351"/>
      <c r="V8" s="351"/>
      <c r="W8" s="352"/>
    </row>
    <row r="9" spans="1:23" ht="36" customHeight="1">
      <c r="A9" s="330">
        <v>1</v>
      </c>
      <c r="B9" s="333" t="s">
        <v>35</v>
      </c>
      <c r="C9" s="40" t="s">
        <v>17</v>
      </c>
      <c r="D9" s="326">
        <v>42993.4</v>
      </c>
      <c r="E9" s="326">
        <v>4479.1000000000004</v>
      </c>
      <c r="F9" s="326">
        <v>2140.02</v>
      </c>
      <c r="G9" s="326">
        <v>5291.8</v>
      </c>
      <c r="H9" s="326">
        <v>1101.9000000000001</v>
      </c>
      <c r="I9" s="11">
        <v>1786.5446000000002</v>
      </c>
      <c r="J9" s="11">
        <v>137.4</v>
      </c>
      <c r="K9" s="11">
        <v>29.78</v>
      </c>
      <c r="L9" s="11">
        <v>312.5</v>
      </c>
      <c r="M9" s="11">
        <v>105.47</v>
      </c>
      <c r="N9" s="326">
        <v>398.31999999999994</v>
      </c>
      <c r="O9" s="326">
        <v>289.99</v>
      </c>
      <c r="P9" s="326">
        <v>3.6</v>
      </c>
      <c r="Q9" s="326">
        <v>1125.3299999999997</v>
      </c>
      <c r="R9" s="326">
        <v>170.97</v>
      </c>
      <c r="S9" s="11">
        <v>128.44</v>
      </c>
      <c r="T9" s="11">
        <v>0</v>
      </c>
      <c r="U9" s="11">
        <v>0.26</v>
      </c>
      <c r="V9" s="11">
        <v>0</v>
      </c>
      <c r="W9" s="50">
        <v>0</v>
      </c>
    </row>
    <row r="10" spans="1:23" ht="36" customHeight="1">
      <c r="A10" s="331"/>
      <c r="B10" s="334"/>
      <c r="C10" s="32" t="s">
        <v>18</v>
      </c>
      <c r="D10" s="327"/>
      <c r="E10" s="327"/>
      <c r="F10" s="327"/>
      <c r="G10" s="327"/>
      <c r="H10" s="327"/>
      <c r="I10" s="12">
        <v>497.6</v>
      </c>
      <c r="J10" s="12">
        <v>82.75</v>
      </c>
      <c r="K10" s="12">
        <v>0</v>
      </c>
      <c r="L10" s="12">
        <v>102</v>
      </c>
      <c r="M10" s="12">
        <v>0</v>
      </c>
      <c r="N10" s="327"/>
      <c r="O10" s="327"/>
      <c r="P10" s="327"/>
      <c r="Q10" s="327"/>
      <c r="R10" s="327"/>
      <c r="S10" s="12">
        <v>0</v>
      </c>
      <c r="T10" s="12">
        <v>0</v>
      </c>
      <c r="U10" s="12">
        <v>0</v>
      </c>
      <c r="V10" s="12">
        <v>0</v>
      </c>
      <c r="W10" s="51">
        <v>0</v>
      </c>
    </row>
    <row r="11" spans="1:23" ht="36" customHeight="1">
      <c r="A11" s="331"/>
      <c r="B11" s="334"/>
      <c r="C11" s="32" t="s">
        <v>19</v>
      </c>
      <c r="D11" s="327"/>
      <c r="E11" s="327"/>
      <c r="F11" s="327"/>
      <c r="G11" s="327"/>
      <c r="H11" s="327"/>
      <c r="I11" s="12">
        <v>280.09710000000001</v>
      </c>
      <c r="J11" s="12">
        <v>4</v>
      </c>
      <c r="K11" s="12">
        <v>4.0199999999999996</v>
      </c>
      <c r="L11" s="12">
        <v>0</v>
      </c>
      <c r="M11" s="12">
        <v>0</v>
      </c>
      <c r="N11" s="327"/>
      <c r="O11" s="327"/>
      <c r="P11" s="327"/>
      <c r="Q11" s="327"/>
      <c r="R11" s="327"/>
      <c r="S11" s="12">
        <v>0</v>
      </c>
      <c r="T11" s="12">
        <v>0</v>
      </c>
      <c r="U11" s="12">
        <v>0</v>
      </c>
      <c r="V11" s="12">
        <v>0</v>
      </c>
      <c r="W11" s="51">
        <v>0</v>
      </c>
    </row>
    <row r="12" spans="1:23" ht="36" customHeight="1">
      <c r="A12" s="331"/>
      <c r="B12" s="334"/>
      <c r="C12" s="32" t="s">
        <v>20</v>
      </c>
      <c r="D12" s="327"/>
      <c r="E12" s="327"/>
      <c r="F12" s="327"/>
      <c r="G12" s="327"/>
      <c r="H12" s="327"/>
      <c r="I12" s="12">
        <v>1935.6695000000002</v>
      </c>
      <c r="J12" s="12">
        <v>328.49530000000004</v>
      </c>
      <c r="K12" s="12">
        <v>112.39</v>
      </c>
      <c r="L12" s="12">
        <v>68.7</v>
      </c>
      <c r="M12" s="12">
        <v>15.7</v>
      </c>
      <c r="N12" s="327"/>
      <c r="O12" s="327"/>
      <c r="P12" s="327"/>
      <c r="Q12" s="327"/>
      <c r="R12" s="327"/>
      <c r="S12" s="12">
        <v>24.45</v>
      </c>
      <c r="T12" s="12">
        <v>0.5</v>
      </c>
      <c r="U12" s="12">
        <v>0</v>
      </c>
      <c r="V12" s="12">
        <v>0</v>
      </c>
      <c r="W12" s="51">
        <v>30</v>
      </c>
    </row>
    <row r="13" spans="1:23" ht="36" customHeight="1">
      <c r="A13" s="331"/>
      <c r="B13" s="334"/>
      <c r="C13" s="32" t="s">
        <v>21</v>
      </c>
      <c r="D13" s="327"/>
      <c r="E13" s="327"/>
      <c r="F13" s="327"/>
      <c r="G13" s="327"/>
      <c r="H13" s="327"/>
      <c r="I13" s="12">
        <v>890.2</v>
      </c>
      <c r="J13" s="12">
        <v>64.599999999999994</v>
      </c>
      <c r="K13" s="12">
        <v>5</v>
      </c>
      <c r="L13" s="12">
        <v>339.1</v>
      </c>
      <c r="M13" s="12">
        <v>10</v>
      </c>
      <c r="N13" s="327"/>
      <c r="O13" s="327"/>
      <c r="P13" s="327"/>
      <c r="Q13" s="327"/>
      <c r="R13" s="327"/>
      <c r="S13" s="12">
        <v>0</v>
      </c>
      <c r="T13" s="12">
        <v>0</v>
      </c>
      <c r="U13" s="12">
        <v>0</v>
      </c>
      <c r="V13" s="12">
        <v>2.4500000000000002</v>
      </c>
      <c r="W13" s="51">
        <v>0</v>
      </c>
    </row>
    <row r="14" spans="1:23" ht="36" customHeight="1">
      <c r="A14" s="331"/>
      <c r="B14" s="334"/>
      <c r="C14" s="32" t="s">
        <v>22</v>
      </c>
      <c r="D14" s="327"/>
      <c r="E14" s="327"/>
      <c r="F14" s="327"/>
      <c r="G14" s="327"/>
      <c r="H14" s="327"/>
      <c r="I14" s="12">
        <v>116.6</v>
      </c>
      <c r="J14" s="12">
        <v>0</v>
      </c>
      <c r="K14" s="12">
        <v>0</v>
      </c>
      <c r="L14" s="12">
        <v>0</v>
      </c>
      <c r="M14" s="12">
        <v>0</v>
      </c>
      <c r="N14" s="327"/>
      <c r="O14" s="327"/>
      <c r="P14" s="327"/>
      <c r="Q14" s="327"/>
      <c r="R14" s="327"/>
      <c r="S14" s="12">
        <v>0</v>
      </c>
      <c r="T14" s="12">
        <v>0</v>
      </c>
      <c r="U14" s="12">
        <v>0</v>
      </c>
      <c r="V14" s="12">
        <v>0</v>
      </c>
      <c r="W14" s="51">
        <v>0</v>
      </c>
    </row>
    <row r="15" spans="1:23" ht="36" customHeight="1">
      <c r="A15" s="331"/>
      <c r="B15" s="334"/>
      <c r="C15" s="33" t="s">
        <v>23</v>
      </c>
      <c r="D15" s="327"/>
      <c r="E15" s="327"/>
      <c r="F15" s="327"/>
      <c r="G15" s="327"/>
      <c r="H15" s="327"/>
      <c r="I15" s="12">
        <v>121.3274</v>
      </c>
      <c r="J15" s="12">
        <v>13</v>
      </c>
      <c r="K15" s="12">
        <v>0</v>
      </c>
      <c r="L15" s="12">
        <v>2.02</v>
      </c>
      <c r="M15" s="12">
        <v>0</v>
      </c>
      <c r="N15" s="327"/>
      <c r="O15" s="327"/>
      <c r="P15" s="327"/>
      <c r="Q15" s="327"/>
      <c r="R15" s="327"/>
      <c r="S15" s="12">
        <v>0</v>
      </c>
      <c r="T15" s="12">
        <v>0</v>
      </c>
      <c r="U15" s="12">
        <v>0</v>
      </c>
      <c r="V15" s="12">
        <v>0</v>
      </c>
      <c r="W15" s="51">
        <v>0</v>
      </c>
    </row>
    <row r="16" spans="1:23" ht="36" customHeight="1" thickBot="1">
      <c r="A16" s="331"/>
      <c r="B16" s="335"/>
      <c r="C16" s="33" t="s">
        <v>24</v>
      </c>
      <c r="D16" s="327"/>
      <c r="E16" s="327"/>
      <c r="F16" s="327"/>
      <c r="G16" s="327"/>
      <c r="H16" s="327"/>
      <c r="I16" s="37">
        <v>1849.9531000000002</v>
      </c>
      <c r="J16" s="37">
        <v>85</v>
      </c>
      <c r="K16" s="37">
        <v>26</v>
      </c>
      <c r="L16" s="37">
        <v>55.55</v>
      </c>
      <c r="M16" s="37">
        <v>5.61</v>
      </c>
      <c r="N16" s="327"/>
      <c r="O16" s="327"/>
      <c r="P16" s="327"/>
      <c r="Q16" s="327"/>
      <c r="R16" s="327"/>
      <c r="S16" s="37">
        <v>4.0999999999999996</v>
      </c>
      <c r="T16" s="37">
        <v>1.6</v>
      </c>
      <c r="U16" s="37">
        <v>0</v>
      </c>
      <c r="V16" s="37">
        <v>0</v>
      </c>
      <c r="W16" s="52">
        <v>0</v>
      </c>
    </row>
    <row r="17" spans="1:29" ht="36" customHeight="1" thickBot="1">
      <c r="A17" s="332"/>
      <c r="B17" s="336" t="s">
        <v>25</v>
      </c>
      <c r="C17" s="337"/>
      <c r="D17" s="323">
        <f>D9+E9+F9+G9+H9</f>
        <v>56006.22</v>
      </c>
      <c r="E17" s="324"/>
      <c r="F17" s="324"/>
      <c r="G17" s="324"/>
      <c r="H17" s="325"/>
      <c r="I17" s="38">
        <f>I9+I10+I11+I12+I13+I14+I15+I16</f>
        <v>7477.9917000000005</v>
      </c>
      <c r="J17" s="38">
        <f t="shared" ref="J17:M17" si="0">J9+J10+J11+J12+J13+J14+J15+J16</f>
        <v>715.24530000000004</v>
      </c>
      <c r="K17" s="38">
        <f t="shared" si="0"/>
        <v>177.19</v>
      </c>
      <c r="L17" s="38">
        <f t="shared" si="0"/>
        <v>879.86999999999989</v>
      </c>
      <c r="M17" s="38">
        <f t="shared" si="0"/>
        <v>136.78000000000003</v>
      </c>
      <c r="N17" s="323">
        <f>N9+O9+P9+Q9+R9</f>
        <v>1988.2099999999998</v>
      </c>
      <c r="O17" s="324"/>
      <c r="P17" s="324"/>
      <c r="Q17" s="324"/>
      <c r="R17" s="325"/>
      <c r="S17" s="38">
        <f>S9+S10+S11+S12+S13+S14+S15+S16</f>
        <v>156.98999999999998</v>
      </c>
      <c r="T17" s="38">
        <f t="shared" ref="T17:W17" si="1">T9+T10+T11+T12+T13+T14+T15+T16</f>
        <v>2.1</v>
      </c>
      <c r="U17" s="38">
        <f t="shared" si="1"/>
        <v>0.26</v>
      </c>
      <c r="V17" s="38">
        <f t="shared" si="1"/>
        <v>2.4500000000000002</v>
      </c>
      <c r="W17" s="53">
        <f t="shared" si="1"/>
        <v>30</v>
      </c>
      <c r="AA17" s="13"/>
      <c r="AC17" s="13"/>
    </row>
    <row r="18" spans="1:29" ht="36" customHeight="1">
      <c r="A18" s="330">
        <v>2</v>
      </c>
      <c r="B18" s="333" t="s">
        <v>36</v>
      </c>
      <c r="C18" s="40" t="s">
        <v>17</v>
      </c>
      <c r="D18" s="326">
        <v>18034.167100000006</v>
      </c>
      <c r="E18" s="326">
        <v>9376.1338000000032</v>
      </c>
      <c r="F18" s="326">
        <v>951.15120000000002</v>
      </c>
      <c r="G18" s="326">
        <v>2144.7302999999997</v>
      </c>
      <c r="H18" s="326">
        <v>1465.6000999999997</v>
      </c>
      <c r="I18" s="11">
        <v>297.52199999999999</v>
      </c>
      <c r="J18" s="11">
        <v>8.129999999999999</v>
      </c>
      <c r="K18" s="11">
        <v>17.843</v>
      </c>
      <c r="L18" s="11">
        <v>0</v>
      </c>
      <c r="M18" s="11">
        <v>0</v>
      </c>
      <c r="N18" s="338">
        <v>440.85260000000005</v>
      </c>
      <c r="O18" s="326">
        <v>243.22709999999998</v>
      </c>
      <c r="P18" s="326">
        <v>23.839399999999998</v>
      </c>
      <c r="Q18" s="326">
        <v>332.52899999999988</v>
      </c>
      <c r="R18" s="326">
        <v>236.86790000000002</v>
      </c>
      <c r="S18" s="11">
        <v>14.199</v>
      </c>
      <c r="T18" s="11">
        <v>0</v>
      </c>
      <c r="U18" s="11">
        <v>0</v>
      </c>
      <c r="V18" s="11">
        <v>0</v>
      </c>
      <c r="W18" s="50">
        <v>0</v>
      </c>
    </row>
    <row r="19" spans="1:29" ht="36" customHeight="1">
      <c r="A19" s="331"/>
      <c r="B19" s="334"/>
      <c r="C19" s="32" t="s">
        <v>18</v>
      </c>
      <c r="D19" s="327"/>
      <c r="E19" s="327"/>
      <c r="F19" s="327"/>
      <c r="G19" s="327"/>
      <c r="H19" s="327"/>
      <c r="I19" s="12">
        <v>248.42999999999998</v>
      </c>
      <c r="J19" s="12">
        <v>5.5</v>
      </c>
      <c r="K19" s="12">
        <v>20</v>
      </c>
      <c r="L19" s="12">
        <v>0</v>
      </c>
      <c r="M19" s="12">
        <v>0</v>
      </c>
      <c r="N19" s="344"/>
      <c r="O19" s="327"/>
      <c r="P19" s="327"/>
      <c r="Q19" s="327"/>
      <c r="R19" s="327"/>
      <c r="S19" s="12">
        <v>0</v>
      </c>
      <c r="T19" s="12">
        <v>0</v>
      </c>
      <c r="U19" s="12">
        <v>0</v>
      </c>
      <c r="V19" s="12">
        <v>0</v>
      </c>
      <c r="W19" s="51">
        <v>0</v>
      </c>
    </row>
    <row r="20" spans="1:29" ht="36" customHeight="1">
      <c r="A20" s="331"/>
      <c r="B20" s="334"/>
      <c r="C20" s="32" t="s">
        <v>19</v>
      </c>
      <c r="D20" s="327"/>
      <c r="E20" s="327"/>
      <c r="F20" s="327"/>
      <c r="G20" s="327"/>
      <c r="H20" s="327"/>
      <c r="I20" s="12">
        <v>61</v>
      </c>
      <c r="J20" s="12">
        <v>0</v>
      </c>
      <c r="K20" s="12">
        <v>5</v>
      </c>
      <c r="L20" s="12">
        <v>0</v>
      </c>
      <c r="M20" s="12">
        <v>0</v>
      </c>
      <c r="N20" s="344"/>
      <c r="O20" s="327"/>
      <c r="P20" s="327"/>
      <c r="Q20" s="327"/>
      <c r="R20" s="327"/>
      <c r="S20" s="12">
        <v>2</v>
      </c>
      <c r="T20" s="12">
        <v>0</v>
      </c>
      <c r="U20" s="12">
        <v>0</v>
      </c>
      <c r="V20" s="12">
        <v>0</v>
      </c>
      <c r="W20" s="51">
        <v>0</v>
      </c>
    </row>
    <row r="21" spans="1:29" ht="36" customHeight="1">
      <c r="A21" s="331"/>
      <c r="B21" s="334"/>
      <c r="C21" s="32" t="s">
        <v>20</v>
      </c>
      <c r="D21" s="327"/>
      <c r="E21" s="327"/>
      <c r="F21" s="327"/>
      <c r="G21" s="327"/>
      <c r="H21" s="327"/>
      <c r="I21" s="12">
        <v>747.86200000000008</v>
      </c>
      <c r="J21" s="12">
        <v>25.47</v>
      </c>
      <c r="K21" s="12">
        <v>0</v>
      </c>
      <c r="L21" s="12">
        <v>0</v>
      </c>
      <c r="M21" s="12">
        <v>0</v>
      </c>
      <c r="N21" s="344"/>
      <c r="O21" s="327"/>
      <c r="P21" s="327"/>
      <c r="Q21" s="327"/>
      <c r="R21" s="327"/>
      <c r="S21" s="12">
        <v>9.24</v>
      </c>
      <c r="T21" s="12">
        <v>0</v>
      </c>
      <c r="U21" s="12">
        <v>0</v>
      </c>
      <c r="V21" s="12">
        <v>0</v>
      </c>
      <c r="W21" s="51">
        <v>0</v>
      </c>
    </row>
    <row r="22" spans="1:29" ht="36" customHeight="1">
      <c r="A22" s="331"/>
      <c r="B22" s="334"/>
      <c r="C22" s="32" t="s">
        <v>21</v>
      </c>
      <c r="D22" s="327"/>
      <c r="E22" s="327"/>
      <c r="F22" s="327"/>
      <c r="G22" s="327"/>
      <c r="H22" s="327"/>
      <c r="I22" s="12">
        <v>590.56999999999994</v>
      </c>
      <c r="J22" s="12">
        <v>16.3</v>
      </c>
      <c r="K22" s="12">
        <v>55</v>
      </c>
      <c r="L22" s="12">
        <v>0</v>
      </c>
      <c r="M22" s="12">
        <v>0</v>
      </c>
      <c r="N22" s="344"/>
      <c r="O22" s="327"/>
      <c r="P22" s="327"/>
      <c r="Q22" s="327"/>
      <c r="R22" s="327"/>
      <c r="S22" s="12">
        <v>26.768000000000001</v>
      </c>
      <c r="T22" s="12">
        <v>0</v>
      </c>
      <c r="U22" s="12">
        <v>0</v>
      </c>
      <c r="V22" s="12">
        <v>0</v>
      </c>
      <c r="W22" s="51">
        <v>0</v>
      </c>
    </row>
    <row r="23" spans="1:29" ht="36" customHeight="1">
      <c r="A23" s="331"/>
      <c r="B23" s="334"/>
      <c r="C23" s="32" t="s">
        <v>22</v>
      </c>
      <c r="D23" s="327"/>
      <c r="E23" s="327"/>
      <c r="F23" s="327"/>
      <c r="G23" s="327"/>
      <c r="H23" s="327"/>
      <c r="I23" s="12">
        <v>66.5</v>
      </c>
      <c r="J23" s="12">
        <v>0</v>
      </c>
      <c r="K23" s="12">
        <v>0</v>
      </c>
      <c r="L23" s="12">
        <v>0</v>
      </c>
      <c r="M23" s="12">
        <v>0</v>
      </c>
      <c r="N23" s="344"/>
      <c r="O23" s="327"/>
      <c r="P23" s="327"/>
      <c r="Q23" s="327"/>
      <c r="R23" s="327"/>
      <c r="S23" s="12">
        <v>3</v>
      </c>
      <c r="T23" s="12">
        <v>0</v>
      </c>
      <c r="U23" s="12">
        <v>0</v>
      </c>
      <c r="V23" s="12">
        <v>0</v>
      </c>
      <c r="W23" s="51">
        <v>0</v>
      </c>
    </row>
    <row r="24" spans="1:29" ht="36" customHeight="1">
      <c r="A24" s="331"/>
      <c r="B24" s="334"/>
      <c r="C24" s="33" t="s">
        <v>23</v>
      </c>
      <c r="D24" s="327"/>
      <c r="E24" s="327"/>
      <c r="F24" s="327"/>
      <c r="G24" s="327"/>
      <c r="H24" s="327"/>
      <c r="I24" s="12">
        <v>79</v>
      </c>
      <c r="J24" s="12">
        <v>2</v>
      </c>
      <c r="K24" s="12">
        <v>0</v>
      </c>
      <c r="L24" s="12">
        <v>0</v>
      </c>
      <c r="M24" s="12">
        <v>0</v>
      </c>
      <c r="N24" s="344"/>
      <c r="O24" s="327"/>
      <c r="P24" s="327"/>
      <c r="Q24" s="327"/>
      <c r="R24" s="327"/>
      <c r="S24" s="12">
        <v>0</v>
      </c>
      <c r="T24" s="12">
        <v>0</v>
      </c>
      <c r="U24" s="12">
        <v>0</v>
      </c>
      <c r="V24" s="12">
        <v>0</v>
      </c>
      <c r="W24" s="51">
        <v>0</v>
      </c>
    </row>
    <row r="25" spans="1:29" ht="36" customHeight="1" thickBot="1">
      <c r="A25" s="331"/>
      <c r="B25" s="335"/>
      <c r="C25" s="33" t="s">
        <v>24</v>
      </c>
      <c r="D25" s="327"/>
      <c r="E25" s="327"/>
      <c r="F25" s="327"/>
      <c r="G25" s="327"/>
      <c r="H25" s="327"/>
      <c r="I25" s="37">
        <v>476.40999999999997</v>
      </c>
      <c r="J25" s="37">
        <v>15.08</v>
      </c>
      <c r="K25" s="37">
        <v>35</v>
      </c>
      <c r="L25" s="37">
        <v>0</v>
      </c>
      <c r="M25" s="37">
        <v>0</v>
      </c>
      <c r="N25" s="344"/>
      <c r="O25" s="327"/>
      <c r="P25" s="327"/>
      <c r="Q25" s="327"/>
      <c r="R25" s="327"/>
      <c r="S25" s="37">
        <v>2</v>
      </c>
      <c r="T25" s="37">
        <v>0</v>
      </c>
      <c r="U25" s="37">
        <v>0</v>
      </c>
      <c r="V25" s="37">
        <v>0</v>
      </c>
      <c r="W25" s="52">
        <v>0</v>
      </c>
    </row>
    <row r="26" spans="1:29" ht="36" customHeight="1" thickBot="1">
      <c r="A26" s="332"/>
      <c r="B26" s="336" t="s">
        <v>25</v>
      </c>
      <c r="C26" s="337"/>
      <c r="D26" s="323">
        <f>D18+E18+F18+G18+H18</f>
        <v>31971.782500000008</v>
      </c>
      <c r="E26" s="324"/>
      <c r="F26" s="324"/>
      <c r="G26" s="324"/>
      <c r="H26" s="325"/>
      <c r="I26" s="38">
        <f t="shared" ref="I26:M26" si="2">I18+I19+I20+I21+I22+I23+I24+I25</f>
        <v>2567.2939999999999</v>
      </c>
      <c r="J26" s="38">
        <f t="shared" si="2"/>
        <v>72.47999999999999</v>
      </c>
      <c r="K26" s="38">
        <f t="shared" si="2"/>
        <v>132.84300000000002</v>
      </c>
      <c r="L26" s="38">
        <f t="shared" si="2"/>
        <v>0</v>
      </c>
      <c r="M26" s="38">
        <f t="shared" si="2"/>
        <v>0</v>
      </c>
      <c r="N26" s="323">
        <f>N18+O18+P18+Q18+R18</f>
        <v>1277.3159999999998</v>
      </c>
      <c r="O26" s="324"/>
      <c r="P26" s="324"/>
      <c r="Q26" s="324"/>
      <c r="R26" s="325"/>
      <c r="S26" s="38">
        <f t="shared" ref="S26:W26" si="3">S18+S19+S20+S21+S22+S23+S24+S25</f>
        <v>57.207000000000001</v>
      </c>
      <c r="T26" s="38">
        <f t="shared" si="3"/>
        <v>0</v>
      </c>
      <c r="U26" s="38">
        <f t="shared" si="3"/>
        <v>0</v>
      </c>
      <c r="V26" s="38">
        <f t="shared" si="3"/>
        <v>0</v>
      </c>
      <c r="W26" s="53">
        <f t="shared" si="3"/>
        <v>0</v>
      </c>
      <c r="AA26" s="13"/>
      <c r="AC26" s="13"/>
    </row>
    <row r="27" spans="1:29" ht="30.95" customHeight="1">
      <c r="A27" s="330">
        <v>3</v>
      </c>
      <c r="B27" s="333" t="s">
        <v>37</v>
      </c>
      <c r="C27" s="40" t="s">
        <v>17</v>
      </c>
      <c r="D27" s="326">
        <v>30866.2</v>
      </c>
      <c r="E27" s="326">
        <v>10833.254000000001</v>
      </c>
      <c r="F27" s="326">
        <v>30.4</v>
      </c>
      <c r="G27" s="326">
        <v>7212.4799999999977</v>
      </c>
      <c r="H27" s="326">
        <v>6168.5000000000009</v>
      </c>
      <c r="I27" s="11">
        <v>1828.31</v>
      </c>
      <c r="J27" s="11">
        <v>74.3</v>
      </c>
      <c r="K27" s="11">
        <v>0</v>
      </c>
      <c r="L27" s="11">
        <v>0</v>
      </c>
      <c r="M27" s="11">
        <v>0</v>
      </c>
      <c r="N27" s="326">
        <v>2645.14</v>
      </c>
      <c r="O27" s="326">
        <v>1266.5200000000002</v>
      </c>
      <c r="P27" s="326">
        <v>143.87</v>
      </c>
      <c r="Q27" s="326">
        <v>7715.1100000000006</v>
      </c>
      <c r="R27" s="326">
        <v>2700.5299999999997</v>
      </c>
      <c r="S27" s="11">
        <v>69.97</v>
      </c>
      <c r="T27" s="11">
        <v>0</v>
      </c>
      <c r="U27" s="11">
        <v>0</v>
      </c>
      <c r="V27" s="11">
        <v>0</v>
      </c>
      <c r="W27" s="50">
        <v>0</v>
      </c>
    </row>
    <row r="28" spans="1:29" ht="30.95" customHeight="1">
      <c r="A28" s="331"/>
      <c r="B28" s="334"/>
      <c r="C28" s="32" t="s">
        <v>18</v>
      </c>
      <c r="D28" s="327"/>
      <c r="E28" s="327"/>
      <c r="F28" s="327"/>
      <c r="G28" s="327"/>
      <c r="H28" s="327"/>
      <c r="I28" s="12">
        <v>269.25</v>
      </c>
      <c r="J28" s="12">
        <v>27.95</v>
      </c>
      <c r="K28" s="12">
        <v>0</v>
      </c>
      <c r="L28" s="12">
        <v>0</v>
      </c>
      <c r="M28" s="12">
        <v>0</v>
      </c>
      <c r="N28" s="327"/>
      <c r="O28" s="327"/>
      <c r="P28" s="327"/>
      <c r="Q28" s="327"/>
      <c r="R28" s="327"/>
      <c r="S28" s="12">
        <v>0</v>
      </c>
      <c r="T28" s="12">
        <v>0</v>
      </c>
      <c r="U28" s="12">
        <v>0</v>
      </c>
      <c r="V28" s="12">
        <v>0</v>
      </c>
      <c r="W28" s="51">
        <v>0</v>
      </c>
    </row>
    <row r="29" spans="1:29" ht="30.95" customHeight="1">
      <c r="A29" s="331"/>
      <c r="B29" s="334"/>
      <c r="C29" s="32" t="s">
        <v>19</v>
      </c>
      <c r="D29" s="327"/>
      <c r="E29" s="327"/>
      <c r="F29" s="327"/>
      <c r="G29" s="327"/>
      <c r="H29" s="327"/>
      <c r="I29" s="12">
        <v>213.44</v>
      </c>
      <c r="J29" s="12">
        <v>10.72</v>
      </c>
      <c r="K29" s="12">
        <v>0</v>
      </c>
      <c r="L29" s="12">
        <v>0</v>
      </c>
      <c r="M29" s="12">
        <v>0</v>
      </c>
      <c r="N29" s="327"/>
      <c r="O29" s="327"/>
      <c r="P29" s="327"/>
      <c r="Q29" s="327"/>
      <c r="R29" s="327"/>
      <c r="S29" s="12">
        <v>0</v>
      </c>
      <c r="T29" s="12">
        <v>0</v>
      </c>
      <c r="U29" s="12">
        <v>0</v>
      </c>
      <c r="V29" s="12">
        <v>0</v>
      </c>
      <c r="W29" s="51">
        <v>0</v>
      </c>
    </row>
    <row r="30" spans="1:29" ht="30.95" customHeight="1">
      <c r="A30" s="331"/>
      <c r="B30" s="334"/>
      <c r="C30" s="32" t="s">
        <v>20</v>
      </c>
      <c r="D30" s="327"/>
      <c r="E30" s="327"/>
      <c r="F30" s="327"/>
      <c r="G30" s="327"/>
      <c r="H30" s="327"/>
      <c r="I30" s="12">
        <v>4664.7400000000016</v>
      </c>
      <c r="J30" s="12">
        <v>60.1</v>
      </c>
      <c r="K30" s="12">
        <v>0</v>
      </c>
      <c r="L30" s="12">
        <v>0</v>
      </c>
      <c r="M30" s="12">
        <v>0</v>
      </c>
      <c r="N30" s="327"/>
      <c r="O30" s="327"/>
      <c r="P30" s="327"/>
      <c r="Q30" s="327"/>
      <c r="R30" s="327"/>
      <c r="S30" s="12">
        <v>757.12</v>
      </c>
      <c r="T30" s="12">
        <v>0</v>
      </c>
      <c r="U30" s="12">
        <v>0</v>
      </c>
      <c r="V30" s="12">
        <v>0</v>
      </c>
      <c r="W30" s="51">
        <v>0</v>
      </c>
    </row>
    <row r="31" spans="1:29" ht="30.95" customHeight="1">
      <c r="A31" s="331"/>
      <c r="B31" s="334"/>
      <c r="C31" s="32" t="s">
        <v>21</v>
      </c>
      <c r="D31" s="327"/>
      <c r="E31" s="327"/>
      <c r="F31" s="327"/>
      <c r="G31" s="327"/>
      <c r="H31" s="327"/>
      <c r="I31" s="12">
        <v>524.30000000000007</v>
      </c>
      <c r="J31" s="12">
        <v>0.13</v>
      </c>
      <c r="K31" s="12">
        <v>0</v>
      </c>
      <c r="L31" s="12">
        <v>0</v>
      </c>
      <c r="M31" s="12">
        <v>0</v>
      </c>
      <c r="N31" s="327"/>
      <c r="O31" s="327"/>
      <c r="P31" s="327"/>
      <c r="Q31" s="327"/>
      <c r="R31" s="327"/>
      <c r="S31" s="12">
        <v>0</v>
      </c>
      <c r="T31" s="12">
        <v>0</v>
      </c>
      <c r="U31" s="12">
        <v>0</v>
      </c>
      <c r="V31" s="12">
        <v>0</v>
      </c>
      <c r="W31" s="51">
        <v>0</v>
      </c>
    </row>
    <row r="32" spans="1:29" ht="30.95" customHeight="1">
      <c r="A32" s="331"/>
      <c r="B32" s="334"/>
      <c r="C32" s="32" t="s">
        <v>22</v>
      </c>
      <c r="D32" s="327"/>
      <c r="E32" s="327"/>
      <c r="F32" s="327"/>
      <c r="G32" s="327"/>
      <c r="H32" s="327"/>
      <c r="I32" s="12">
        <v>55.300000000000004</v>
      </c>
      <c r="J32" s="12">
        <v>0</v>
      </c>
      <c r="K32" s="12">
        <v>0</v>
      </c>
      <c r="L32" s="12">
        <v>0</v>
      </c>
      <c r="M32" s="12">
        <v>0</v>
      </c>
      <c r="N32" s="327"/>
      <c r="O32" s="327"/>
      <c r="P32" s="327"/>
      <c r="Q32" s="327"/>
      <c r="R32" s="327"/>
      <c r="S32" s="12">
        <v>0</v>
      </c>
      <c r="T32" s="12">
        <v>0</v>
      </c>
      <c r="U32" s="12">
        <v>0</v>
      </c>
      <c r="V32" s="12">
        <v>0</v>
      </c>
      <c r="W32" s="51">
        <v>0</v>
      </c>
    </row>
    <row r="33" spans="1:29" ht="30.95" customHeight="1">
      <c r="A33" s="331"/>
      <c r="B33" s="334"/>
      <c r="C33" s="33" t="s">
        <v>23</v>
      </c>
      <c r="D33" s="327"/>
      <c r="E33" s="327"/>
      <c r="F33" s="327"/>
      <c r="G33" s="327"/>
      <c r="H33" s="327"/>
      <c r="I33" s="12">
        <v>60.17</v>
      </c>
      <c r="J33" s="12">
        <v>0</v>
      </c>
      <c r="K33" s="12">
        <v>0</v>
      </c>
      <c r="L33" s="12">
        <v>0</v>
      </c>
      <c r="M33" s="12">
        <v>0</v>
      </c>
      <c r="N33" s="327"/>
      <c r="O33" s="327"/>
      <c r="P33" s="327"/>
      <c r="Q33" s="327"/>
      <c r="R33" s="327"/>
      <c r="S33" s="12">
        <v>0</v>
      </c>
      <c r="T33" s="12">
        <v>0</v>
      </c>
      <c r="U33" s="12">
        <v>0</v>
      </c>
      <c r="V33" s="12">
        <v>0</v>
      </c>
      <c r="W33" s="51">
        <v>0</v>
      </c>
    </row>
    <row r="34" spans="1:29" ht="30.95" customHeight="1" thickBot="1">
      <c r="A34" s="331"/>
      <c r="B34" s="335"/>
      <c r="C34" s="33" t="s">
        <v>24</v>
      </c>
      <c r="D34" s="327"/>
      <c r="E34" s="327"/>
      <c r="F34" s="327"/>
      <c r="G34" s="327"/>
      <c r="H34" s="327"/>
      <c r="I34" s="37">
        <v>2293.2599999999998</v>
      </c>
      <c r="J34" s="37">
        <v>203.37</v>
      </c>
      <c r="K34" s="37">
        <v>0</v>
      </c>
      <c r="L34" s="37">
        <v>0</v>
      </c>
      <c r="M34" s="37">
        <v>0</v>
      </c>
      <c r="N34" s="327"/>
      <c r="O34" s="327"/>
      <c r="P34" s="327"/>
      <c r="Q34" s="327"/>
      <c r="R34" s="327"/>
      <c r="S34" s="37">
        <v>139.4</v>
      </c>
      <c r="T34" s="37">
        <v>1.8</v>
      </c>
      <c r="U34" s="37">
        <v>0</v>
      </c>
      <c r="V34" s="37">
        <v>0</v>
      </c>
      <c r="W34" s="52">
        <v>0</v>
      </c>
    </row>
    <row r="35" spans="1:29" ht="30.95" customHeight="1" thickBot="1">
      <c r="A35" s="332"/>
      <c r="B35" s="336" t="s">
        <v>25</v>
      </c>
      <c r="C35" s="337"/>
      <c r="D35" s="323">
        <f>D27+E27+F27+G27+H27</f>
        <v>55110.833999999995</v>
      </c>
      <c r="E35" s="324"/>
      <c r="F35" s="324"/>
      <c r="G35" s="324"/>
      <c r="H35" s="325"/>
      <c r="I35" s="38">
        <f t="shared" ref="I35:M35" si="4">I27+I28+I29+I30+I31+I32+I33+I34</f>
        <v>9908.7700000000023</v>
      </c>
      <c r="J35" s="38">
        <f t="shared" si="4"/>
        <v>376.57</v>
      </c>
      <c r="K35" s="38">
        <f t="shared" si="4"/>
        <v>0</v>
      </c>
      <c r="L35" s="38">
        <f t="shared" si="4"/>
        <v>0</v>
      </c>
      <c r="M35" s="38">
        <f t="shared" si="4"/>
        <v>0</v>
      </c>
      <c r="N35" s="323">
        <f>N27+O27+P27+Q27+R27</f>
        <v>14471.169999999998</v>
      </c>
      <c r="O35" s="324"/>
      <c r="P35" s="324"/>
      <c r="Q35" s="324"/>
      <c r="R35" s="325"/>
      <c r="S35" s="38">
        <f t="shared" ref="S35:W35" si="5">S27+S28+S29+S30+S31+S32+S33+S34</f>
        <v>966.49</v>
      </c>
      <c r="T35" s="31">
        <f t="shared" si="5"/>
        <v>1.8</v>
      </c>
      <c r="U35" s="38">
        <f t="shared" si="5"/>
        <v>0</v>
      </c>
      <c r="V35" s="38">
        <f t="shared" si="5"/>
        <v>0</v>
      </c>
      <c r="W35" s="53">
        <f t="shared" si="5"/>
        <v>0</v>
      </c>
      <c r="Y35" s="13">
        <f>SUM(S35:W35)</f>
        <v>968.29</v>
      </c>
      <c r="AA35" s="13"/>
      <c r="AC35" s="13"/>
    </row>
    <row r="36" spans="1:29" ht="30.95" customHeight="1">
      <c r="A36" s="330">
        <v>4</v>
      </c>
      <c r="B36" s="333" t="s">
        <v>38</v>
      </c>
      <c r="C36" s="40" t="s">
        <v>17</v>
      </c>
      <c r="D36" s="342">
        <v>48682.877900000021</v>
      </c>
      <c r="E36" s="326">
        <v>10</v>
      </c>
      <c r="F36" s="326">
        <v>15321.746000000003</v>
      </c>
      <c r="G36" s="326">
        <v>326.31700000000001</v>
      </c>
      <c r="H36" s="326">
        <v>204.0127</v>
      </c>
      <c r="I36" s="11">
        <v>674.2</v>
      </c>
      <c r="J36" s="11">
        <v>0</v>
      </c>
      <c r="K36" s="11">
        <v>68.36</v>
      </c>
      <c r="L36" s="11">
        <v>0</v>
      </c>
      <c r="M36" s="12">
        <v>0</v>
      </c>
      <c r="N36" s="326">
        <v>316.38310000000001</v>
      </c>
      <c r="O36" s="326">
        <v>0</v>
      </c>
      <c r="P36" s="326">
        <v>0</v>
      </c>
      <c r="Q36" s="326">
        <v>39.778000000000006</v>
      </c>
      <c r="R36" s="326">
        <v>8.359</v>
      </c>
      <c r="S36" s="11">
        <v>0</v>
      </c>
      <c r="T36" s="12">
        <v>0</v>
      </c>
      <c r="U36" s="11">
        <v>0</v>
      </c>
      <c r="V36" s="12">
        <v>0</v>
      </c>
      <c r="W36" s="11">
        <v>0</v>
      </c>
    </row>
    <row r="37" spans="1:29" ht="30.95" customHeight="1">
      <c r="A37" s="331"/>
      <c r="B37" s="334"/>
      <c r="C37" s="32" t="s">
        <v>18</v>
      </c>
      <c r="D37" s="343"/>
      <c r="E37" s="327">
        <v>10</v>
      </c>
      <c r="F37" s="327">
        <v>15321.746000000003</v>
      </c>
      <c r="G37" s="327">
        <v>326.31700000000001</v>
      </c>
      <c r="H37" s="327">
        <v>204.0127</v>
      </c>
      <c r="I37" s="12">
        <v>496</v>
      </c>
      <c r="J37" s="12">
        <v>0</v>
      </c>
      <c r="K37" s="12">
        <v>68</v>
      </c>
      <c r="L37" s="12">
        <v>0</v>
      </c>
      <c r="M37" s="12">
        <v>0</v>
      </c>
      <c r="N37" s="327">
        <v>316.38310000000001</v>
      </c>
      <c r="O37" s="327">
        <v>0</v>
      </c>
      <c r="P37" s="327">
        <v>0</v>
      </c>
      <c r="Q37" s="327">
        <v>39.778000000000006</v>
      </c>
      <c r="R37" s="327">
        <v>8.359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</row>
    <row r="38" spans="1:29" ht="30.95" customHeight="1">
      <c r="A38" s="331"/>
      <c r="B38" s="334"/>
      <c r="C38" s="32" t="s">
        <v>19</v>
      </c>
      <c r="D38" s="343"/>
      <c r="E38" s="327">
        <v>10</v>
      </c>
      <c r="F38" s="327">
        <v>15321.746000000003</v>
      </c>
      <c r="G38" s="327">
        <v>326.31700000000001</v>
      </c>
      <c r="H38" s="327">
        <v>204.0127</v>
      </c>
      <c r="I38" s="12">
        <v>1160.5</v>
      </c>
      <c r="J38" s="12">
        <v>0</v>
      </c>
      <c r="K38" s="12">
        <v>72</v>
      </c>
      <c r="L38" s="12">
        <v>0</v>
      </c>
      <c r="M38" s="12">
        <v>0</v>
      </c>
      <c r="N38" s="327">
        <v>316.38310000000001</v>
      </c>
      <c r="O38" s="327">
        <v>0</v>
      </c>
      <c r="P38" s="327">
        <v>0</v>
      </c>
      <c r="Q38" s="327">
        <v>39.778000000000006</v>
      </c>
      <c r="R38" s="327">
        <v>8.359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</row>
    <row r="39" spans="1:29" ht="30.95" customHeight="1">
      <c r="A39" s="331"/>
      <c r="B39" s="334"/>
      <c r="C39" s="32" t="s">
        <v>20</v>
      </c>
      <c r="D39" s="343"/>
      <c r="E39" s="327">
        <v>10</v>
      </c>
      <c r="F39" s="327">
        <v>15321.746000000003</v>
      </c>
      <c r="G39" s="327">
        <v>326.31700000000001</v>
      </c>
      <c r="H39" s="327">
        <v>204.0127</v>
      </c>
      <c r="I39" s="12">
        <v>444</v>
      </c>
      <c r="J39" s="12">
        <v>0</v>
      </c>
      <c r="K39" s="12">
        <v>0</v>
      </c>
      <c r="L39" s="12">
        <v>0</v>
      </c>
      <c r="M39" s="12">
        <v>0</v>
      </c>
      <c r="N39" s="327">
        <v>316.38310000000001</v>
      </c>
      <c r="O39" s="327">
        <v>0</v>
      </c>
      <c r="P39" s="327">
        <v>0</v>
      </c>
      <c r="Q39" s="327">
        <v>39.778000000000006</v>
      </c>
      <c r="R39" s="327">
        <v>8.359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</row>
    <row r="40" spans="1:29" ht="30.95" customHeight="1">
      <c r="A40" s="331"/>
      <c r="B40" s="334"/>
      <c r="C40" s="32" t="s">
        <v>21</v>
      </c>
      <c r="D40" s="343"/>
      <c r="E40" s="327">
        <v>10</v>
      </c>
      <c r="F40" s="327">
        <v>15321.746000000003</v>
      </c>
      <c r="G40" s="327">
        <v>326.31700000000001</v>
      </c>
      <c r="H40" s="327">
        <v>204.0127</v>
      </c>
      <c r="I40" s="12">
        <v>995.4</v>
      </c>
      <c r="J40" s="12">
        <v>0</v>
      </c>
      <c r="K40" s="12">
        <v>10</v>
      </c>
      <c r="L40" s="12">
        <v>0</v>
      </c>
      <c r="M40" s="12">
        <v>0</v>
      </c>
      <c r="N40" s="327">
        <v>316.38310000000001</v>
      </c>
      <c r="O40" s="327">
        <v>0</v>
      </c>
      <c r="P40" s="327">
        <v>0</v>
      </c>
      <c r="Q40" s="327">
        <v>39.778000000000006</v>
      </c>
      <c r="R40" s="327">
        <v>8.359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</row>
    <row r="41" spans="1:29" ht="30.95" customHeight="1">
      <c r="A41" s="331"/>
      <c r="B41" s="334"/>
      <c r="C41" s="32" t="s">
        <v>22</v>
      </c>
      <c r="D41" s="343"/>
      <c r="E41" s="327">
        <v>10</v>
      </c>
      <c r="F41" s="327">
        <v>15321.746000000003</v>
      </c>
      <c r="G41" s="327">
        <v>326.31700000000001</v>
      </c>
      <c r="H41" s="327">
        <v>204.0127</v>
      </c>
      <c r="I41" s="12">
        <v>309</v>
      </c>
      <c r="J41" s="12">
        <v>0</v>
      </c>
      <c r="K41" s="12">
        <v>0</v>
      </c>
      <c r="L41" s="12">
        <v>0</v>
      </c>
      <c r="M41" s="12">
        <v>0</v>
      </c>
      <c r="N41" s="327">
        <v>316.38310000000001</v>
      </c>
      <c r="O41" s="327">
        <v>0</v>
      </c>
      <c r="P41" s="327">
        <v>0</v>
      </c>
      <c r="Q41" s="327">
        <v>39.778000000000006</v>
      </c>
      <c r="R41" s="327">
        <v>8.359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</row>
    <row r="42" spans="1:29" ht="30.95" customHeight="1">
      <c r="A42" s="331"/>
      <c r="B42" s="334"/>
      <c r="C42" s="33" t="s">
        <v>23</v>
      </c>
      <c r="D42" s="343"/>
      <c r="E42" s="327">
        <v>10</v>
      </c>
      <c r="F42" s="327">
        <v>15321.746000000003</v>
      </c>
      <c r="G42" s="327">
        <v>326.31700000000001</v>
      </c>
      <c r="H42" s="327">
        <v>204.0127</v>
      </c>
      <c r="I42" s="12">
        <v>417</v>
      </c>
      <c r="J42" s="12">
        <v>0</v>
      </c>
      <c r="K42" s="12">
        <v>28</v>
      </c>
      <c r="L42" s="12">
        <v>0</v>
      </c>
      <c r="M42" s="12">
        <v>0</v>
      </c>
      <c r="N42" s="327">
        <v>316.38310000000001</v>
      </c>
      <c r="O42" s="327">
        <v>0</v>
      </c>
      <c r="P42" s="327">
        <v>0</v>
      </c>
      <c r="Q42" s="327">
        <v>39.778000000000006</v>
      </c>
      <c r="R42" s="327">
        <v>8.359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</row>
    <row r="43" spans="1:29" ht="30.95" customHeight="1" thickBot="1">
      <c r="A43" s="331"/>
      <c r="B43" s="335"/>
      <c r="C43" s="33" t="s">
        <v>24</v>
      </c>
      <c r="D43" s="343"/>
      <c r="E43" s="327">
        <v>10</v>
      </c>
      <c r="F43" s="327">
        <v>15321.746000000003</v>
      </c>
      <c r="G43" s="327">
        <v>326.31700000000001</v>
      </c>
      <c r="H43" s="327">
        <v>204.0127</v>
      </c>
      <c r="I43" s="37">
        <v>586.6</v>
      </c>
      <c r="J43" s="37">
        <v>0</v>
      </c>
      <c r="K43" s="37">
        <v>55</v>
      </c>
      <c r="L43" s="37">
        <v>0</v>
      </c>
      <c r="M43" s="12">
        <v>0</v>
      </c>
      <c r="N43" s="327">
        <v>316.38310000000001</v>
      </c>
      <c r="O43" s="327">
        <v>0</v>
      </c>
      <c r="P43" s="327">
        <v>0</v>
      </c>
      <c r="Q43" s="327">
        <v>39.778000000000006</v>
      </c>
      <c r="R43" s="327">
        <v>8.359</v>
      </c>
      <c r="S43" s="37">
        <v>0</v>
      </c>
      <c r="T43" s="12">
        <v>0</v>
      </c>
      <c r="U43" s="37">
        <v>0</v>
      </c>
      <c r="V43" s="12">
        <v>0</v>
      </c>
      <c r="W43" s="37">
        <v>0</v>
      </c>
    </row>
    <row r="44" spans="1:29" ht="30.95" customHeight="1" thickBot="1">
      <c r="A44" s="332"/>
      <c r="B44" s="336" t="s">
        <v>25</v>
      </c>
      <c r="C44" s="337"/>
      <c r="D44" s="323">
        <f>D36+E36+F36+G36+H36</f>
        <v>64544.953600000023</v>
      </c>
      <c r="E44" s="324"/>
      <c r="F44" s="324"/>
      <c r="G44" s="324"/>
      <c r="H44" s="325"/>
      <c r="I44" s="38">
        <f t="shared" ref="I44:M44" si="6">I36+I37+I38+I39+I40+I41+I42+I43</f>
        <v>5082.7000000000007</v>
      </c>
      <c r="J44" s="38">
        <f t="shared" si="6"/>
        <v>0</v>
      </c>
      <c r="K44" s="38">
        <f t="shared" si="6"/>
        <v>301.36</v>
      </c>
      <c r="L44" s="38">
        <f t="shared" si="6"/>
        <v>0</v>
      </c>
      <c r="M44" s="38">
        <f t="shared" si="6"/>
        <v>0</v>
      </c>
      <c r="N44" s="323">
        <f>N36+O36+P36+Q36+R36</f>
        <v>364.52010000000001</v>
      </c>
      <c r="O44" s="324"/>
      <c r="P44" s="324"/>
      <c r="Q44" s="324"/>
      <c r="R44" s="325"/>
      <c r="S44" s="38">
        <f t="shared" ref="S44:W44" si="7">S36+S37+S38+S39+S40+S41+S42+S43</f>
        <v>0</v>
      </c>
      <c r="T44" s="38">
        <f t="shared" si="7"/>
        <v>0</v>
      </c>
      <c r="U44" s="38">
        <f t="shared" si="7"/>
        <v>0</v>
      </c>
      <c r="V44" s="38">
        <f t="shared" si="7"/>
        <v>0</v>
      </c>
      <c r="W44" s="53">
        <f t="shared" si="7"/>
        <v>0</v>
      </c>
      <c r="AA44" s="13"/>
      <c r="AC44" s="13"/>
    </row>
    <row r="45" spans="1:29" ht="30.95" customHeight="1">
      <c r="A45" s="330">
        <v>5</v>
      </c>
      <c r="B45" s="333" t="s">
        <v>39</v>
      </c>
      <c r="C45" s="40" t="s">
        <v>17</v>
      </c>
      <c r="D45" s="326">
        <v>28162.239999999998</v>
      </c>
      <c r="E45" s="326">
        <v>282.61930000000001</v>
      </c>
      <c r="F45" s="326">
        <v>14579.3233</v>
      </c>
      <c r="G45" s="342">
        <v>107.18839999999999</v>
      </c>
      <c r="H45" s="326">
        <v>72.542800000000014</v>
      </c>
      <c r="I45" s="11">
        <v>2015.2500000000002</v>
      </c>
      <c r="J45" s="11">
        <v>27.7</v>
      </c>
      <c r="K45" s="11">
        <v>287.89999999999998</v>
      </c>
      <c r="L45" s="11">
        <v>0.82000000000000006</v>
      </c>
      <c r="M45" s="11">
        <v>2.9</v>
      </c>
      <c r="N45" s="326">
        <v>141.89300000000003</v>
      </c>
      <c r="O45" s="326">
        <v>5.1709999999999994</v>
      </c>
      <c r="P45" s="326">
        <v>73.792999999999992</v>
      </c>
      <c r="Q45" s="326">
        <v>3176.096</v>
      </c>
      <c r="R45" s="326">
        <v>37.948</v>
      </c>
      <c r="S45" s="11">
        <v>0.11</v>
      </c>
      <c r="T45" s="11">
        <v>1</v>
      </c>
      <c r="U45" s="11">
        <v>4</v>
      </c>
      <c r="V45" s="11">
        <v>2.52</v>
      </c>
      <c r="W45" s="50">
        <v>0</v>
      </c>
    </row>
    <row r="46" spans="1:29" ht="30.95" customHeight="1">
      <c r="A46" s="331"/>
      <c r="B46" s="334"/>
      <c r="C46" s="32" t="s">
        <v>18</v>
      </c>
      <c r="D46" s="327"/>
      <c r="E46" s="327"/>
      <c r="F46" s="327"/>
      <c r="G46" s="343"/>
      <c r="H46" s="327"/>
      <c r="I46" s="12">
        <v>24.07</v>
      </c>
      <c r="J46" s="12">
        <v>0</v>
      </c>
      <c r="K46" s="12">
        <v>3.1</v>
      </c>
      <c r="L46" s="12">
        <v>0</v>
      </c>
      <c r="M46" s="12">
        <v>7.4827000000000004</v>
      </c>
      <c r="N46" s="327"/>
      <c r="O46" s="327"/>
      <c r="P46" s="327"/>
      <c r="Q46" s="327"/>
      <c r="R46" s="327"/>
      <c r="S46" s="12">
        <v>12</v>
      </c>
      <c r="T46" s="12">
        <v>0</v>
      </c>
      <c r="U46" s="12">
        <v>0</v>
      </c>
      <c r="V46" s="12">
        <v>0</v>
      </c>
      <c r="W46" s="51">
        <v>0</v>
      </c>
    </row>
    <row r="47" spans="1:29" ht="30.95" customHeight="1">
      <c r="A47" s="331"/>
      <c r="B47" s="334"/>
      <c r="C47" s="32" t="s">
        <v>19</v>
      </c>
      <c r="D47" s="327"/>
      <c r="E47" s="327"/>
      <c r="F47" s="327"/>
      <c r="G47" s="343"/>
      <c r="H47" s="327"/>
      <c r="I47" s="12">
        <v>353.56</v>
      </c>
      <c r="J47" s="12">
        <v>0</v>
      </c>
      <c r="K47" s="12">
        <v>740.43999999999994</v>
      </c>
      <c r="L47" s="12">
        <v>0</v>
      </c>
      <c r="M47" s="12">
        <v>0</v>
      </c>
      <c r="N47" s="327"/>
      <c r="O47" s="327"/>
      <c r="P47" s="327"/>
      <c r="Q47" s="327"/>
      <c r="R47" s="327"/>
      <c r="S47" s="12">
        <v>0</v>
      </c>
      <c r="T47" s="12">
        <v>0</v>
      </c>
      <c r="U47" s="12">
        <v>0</v>
      </c>
      <c r="V47" s="12">
        <v>0</v>
      </c>
      <c r="W47" s="51">
        <v>0</v>
      </c>
    </row>
    <row r="48" spans="1:29" ht="30.95" customHeight="1">
      <c r="A48" s="331"/>
      <c r="B48" s="334"/>
      <c r="C48" s="32" t="s">
        <v>20</v>
      </c>
      <c r="D48" s="327"/>
      <c r="E48" s="327"/>
      <c r="F48" s="327"/>
      <c r="G48" s="343"/>
      <c r="H48" s="327"/>
      <c r="I48" s="12">
        <v>376</v>
      </c>
      <c r="J48" s="12">
        <v>0</v>
      </c>
      <c r="K48" s="12">
        <v>0</v>
      </c>
      <c r="L48" s="12">
        <v>0</v>
      </c>
      <c r="M48" s="12">
        <v>0</v>
      </c>
      <c r="N48" s="327"/>
      <c r="O48" s="327"/>
      <c r="P48" s="327"/>
      <c r="Q48" s="327"/>
      <c r="R48" s="327"/>
      <c r="S48" s="12">
        <v>0</v>
      </c>
      <c r="T48" s="12">
        <v>0</v>
      </c>
      <c r="U48" s="12">
        <v>0</v>
      </c>
      <c r="V48" s="12">
        <v>0</v>
      </c>
      <c r="W48" s="51">
        <v>0</v>
      </c>
    </row>
    <row r="49" spans="1:30" ht="30.95" customHeight="1">
      <c r="A49" s="331"/>
      <c r="B49" s="334"/>
      <c r="C49" s="32" t="s">
        <v>21</v>
      </c>
      <c r="D49" s="327"/>
      <c r="E49" s="327"/>
      <c r="F49" s="327"/>
      <c r="G49" s="343"/>
      <c r="H49" s="327"/>
      <c r="I49" s="12">
        <v>861.81999999999994</v>
      </c>
      <c r="J49" s="12">
        <v>0</v>
      </c>
      <c r="K49" s="12">
        <v>765.67</v>
      </c>
      <c r="L49" s="12">
        <v>16.57</v>
      </c>
      <c r="M49" s="12">
        <v>0.6</v>
      </c>
      <c r="N49" s="327"/>
      <c r="O49" s="327"/>
      <c r="P49" s="327"/>
      <c r="Q49" s="327"/>
      <c r="R49" s="327"/>
      <c r="S49" s="12">
        <v>21.21</v>
      </c>
      <c r="T49" s="12">
        <v>0</v>
      </c>
      <c r="U49" s="12">
        <v>10.85</v>
      </c>
      <c r="V49" s="12">
        <v>17.3</v>
      </c>
      <c r="W49" s="51">
        <v>0</v>
      </c>
    </row>
    <row r="50" spans="1:30" ht="30.95" customHeight="1">
      <c r="A50" s="331"/>
      <c r="B50" s="334"/>
      <c r="C50" s="32" t="s">
        <v>22</v>
      </c>
      <c r="D50" s="327"/>
      <c r="E50" s="327"/>
      <c r="F50" s="327"/>
      <c r="G50" s="343"/>
      <c r="H50" s="327"/>
      <c r="I50" s="12">
        <v>69.400000000000006</v>
      </c>
      <c r="J50" s="12">
        <v>0</v>
      </c>
      <c r="K50" s="12">
        <v>0</v>
      </c>
      <c r="L50" s="12">
        <v>0</v>
      </c>
      <c r="M50" s="12">
        <v>0</v>
      </c>
      <c r="N50" s="327"/>
      <c r="O50" s="327"/>
      <c r="P50" s="327"/>
      <c r="Q50" s="327"/>
      <c r="R50" s="327"/>
      <c r="S50" s="12">
        <v>0</v>
      </c>
      <c r="T50" s="12">
        <v>0</v>
      </c>
      <c r="U50" s="12">
        <v>0</v>
      </c>
      <c r="V50" s="12">
        <v>0</v>
      </c>
      <c r="W50" s="51">
        <v>0</v>
      </c>
    </row>
    <row r="51" spans="1:30" ht="30.95" customHeight="1">
      <c r="A51" s="331"/>
      <c r="B51" s="334"/>
      <c r="C51" s="33" t="s">
        <v>23</v>
      </c>
      <c r="D51" s="327"/>
      <c r="E51" s="327"/>
      <c r="F51" s="327"/>
      <c r="G51" s="343"/>
      <c r="H51" s="327"/>
      <c r="I51" s="12">
        <v>88</v>
      </c>
      <c r="J51" s="12">
        <v>0</v>
      </c>
      <c r="K51" s="12">
        <v>31.96</v>
      </c>
      <c r="L51" s="12">
        <v>0</v>
      </c>
      <c r="M51" s="12">
        <v>0</v>
      </c>
      <c r="N51" s="327"/>
      <c r="O51" s="327"/>
      <c r="P51" s="327"/>
      <c r="Q51" s="327"/>
      <c r="R51" s="327"/>
      <c r="S51" s="12">
        <v>0</v>
      </c>
      <c r="T51" s="12">
        <v>0</v>
      </c>
      <c r="U51" s="12">
        <v>0</v>
      </c>
      <c r="V51" s="12">
        <v>0</v>
      </c>
      <c r="W51" s="51">
        <v>0</v>
      </c>
    </row>
    <row r="52" spans="1:30" ht="30.95" customHeight="1" thickBot="1">
      <c r="A52" s="331"/>
      <c r="B52" s="335"/>
      <c r="C52" s="33" t="s">
        <v>24</v>
      </c>
      <c r="D52" s="327"/>
      <c r="E52" s="327"/>
      <c r="F52" s="327"/>
      <c r="G52" s="343"/>
      <c r="H52" s="327"/>
      <c r="I52" s="37">
        <v>898.01</v>
      </c>
      <c r="J52" s="37">
        <v>5.97</v>
      </c>
      <c r="K52" s="37">
        <v>746.62</v>
      </c>
      <c r="L52" s="37">
        <v>2.75</v>
      </c>
      <c r="M52" s="37">
        <v>0</v>
      </c>
      <c r="N52" s="327"/>
      <c r="O52" s="327"/>
      <c r="P52" s="327"/>
      <c r="Q52" s="327"/>
      <c r="R52" s="327"/>
      <c r="S52" s="37">
        <v>0</v>
      </c>
      <c r="T52" s="37">
        <v>0</v>
      </c>
      <c r="U52" s="37">
        <v>0</v>
      </c>
      <c r="V52" s="142">
        <v>2361.83</v>
      </c>
      <c r="W52" s="52">
        <v>0</v>
      </c>
    </row>
    <row r="53" spans="1:30" ht="30.95" customHeight="1" thickBot="1">
      <c r="A53" s="332"/>
      <c r="B53" s="336" t="s">
        <v>25</v>
      </c>
      <c r="C53" s="337"/>
      <c r="D53" s="323">
        <f>D45+E45+F45+G45+H45</f>
        <v>43203.913800000002</v>
      </c>
      <c r="E53" s="324"/>
      <c r="F53" s="324"/>
      <c r="G53" s="324"/>
      <c r="H53" s="325"/>
      <c r="I53" s="38">
        <f t="shared" ref="I53:M53" si="8">I45+I46+I47+I48+I49+I50+I51+I52</f>
        <v>4686.1099999999997</v>
      </c>
      <c r="J53" s="38">
        <f t="shared" si="8"/>
        <v>33.67</v>
      </c>
      <c r="K53" s="38">
        <f t="shared" si="8"/>
        <v>2575.69</v>
      </c>
      <c r="L53" s="38">
        <f t="shared" si="8"/>
        <v>20.14</v>
      </c>
      <c r="M53" s="38">
        <f t="shared" si="8"/>
        <v>10.982699999999999</v>
      </c>
      <c r="N53" s="323">
        <f>N45+O45+P45+Q45+R45</f>
        <v>3434.9009999999998</v>
      </c>
      <c r="O53" s="324"/>
      <c r="P53" s="324"/>
      <c r="Q53" s="324"/>
      <c r="R53" s="325"/>
      <c r="S53" s="38">
        <f t="shared" ref="S53:W53" si="9">S45+S46+S47+S48+S49+S50+S51+S52</f>
        <v>33.32</v>
      </c>
      <c r="T53" s="38">
        <f t="shared" si="9"/>
        <v>1</v>
      </c>
      <c r="U53" s="38">
        <f t="shared" si="9"/>
        <v>14.85</v>
      </c>
      <c r="V53" s="112">
        <f t="shared" si="9"/>
        <v>2381.65</v>
      </c>
      <c r="W53" s="53">
        <f t="shared" si="9"/>
        <v>0</v>
      </c>
      <c r="Y53" s="13"/>
      <c r="AA53" s="13"/>
      <c r="AC53" s="13"/>
    </row>
    <row r="54" spans="1:30" ht="30.95" customHeight="1">
      <c r="A54" s="330">
        <v>6</v>
      </c>
      <c r="B54" s="333" t="s">
        <v>40</v>
      </c>
      <c r="C54" s="40" t="s">
        <v>17</v>
      </c>
      <c r="D54" s="326">
        <v>29947.620000000006</v>
      </c>
      <c r="E54" s="326">
        <v>2790.02</v>
      </c>
      <c r="F54" s="326">
        <v>8309.0300000000007</v>
      </c>
      <c r="G54" s="326">
        <v>2331.4700000000003</v>
      </c>
      <c r="H54" s="326">
        <v>1753.2299999999998</v>
      </c>
      <c r="I54" s="11">
        <v>3586.35</v>
      </c>
      <c r="J54" s="11">
        <v>0</v>
      </c>
      <c r="K54" s="11">
        <v>322.5</v>
      </c>
      <c r="L54" s="11">
        <v>0</v>
      </c>
      <c r="M54" s="11">
        <v>73.17</v>
      </c>
      <c r="N54" s="326">
        <v>302.89000000000004</v>
      </c>
      <c r="O54" s="326">
        <v>190.26999999999998</v>
      </c>
      <c r="P54" s="326">
        <v>64.14</v>
      </c>
      <c r="Q54" s="326">
        <v>1015.0399999999998</v>
      </c>
      <c r="R54" s="326">
        <v>200.12</v>
      </c>
      <c r="S54" s="11">
        <v>2.93</v>
      </c>
      <c r="T54" s="11">
        <v>0</v>
      </c>
      <c r="U54" s="11">
        <v>0</v>
      </c>
      <c r="V54" s="11">
        <v>0</v>
      </c>
      <c r="W54" s="50">
        <v>0</v>
      </c>
    </row>
    <row r="55" spans="1:30" ht="30.95" customHeight="1">
      <c r="A55" s="331"/>
      <c r="B55" s="334"/>
      <c r="C55" s="32" t="s">
        <v>18</v>
      </c>
      <c r="D55" s="327">
        <v>29947.620000000006</v>
      </c>
      <c r="E55" s="327">
        <v>2790.02</v>
      </c>
      <c r="F55" s="327">
        <v>8309.0300000000007</v>
      </c>
      <c r="G55" s="327">
        <v>2331.4700000000003</v>
      </c>
      <c r="H55" s="327">
        <v>1753.2299999999998</v>
      </c>
      <c r="I55" s="12">
        <v>21</v>
      </c>
      <c r="J55" s="12">
        <v>0</v>
      </c>
      <c r="K55" s="12">
        <v>251.8</v>
      </c>
      <c r="L55" s="12">
        <v>0</v>
      </c>
      <c r="M55" s="12">
        <v>14</v>
      </c>
      <c r="N55" s="327"/>
      <c r="O55" s="327">
        <v>190.26999999999998</v>
      </c>
      <c r="P55" s="327">
        <v>64.14</v>
      </c>
      <c r="Q55" s="327">
        <v>1015.0399999999998</v>
      </c>
      <c r="R55" s="327">
        <v>200.12</v>
      </c>
      <c r="S55" s="12">
        <v>0</v>
      </c>
      <c r="T55" s="12">
        <v>0</v>
      </c>
      <c r="U55" s="12">
        <v>0</v>
      </c>
      <c r="V55" s="12">
        <v>0</v>
      </c>
      <c r="W55" s="51">
        <v>0</v>
      </c>
    </row>
    <row r="56" spans="1:30" ht="30.95" customHeight="1">
      <c r="A56" s="331"/>
      <c r="B56" s="334"/>
      <c r="C56" s="32" t="s">
        <v>19</v>
      </c>
      <c r="D56" s="327">
        <v>29947.620000000006</v>
      </c>
      <c r="E56" s="327">
        <v>2790.02</v>
      </c>
      <c r="F56" s="327">
        <v>8309.0300000000007</v>
      </c>
      <c r="G56" s="327">
        <v>2331.4700000000003</v>
      </c>
      <c r="H56" s="327">
        <v>1753.2299999999998</v>
      </c>
      <c r="I56" s="12">
        <v>68.430000000000007</v>
      </c>
      <c r="J56" s="12">
        <v>3.43</v>
      </c>
      <c r="K56" s="12">
        <v>420</v>
      </c>
      <c r="L56" s="12">
        <v>38.07</v>
      </c>
      <c r="M56" s="12">
        <v>8</v>
      </c>
      <c r="N56" s="327"/>
      <c r="O56" s="327">
        <v>190.26999999999998</v>
      </c>
      <c r="P56" s="327">
        <v>64.14</v>
      </c>
      <c r="Q56" s="327">
        <v>1015.0399999999998</v>
      </c>
      <c r="R56" s="327">
        <v>200.12</v>
      </c>
      <c r="S56" s="12">
        <v>0</v>
      </c>
      <c r="T56" s="12">
        <v>0</v>
      </c>
      <c r="U56" s="12">
        <v>0</v>
      </c>
      <c r="V56" s="12">
        <v>0</v>
      </c>
      <c r="W56" s="51">
        <v>0</v>
      </c>
    </row>
    <row r="57" spans="1:30" ht="30.95" customHeight="1">
      <c r="A57" s="331"/>
      <c r="B57" s="334"/>
      <c r="C57" s="32" t="s">
        <v>20</v>
      </c>
      <c r="D57" s="327">
        <v>29947.620000000006</v>
      </c>
      <c r="E57" s="327">
        <v>2790.02</v>
      </c>
      <c r="F57" s="327">
        <v>8309.0300000000007</v>
      </c>
      <c r="G57" s="327">
        <v>2331.4700000000003</v>
      </c>
      <c r="H57" s="327">
        <v>1753.2299999999998</v>
      </c>
      <c r="I57" s="12">
        <v>1543.72</v>
      </c>
      <c r="J57" s="12">
        <v>636.25</v>
      </c>
      <c r="K57" s="12">
        <v>0</v>
      </c>
      <c r="L57" s="12">
        <v>10.7</v>
      </c>
      <c r="M57" s="12">
        <v>73.7</v>
      </c>
      <c r="N57" s="327"/>
      <c r="O57" s="327">
        <v>190.26999999999998</v>
      </c>
      <c r="P57" s="327">
        <v>64.14</v>
      </c>
      <c r="Q57" s="327">
        <v>1015.0399999999998</v>
      </c>
      <c r="R57" s="327">
        <v>200.12</v>
      </c>
      <c r="S57" s="12">
        <v>14</v>
      </c>
      <c r="T57" s="12">
        <v>0.3</v>
      </c>
      <c r="U57" s="12">
        <v>0</v>
      </c>
      <c r="V57" s="12">
        <v>0</v>
      </c>
      <c r="W57" s="51">
        <v>0.2</v>
      </c>
    </row>
    <row r="58" spans="1:30" ht="30.95" customHeight="1">
      <c r="A58" s="331"/>
      <c r="B58" s="334"/>
      <c r="C58" s="32" t="s">
        <v>21</v>
      </c>
      <c r="D58" s="327">
        <v>29947.620000000006</v>
      </c>
      <c r="E58" s="327">
        <v>2790.02</v>
      </c>
      <c r="F58" s="327">
        <v>8309.0300000000007</v>
      </c>
      <c r="G58" s="327">
        <v>2331.4700000000003</v>
      </c>
      <c r="H58" s="327">
        <v>1753.2299999999998</v>
      </c>
      <c r="I58" s="12">
        <v>2449.09</v>
      </c>
      <c r="J58" s="12">
        <v>130.29000000000002</v>
      </c>
      <c r="K58" s="12">
        <v>25.81</v>
      </c>
      <c r="L58" s="12">
        <v>246.64999999999998</v>
      </c>
      <c r="M58" s="12">
        <v>375.63</v>
      </c>
      <c r="N58" s="327"/>
      <c r="O58" s="327">
        <v>190.26999999999998</v>
      </c>
      <c r="P58" s="327">
        <v>64.14</v>
      </c>
      <c r="Q58" s="327">
        <v>1015.0399999999998</v>
      </c>
      <c r="R58" s="327">
        <v>200.12</v>
      </c>
      <c r="S58" s="12">
        <v>83.299000000000007</v>
      </c>
      <c r="T58" s="12">
        <v>0</v>
      </c>
      <c r="U58" s="12">
        <v>0</v>
      </c>
      <c r="V58" s="12">
        <v>24</v>
      </c>
      <c r="W58" s="51">
        <v>8</v>
      </c>
    </row>
    <row r="59" spans="1:30" ht="30.95" customHeight="1">
      <c r="A59" s="331"/>
      <c r="B59" s="334"/>
      <c r="C59" s="32" t="s">
        <v>22</v>
      </c>
      <c r="D59" s="327">
        <v>29947.620000000006</v>
      </c>
      <c r="E59" s="327">
        <v>2790.02</v>
      </c>
      <c r="F59" s="327">
        <v>8309.0300000000007</v>
      </c>
      <c r="G59" s="327">
        <v>2331.4700000000003</v>
      </c>
      <c r="H59" s="327">
        <v>1753.2299999999998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327"/>
      <c r="O59" s="327">
        <v>190.26999999999998</v>
      </c>
      <c r="P59" s="327">
        <v>64.14</v>
      </c>
      <c r="Q59" s="327">
        <v>1015.0399999999998</v>
      </c>
      <c r="R59" s="327">
        <v>200.12</v>
      </c>
      <c r="S59" s="12">
        <v>0</v>
      </c>
      <c r="T59" s="12">
        <v>0</v>
      </c>
      <c r="U59" s="12">
        <v>0</v>
      </c>
      <c r="V59" s="12">
        <v>0</v>
      </c>
      <c r="W59" s="51">
        <v>0</v>
      </c>
    </row>
    <row r="60" spans="1:30" ht="30.95" customHeight="1">
      <c r="A60" s="331"/>
      <c r="B60" s="334"/>
      <c r="C60" s="33" t="s">
        <v>23</v>
      </c>
      <c r="D60" s="327">
        <v>29947.620000000006</v>
      </c>
      <c r="E60" s="327">
        <v>2790.02</v>
      </c>
      <c r="F60" s="327">
        <v>8309.0300000000007</v>
      </c>
      <c r="G60" s="327">
        <v>2331.4700000000003</v>
      </c>
      <c r="H60" s="327">
        <v>1753.2299999999998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327"/>
      <c r="O60" s="327">
        <v>190.26999999999998</v>
      </c>
      <c r="P60" s="327">
        <v>64.14</v>
      </c>
      <c r="Q60" s="327">
        <v>1015.0399999999998</v>
      </c>
      <c r="R60" s="327">
        <v>200.12</v>
      </c>
      <c r="S60" s="12">
        <v>0</v>
      </c>
      <c r="T60" s="12">
        <v>0</v>
      </c>
      <c r="U60" s="12">
        <v>0</v>
      </c>
      <c r="V60" s="12">
        <v>0</v>
      </c>
      <c r="W60" s="51">
        <v>0</v>
      </c>
    </row>
    <row r="61" spans="1:30" ht="30.95" customHeight="1" thickBot="1">
      <c r="A61" s="331"/>
      <c r="B61" s="335"/>
      <c r="C61" s="33" t="s">
        <v>24</v>
      </c>
      <c r="D61" s="327">
        <v>29947.620000000006</v>
      </c>
      <c r="E61" s="327">
        <v>2790.02</v>
      </c>
      <c r="F61" s="327">
        <v>8309.0300000000007</v>
      </c>
      <c r="G61" s="327">
        <v>2331.4700000000003</v>
      </c>
      <c r="H61" s="327">
        <v>1753.2299999999998</v>
      </c>
      <c r="I61" s="37">
        <v>15</v>
      </c>
      <c r="J61" s="37">
        <v>0</v>
      </c>
      <c r="K61" s="37">
        <v>0</v>
      </c>
      <c r="L61" s="37">
        <v>0</v>
      </c>
      <c r="M61" s="37">
        <v>5.0999999999999996</v>
      </c>
      <c r="N61" s="327"/>
      <c r="O61" s="327">
        <v>190.26999999999998</v>
      </c>
      <c r="P61" s="327">
        <v>64.14</v>
      </c>
      <c r="Q61" s="327">
        <v>1015.0399999999998</v>
      </c>
      <c r="R61" s="327">
        <v>200.12</v>
      </c>
      <c r="S61" s="37">
        <v>0</v>
      </c>
      <c r="T61" s="37">
        <v>0</v>
      </c>
      <c r="U61" s="37">
        <v>0</v>
      </c>
      <c r="V61" s="37">
        <v>0</v>
      </c>
      <c r="W61" s="52">
        <v>0</v>
      </c>
    </row>
    <row r="62" spans="1:30" ht="30.95" customHeight="1" thickBot="1">
      <c r="A62" s="332"/>
      <c r="B62" s="336" t="s">
        <v>25</v>
      </c>
      <c r="C62" s="337"/>
      <c r="D62" s="323">
        <f>D54+E54+F54+G54+H54</f>
        <v>45131.37000000001</v>
      </c>
      <c r="E62" s="324"/>
      <c r="F62" s="324"/>
      <c r="G62" s="324"/>
      <c r="H62" s="325"/>
      <c r="I62" s="38">
        <f t="shared" ref="I62:M62" si="10">I54+I55+I56+I57+I58+I59+I60+I61</f>
        <v>7683.59</v>
      </c>
      <c r="J62" s="38">
        <f t="shared" si="10"/>
        <v>769.97</v>
      </c>
      <c r="K62" s="38">
        <f t="shared" si="10"/>
        <v>1020.1099999999999</v>
      </c>
      <c r="L62" s="38">
        <f t="shared" si="10"/>
        <v>295.41999999999996</v>
      </c>
      <c r="M62" s="38">
        <f t="shared" si="10"/>
        <v>549.6</v>
      </c>
      <c r="N62" s="323">
        <f>N54+O54+P54+Q54+R54</f>
        <v>1772.46</v>
      </c>
      <c r="O62" s="324"/>
      <c r="P62" s="324"/>
      <c r="Q62" s="324"/>
      <c r="R62" s="325"/>
      <c r="S62" s="38">
        <f t="shared" ref="S62:W62" si="11">S54+S55+S56+S57+S58+S59+S60+S61</f>
        <v>100.22900000000001</v>
      </c>
      <c r="T62" s="38">
        <f t="shared" si="11"/>
        <v>0.3</v>
      </c>
      <c r="U62" s="38">
        <f t="shared" si="11"/>
        <v>0</v>
      </c>
      <c r="V62" s="38">
        <f t="shared" si="11"/>
        <v>24</v>
      </c>
      <c r="W62" s="53">
        <f t="shared" si="11"/>
        <v>8.1999999999999993</v>
      </c>
      <c r="Y62" s="13"/>
      <c r="AA62" s="13"/>
      <c r="AC62" s="13"/>
      <c r="AD62" s="30"/>
    </row>
    <row r="63" spans="1:30" ht="30.95" customHeight="1">
      <c r="A63" s="330">
        <v>7</v>
      </c>
      <c r="B63" s="333" t="s">
        <v>41</v>
      </c>
      <c r="C63" s="40" t="s">
        <v>17</v>
      </c>
      <c r="D63" s="326">
        <v>59669.771100000005</v>
      </c>
      <c r="E63" s="326">
        <v>9.574799999999998</v>
      </c>
      <c r="F63" s="326">
        <v>2596.5699999999997</v>
      </c>
      <c r="G63" s="326">
        <v>126.0038</v>
      </c>
      <c r="H63" s="326">
        <v>18.302800000000001</v>
      </c>
      <c r="I63" s="11">
        <v>811.5</v>
      </c>
      <c r="J63" s="11">
        <v>0</v>
      </c>
      <c r="K63" s="11">
        <v>9</v>
      </c>
      <c r="L63" s="11">
        <v>0</v>
      </c>
      <c r="M63" s="11">
        <v>0</v>
      </c>
      <c r="N63" s="326">
        <v>36.398199999999996</v>
      </c>
      <c r="O63" s="326">
        <v>0</v>
      </c>
      <c r="P63" s="326">
        <v>9.09</v>
      </c>
      <c r="Q63" s="326">
        <v>80.940000000000012</v>
      </c>
      <c r="R63" s="326">
        <v>18.7851</v>
      </c>
      <c r="S63" s="11">
        <v>10.1</v>
      </c>
      <c r="T63" s="11">
        <v>0</v>
      </c>
      <c r="U63" s="11">
        <v>0</v>
      </c>
      <c r="V63" s="11">
        <v>0</v>
      </c>
      <c r="W63" s="50">
        <v>0</v>
      </c>
    </row>
    <row r="64" spans="1:30" ht="30.95" customHeight="1">
      <c r="A64" s="331"/>
      <c r="B64" s="334"/>
      <c r="C64" s="32" t="s">
        <v>18</v>
      </c>
      <c r="D64" s="327"/>
      <c r="E64" s="327"/>
      <c r="F64" s="327"/>
      <c r="G64" s="327"/>
      <c r="H64" s="327"/>
      <c r="I64" s="12">
        <v>100</v>
      </c>
      <c r="J64" s="12">
        <v>0</v>
      </c>
      <c r="K64" s="12">
        <v>0</v>
      </c>
      <c r="L64" s="12">
        <v>0</v>
      </c>
      <c r="M64" s="12">
        <v>0</v>
      </c>
      <c r="N64" s="327"/>
      <c r="O64" s="327"/>
      <c r="P64" s="327"/>
      <c r="Q64" s="327"/>
      <c r="R64" s="327"/>
      <c r="S64" s="12">
        <v>0</v>
      </c>
      <c r="T64" s="12">
        <v>0</v>
      </c>
      <c r="U64" s="12">
        <v>0</v>
      </c>
      <c r="V64" s="12">
        <v>0</v>
      </c>
      <c r="W64" s="51">
        <v>0</v>
      </c>
    </row>
    <row r="65" spans="1:30" ht="30.95" customHeight="1">
      <c r="A65" s="331"/>
      <c r="B65" s="334"/>
      <c r="C65" s="32" t="s">
        <v>19</v>
      </c>
      <c r="D65" s="327"/>
      <c r="E65" s="327"/>
      <c r="F65" s="327"/>
      <c r="G65" s="327"/>
      <c r="H65" s="327"/>
      <c r="I65" s="12">
        <v>45.5</v>
      </c>
      <c r="J65" s="12">
        <v>0</v>
      </c>
      <c r="K65" s="12">
        <v>26</v>
      </c>
      <c r="L65" s="12">
        <v>0</v>
      </c>
      <c r="M65" s="12">
        <v>0</v>
      </c>
      <c r="N65" s="327"/>
      <c r="O65" s="327"/>
      <c r="P65" s="327"/>
      <c r="Q65" s="327"/>
      <c r="R65" s="327"/>
      <c r="S65" s="12">
        <v>0</v>
      </c>
      <c r="T65" s="12">
        <v>0</v>
      </c>
      <c r="U65" s="12">
        <v>0</v>
      </c>
      <c r="V65" s="12">
        <v>0</v>
      </c>
      <c r="W65" s="51">
        <v>0</v>
      </c>
    </row>
    <row r="66" spans="1:30" ht="30.95" customHeight="1">
      <c r="A66" s="331"/>
      <c r="B66" s="334"/>
      <c r="C66" s="32" t="s">
        <v>20</v>
      </c>
      <c r="D66" s="327"/>
      <c r="E66" s="327"/>
      <c r="F66" s="327"/>
      <c r="G66" s="327"/>
      <c r="H66" s="327"/>
      <c r="I66" s="12">
        <v>105</v>
      </c>
      <c r="J66" s="12">
        <v>0</v>
      </c>
      <c r="K66" s="12">
        <v>0</v>
      </c>
      <c r="L66" s="12">
        <v>0</v>
      </c>
      <c r="M66" s="12">
        <v>0</v>
      </c>
      <c r="N66" s="327"/>
      <c r="O66" s="327"/>
      <c r="P66" s="327"/>
      <c r="Q66" s="327"/>
      <c r="R66" s="327"/>
      <c r="S66" s="12">
        <v>0</v>
      </c>
      <c r="T66" s="12">
        <v>0</v>
      </c>
      <c r="U66" s="12">
        <v>0</v>
      </c>
      <c r="V66" s="12">
        <v>0</v>
      </c>
      <c r="W66" s="51">
        <v>0</v>
      </c>
    </row>
    <row r="67" spans="1:30" ht="30.95" customHeight="1">
      <c r="A67" s="331"/>
      <c r="B67" s="334"/>
      <c r="C67" s="32" t="s">
        <v>21</v>
      </c>
      <c r="D67" s="327"/>
      <c r="E67" s="327"/>
      <c r="F67" s="327"/>
      <c r="G67" s="327"/>
      <c r="H67" s="327"/>
      <c r="I67" s="12">
        <v>238.66</v>
      </c>
      <c r="J67" s="12">
        <v>0</v>
      </c>
      <c r="K67" s="12">
        <v>7.32</v>
      </c>
      <c r="L67" s="12">
        <v>0</v>
      </c>
      <c r="M67" s="12">
        <v>0</v>
      </c>
      <c r="N67" s="327"/>
      <c r="O67" s="327"/>
      <c r="P67" s="327"/>
      <c r="Q67" s="327"/>
      <c r="R67" s="327"/>
      <c r="S67" s="12">
        <v>0</v>
      </c>
      <c r="T67" s="12">
        <v>0</v>
      </c>
      <c r="U67" s="12">
        <v>0</v>
      </c>
      <c r="V67" s="12">
        <v>0</v>
      </c>
      <c r="W67" s="51">
        <v>0</v>
      </c>
    </row>
    <row r="68" spans="1:30" ht="30.95" customHeight="1">
      <c r="A68" s="331"/>
      <c r="B68" s="334"/>
      <c r="C68" s="32" t="s">
        <v>22</v>
      </c>
      <c r="D68" s="327"/>
      <c r="E68" s="327"/>
      <c r="F68" s="327"/>
      <c r="G68" s="327"/>
      <c r="H68" s="327"/>
      <c r="I68" s="12">
        <v>135</v>
      </c>
      <c r="J68" s="12">
        <v>0</v>
      </c>
      <c r="K68" s="12">
        <v>0</v>
      </c>
      <c r="L68" s="12">
        <v>0</v>
      </c>
      <c r="M68" s="12">
        <v>0</v>
      </c>
      <c r="N68" s="327"/>
      <c r="O68" s="327"/>
      <c r="P68" s="327"/>
      <c r="Q68" s="327"/>
      <c r="R68" s="327"/>
      <c r="S68" s="12">
        <v>0</v>
      </c>
      <c r="T68" s="12">
        <v>0</v>
      </c>
      <c r="U68" s="12">
        <v>0</v>
      </c>
      <c r="V68" s="12">
        <v>0</v>
      </c>
      <c r="W68" s="51">
        <v>0</v>
      </c>
    </row>
    <row r="69" spans="1:30" ht="30.95" customHeight="1">
      <c r="A69" s="331"/>
      <c r="B69" s="334"/>
      <c r="C69" s="33" t="s">
        <v>23</v>
      </c>
      <c r="D69" s="327"/>
      <c r="E69" s="327"/>
      <c r="F69" s="327"/>
      <c r="G69" s="327"/>
      <c r="H69" s="327"/>
      <c r="I69" s="12">
        <v>62.18</v>
      </c>
      <c r="J69" s="12">
        <v>0</v>
      </c>
      <c r="K69" s="12">
        <v>4.5</v>
      </c>
      <c r="L69" s="12">
        <v>0</v>
      </c>
      <c r="M69" s="12">
        <v>0</v>
      </c>
      <c r="N69" s="327"/>
      <c r="O69" s="327"/>
      <c r="P69" s="327"/>
      <c r="Q69" s="327"/>
      <c r="R69" s="327"/>
      <c r="S69" s="12">
        <v>0</v>
      </c>
      <c r="T69" s="12">
        <v>0</v>
      </c>
      <c r="U69" s="12">
        <v>0</v>
      </c>
      <c r="V69" s="12">
        <v>0</v>
      </c>
      <c r="W69" s="51">
        <v>0</v>
      </c>
    </row>
    <row r="70" spans="1:30" ht="30.95" customHeight="1" thickBot="1">
      <c r="A70" s="331"/>
      <c r="B70" s="335"/>
      <c r="C70" s="33" t="s">
        <v>24</v>
      </c>
      <c r="D70" s="327"/>
      <c r="E70" s="327"/>
      <c r="F70" s="327"/>
      <c r="G70" s="327"/>
      <c r="H70" s="327"/>
      <c r="I70" s="37">
        <v>103.65</v>
      </c>
      <c r="J70" s="37">
        <v>0</v>
      </c>
      <c r="K70" s="37">
        <v>3.5</v>
      </c>
      <c r="L70" s="37">
        <v>0</v>
      </c>
      <c r="M70" s="37">
        <v>0</v>
      </c>
      <c r="N70" s="327"/>
      <c r="O70" s="327"/>
      <c r="P70" s="327"/>
      <c r="Q70" s="327"/>
      <c r="R70" s="327"/>
      <c r="S70" s="37">
        <v>4.34</v>
      </c>
      <c r="T70" s="37">
        <v>0</v>
      </c>
      <c r="U70" s="37">
        <v>9.09</v>
      </c>
      <c r="V70" s="37">
        <v>30.51</v>
      </c>
      <c r="W70" s="52">
        <v>0.35</v>
      </c>
    </row>
    <row r="71" spans="1:30" ht="30.95" customHeight="1" thickBot="1">
      <c r="A71" s="332"/>
      <c r="B71" s="336" t="s">
        <v>25</v>
      </c>
      <c r="C71" s="337"/>
      <c r="D71" s="323">
        <f>D63+E63+F63+G63+H63</f>
        <v>62420.222500000003</v>
      </c>
      <c r="E71" s="324"/>
      <c r="F71" s="324"/>
      <c r="G71" s="324"/>
      <c r="H71" s="325"/>
      <c r="I71" s="38">
        <f t="shared" ref="I71:M71" si="12">I63+I64+I65+I66+I67+I68+I69+I70</f>
        <v>1601.4900000000002</v>
      </c>
      <c r="J71" s="38">
        <f t="shared" si="12"/>
        <v>0</v>
      </c>
      <c r="K71" s="38">
        <f t="shared" si="12"/>
        <v>50.32</v>
      </c>
      <c r="L71" s="38">
        <f t="shared" si="12"/>
        <v>0</v>
      </c>
      <c r="M71" s="38">
        <f t="shared" si="12"/>
        <v>0</v>
      </c>
      <c r="N71" s="323">
        <f>N63+O63+P63+Q63+R63</f>
        <v>145.2133</v>
      </c>
      <c r="O71" s="324"/>
      <c r="P71" s="324"/>
      <c r="Q71" s="324"/>
      <c r="R71" s="325"/>
      <c r="S71" s="38">
        <f t="shared" ref="S71:W71" si="13">S63+S64+S65+S66+S67+S68+S69+S70</f>
        <v>14.44</v>
      </c>
      <c r="T71" s="38">
        <f t="shared" si="13"/>
        <v>0</v>
      </c>
      <c r="U71" s="38">
        <f t="shared" si="13"/>
        <v>9.09</v>
      </c>
      <c r="V71" s="38">
        <f t="shared" si="13"/>
        <v>30.51</v>
      </c>
      <c r="W71" s="53">
        <f t="shared" si="13"/>
        <v>0.35</v>
      </c>
      <c r="AA71" s="13"/>
      <c r="AC71" s="13"/>
      <c r="AD71" s="30"/>
    </row>
    <row r="72" spans="1:30" ht="30.95" customHeight="1">
      <c r="A72" s="330">
        <v>8</v>
      </c>
      <c r="B72" s="333" t="s">
        <v>42</v>
      </c>
      <c r="C72" s="40" t="s">
        <v>17</v>
      </c>
      <c r="D72" s="326">
        <v>31388.579999999994</v>
      </c>
      <c r="E72" s="326">
        <v>854.85</v>
      </c>
      <c r="F72" s="326">
        <v>3748.7099999999996</v>
      </c>
      <c r="G72" s="326">
        <v>58.69</v>
      </c>
      <c r="H72" s="326">
        <v>282.81000000000006</v>
      </c>
      <c r="I72" s="11">
        <v>439</v>
      </c>
      <c r="J72" s="11">
        <v>9.9</v>
      </c>
      <c r="K72" s="11">
        <v>1.4</v>
      </c>
      <c r="L72" s="11">
        <v>0</v>
      </c>
      <c r="M72" s="11">
        <v>0</v>
      </c>
      <c r="N72" s="326">
        <v>138.66</v>
      </c>
      <c r="O72" s="326">
        <v>0.31</v>
      </c>
      <c r="P72" s="326">
        <v>3.71</v>
      </c>
      <c r="Q72" s="326">
        <v>20.350000000000001</v>
      </c>
      <c r="R72" s="326">
        <v>510.05</v>
      </c>
      <c r="S72" s="11">
        <v>0</v>
      </c>
      <c r="T72" s="11">
        <v>0</v>
      </c>
      <c r="U72" s="11">
        <v>0</v>
      </c>
      <c r="V72" s="11">
        <v>0</v>
      </c>
      <c r="W72" s="50">
        <v>0</v>
      </c>
    </row>
    <row r="73" spans="1:30" ht="30.95" customHeight="1">
      <c r="A73" s="331"/>
      <c r="B73" s="334"/>
      <c r="C73" s="32" t="s">
        <v>18</v>
      </c>
      <c r="D73" s="327"/>
      <c r="E73" s="327"/>
      <c r="F73" s="327"/>
      <c r="G73" s="327"/>
      <c r="H73" s="327"/>
      <c r="I73" s="12">
        <v>489.91999999999996</v>
      </c>
      <c r="J73" s="12">
        <v>0</v>
      </c>
      <c r="K73" s="12">
        <v>0</v>
      </c>
      <c r="L73" s="12">
        <v>0</v>
      </c>
      <c r="M73" s="12">
        <v>0</v>
      </c>
      <c r="N73" s="327"/>
      <c r="O73" s="327"/>
      <c r="P73" s="327"/>
      <c r="Q73" s="327"/>
      <c r="R73" s="327"/>
      <c r="S73" s="12">
        <v>0</v>
      </c>
      <c r="T73" s="12">
        <v>0</v>
      </c>
      <c r="U73" s="12">
        <v>0</v>
      </c>
      <c r="V73" s="12">
        <v>0</v>
      </c>
      <c r="W73" s="51">
        <v>0</v>
      </c>
    </row>
    <row r="74" spans="1:30" ht="30.95" customHeight="1">
      <c r="A74" s="331"/>
      <c r="B74" s="334"/>
      <c r="C74" s="32" t="s">
        <v>19</v>
      </c>
      <c r="D74" s="327"/>
      <c r="E74" s="327"/>
      <c r="F74" s="327"/>
      <c r="G74" s="327"/>
      <c r="H74" s="327"/>
      <c r="I74" s="12">
        <v>481.2</v>
      </c>
      <c r="J74" s="12">
        <v>0</v>
      </c>
      <c r="K74" s="12">
        <v>60.4</v>
      </c>
      <c r="L74" s="12">
        <v>0</v>
      </c>
      <c r="M74" s="12">
        <v>0</v>
      </c>
      <c r="N74" s="327"/>
      <c r="O74" s="327"/>
      <c r="P74" s="327"/>
      <c r="Q74" s="327"/>
      <c r="R74" s="327"/>
      <c r="S74" s="12">
        <v>0</v>
      </c>
      <c r="T74" s="12">
        <v>0</v>
      </c>
      <c r="U74" s="12">
        <v>0</v>
      </c>
      <c r="V74" s="12">
        <v>0</v>
      </c>
      <c r="W74" s="51">
        <v>0</v>
      </c>
    </row>
    <row r="75" spans="1:30" ht="30.95" customHeight="1">
      <c r="A75" s="331"/>
      <c r="B75" s="334"/>
      <c r="C75" s="32" t="s">
        <v>20</v>
      </c>
      <c r="D75" s="327"/>
      <c r="E75" s="327"/>
      <c r="F75" s="327"/>
      <c r="G75" s="327"/>
      <c r="H75" s="327"/>
      <c r="I75" s="12">
        <v>223.87</v>
      </c>
      <c r="J75" s="12">
        <v>77.75</v>
      </c>
      <c r="K75" s="12">
        <v>1.1299999999999999</v>
      </c>
      <c r="L75" s="12">
        <v>0</v>
      </c>
      <c r="M75" s="12">
        <v>0</v>
      </c>
      <c r="N75" s="327"/>
      <c r="O75" s="327"/>
      <c r="P75" s="327"/>
      <c r="Q75" s="327"/>
      <c r="R75" s="327"/>
      <c r="S75" s="12">
        <v>0</v>
      </c>
      <c r="T75" s="12">
        <v>0</v>
      </c>
      <c r="U75" s="12">
        <v>0</v>
      </c>
      <c r="V75" s="12">
        <v>0</v>
      </c>
      <c r="W75" s="51">
        <v>0</v>
      </c>
    </row>
    <row r="76" spans="1:30" ht="30.95" customHeight="1">
      <c r="A76" s="331"/>
      <c r="B76" s="334"/>
      <c r="C76" s="32" t="s">
        <v>21</v>
      </c>
      <c r="D76" s="327"/>
      <c r="E76" s="327"/>
      <c r="F76" s="327"/>
      <c r="G76" s="327"/>
      <c r="H76" s="327"/>
      <c r="I76" s="12">
        <v>308.8</v>
      </c>
      <c r="J76" s="12">
        <v>0</v>
      </c>
      <c r="K76" s="12">
        <v>0</v>
      </c>
      <c r="L76" s="12">
        <v>0</v>
      </c>
      <c r="M76" s="12">
        <v>0</v>
      </c>
      <c r="N76" s="327"/>
      <c r="O76" s="327"/>
      <c r="P76" s="327"/>
      <c r="Q76" s="327"/>
      <c r="R76" s="327"/>
      <c r="S76" s="12">
        <v>0</v>
      </c>
      <c r="T76" s="12">
        <v>0</v>
      </c>
      <c r="U76" s="12">
        <v>0</v>
      </c>
      <c r="V76" s="12">
        <v>0</v>
      </c>
      <c r="W76" s="51">
        <v>0</v>
      </c>
    </row>
    <row r="77" spans="1:30" ht="30.95" customHeight="1">
      <c r="A77" s="331"/>
      <c r="B77" s="334"/>
      <c r="C77" s="32" t="s">
        <v>22</v>
      </c>
      <c r="D77" s="327"/>
      <c r="E77" s="327"/>
      <c r="F77" s="327"/>
      <c r="G77" s="327"/>
      <c r="H77" s="327"/>
      <c r="I77" s="12">
        <v>651.70000000000005</v>
      </c>
      <c r="J77" s="12">
        <v>0</v>
      </c>
      <c r="K77" s="12">
        <v>0</v>
      </c>
      <c r="L77" s="12">
        <v>0</v>
      </c>
      <c r="M77" s="12">
        <v>0</v>
      </c>
      <c r="N77" s="327"/>
      <c r="O77" s="327"/>
      <c r="P77" s="327"/>
      <c r="Q77" s="327"/>
      <c r="R77" s="327"/>
      <c r="S77" s="12">
        <v>0</v>
      </c>
      <c r="T77" s="12">
        <v>0</v>
      </c>
      <c r="U77" s="12">
        <v>0</v>
      </c>
      <c r="V77" s="12">
        <v>0</v>
      </c>
      <c r="W77" s="51">
        <v>0</v>
      </c>
    </row>
    <row r="78" spans="1:30" ht="30.95" customHeight="1">
      <c r="A78" s="331"/>
      <c r="B78" s="334"/>
      <c r="C78" s="33" t="s">
        <v>23</v>
      </c>
      <c r="D78" s="327"/>
      <c r="E78" s="327"/>
      <c r="F78" s="327"/>
      <c r="G78" s="327"/>
      <c r="H78" s="327"/>
      <c r="I78" s="12">
        <v>15.48</v>
      </c>
      <c r="J78" s="12">
        <v>0</v>
      </c>
      <c r="K78" s="12">
        <v>0</v>
      </c>
      <c r="L78" s="12">
        <v>0</v>
      </c>
      <c r="M78" s="12">
        <v>0</v>
      </c>
      <c r="N78" s="327"/>
      <c r="O78" s="327"/>
      <c r="P78" s="327"/>
      <c r="Q78" s="327"/>
      <c r="R78" s="327"/>
      <c r="S78" s="12">
        <v>0</v>
      </c>
      <c r="T78" s="12">
        <v>0</v>
      </c>
      <c r="U78" s="12">
        <v>0</v>
      </c>
      <c r="V78" s="12">
        <v>0</v>
      </c>
      <c r="W78" s="51">
        <v>0</v>
      </c>
    </row>
    <row r="79" spans="1:30" ht="30.95" customHeight="1" thickBot="1">
      <c r="A79" s="331"/>
      <c r="B79" s="335"/>
      <c r="C79" s="33" t="s">
        <v>24</v>
      </c>
      <c r="D79" s="327"/>
      <c r="E79" s="327"/>
      <c r="F79" s="327"/>
      <c r="G79" s="327"/>
      <c r="H79" s="327"/>
      <c r="I79" s="37">
        <v>432.07</v>
      </c>
      <c r="J79" s="37">
        <v>25.15</v>
      </c>
      <c r="K79" s="37">
        <v>34.42</v>
      </c>
      <c r="L79" s="37">
        <v>0</v>
      </c>
      <c r="M79" s="37">
        <v>0</v>
      </c>
      <c r="N79" s="327"/>
      <c r="O79" s="327"/>
      <c r="P79" s="327"/>
      <c r="Q79" s="327"/>
      <c r="R79" s="327"/>
      <c r="S79" s="37">
        <v>0</v>
      </c>
      <c r="T79" s="37">
        <v>0</v>
      </c>
      <c r="U79" s="37">
        <v>0</v>
      </c>
      <c r="V79" s="37">
        <v>0</v>
      </c>
      <c r="W79" s="52">
        <v>0</v>
      </c>
    </row>
    <row r="80" spans="1:30" ht="30.95" customHeight="1" thickBot="1">
      <c r="A80" s="332"/>
      <c r="B80" s="336" t="s">
        <v>25</v>
      </c>
      <c r="C80" s="337"/>
      <c r="D80" s="323">
        <f>D72+E72+F72+G72+H72</f>
        <v>36333.639999999992</v>
      </c>
      <c r="E80" s="324"/>
      <c r="F80" s="324"/>
      <c r="G80" s="324"/>
      <c r="H80" s="325"/>
      <c r="I80" s="38">
        <f t="shared" ref="I80:M80" si="14">I72+I73+I74+I75+I76+I77+I78+I79</f>
        <v>3042.04</v>
      </c>
      <c r="J80" s="38">
        <f t="shared" si="14"/>
        <v>112.80000000000001</v>
      </c>
      <c r="K80" s="38">
        <f t="shared" si="14"/>
        <v>97.35</v>
      </c>
      <c r="L80" s="38">
        <f t="shared" si="14"/>
        <v>0</v>
      </c>
      <c r="M80" s="38">
        <f t="shared" si="14"/>
        <v>0</v>
      </c>
      <c r="N80" s="323">
        <f>N72+O72+P72+Q72+R72</f>
        <v>673.08</v>
      </c>
      <c r="O80" s="324"/>
      <c r="P80" s="324"/>
      <c r="Q80" s="324"/>
      <c r="R80" s="325"/>
      <c r="S80" s="38">
        <f t="shared" ref="S80:W80" si="15">S72+S73+S74+S75+S76+S77+S78+S79</f>
        <v>0</v>
      </c>
      <c r="T80" s="38">
        <f t="shared" si="15"/>
        <v>0</v>
      </c>
      <c r="U80" s="38">
        <f t="shared" si="15"/>
        <v>0</v>
      </c>
      <c r="V80" s="38">
        <f t="shared" si="15"/>
        <v>0</v>
      </c>
      <c r="W80" s="53">
        <f t="shared" si="15"/>
        <v>0</v>
      </c>
      <c r="AA80" s="13"/>
      <c r="AC80" s="13"/>
    </row>
    <row r="81" spans="1:29" ht="30.95" customHeight="1">
      <c r="A81" s="330">
        <v>9</v>
      </c>
      <c r="B81" s="333" t="s">
        <v>43</v>
      </c>
      <c r="C81" s="40" t="s">
        <v>17</v>
      </c>
      <c r="D81" s="339">
        <v>10638.95</v>
      </c>
      <c r="E81" s="339">
        <v>1621.34</v>
      </c>
      <c r="F81" s="339">
        <v>2245.9</v>
      </c>
      <c r="G81" s="339">
        <v>1002.18</v>
      </c>
      <c r="H81" s="339">
        <v>270.42</v>
      </c>
      <c r="I81" s="11">
        <v>996.62599999999998</v>
      </c>
      <c r="J81" s="11">
        <v>1</v>
      </c>
      <c r="K81" s="11">
        <v>315.5</v>
      </c>
      <c r="L81" s="11">
        <v>276.44</v>
      </c>
      <c r="M81" s="11">
        <v>6</v>
      </c>
      <c r="N81" s="339">
        <v>65.5</v>
      </c>
      <c r="O81" s="339">
        <v>48.3</v>
      </c>
      <c r="P81" s="339">
        <v>0.4</v>
      </c>
      <c r="Q81" s="339">
        <v>91.3</v>
      </c>
      <c r="R81" s="339">
        <v>29.9</v>
      </c>
      <c r="S81" s="11">
        <v>0</v>
      </c>
      <c r="T81" s="11">
        <v>0</v>
      </c>
      <c r="U81" s="11">
        <v>0</v>
      </c>
      <c r="V81" s="11">
        <v>0</v>
      </c>
      <c r="W81" s="50">
        <v>0</v>
      </c>
    </row>
    <row r="82" spans="1:29" ht="30.95" customHeight="1">
      <c r="A82" s="331"/>
      <c r="B82" s="334"/>
      <c r="C82" s="32" t="s">
        <v>18</v>
      </c>
      <c r="D82" s="340"/>
      <c r="E82" s="340"/>
      <c r="F82" s="340"/>
      <c r="G82" s="340"/>
      <c r="H82" s="340"/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340"/>
      <c r="O82" s="340">
        <v>48.3</v>
      </c>
      <c r="P82" s="340">
        <v>0.4</v>
      </c>
      <c r="Q82" s="340">
        <v>91.3</v>
      </c>
      <c r="R82" s="340">
        <v>29.9</v>
      </c>
      <c r="S82" s="12">
        <v>0</v>
      </c>
      <c r="T82" s="12">
        <v>0</v>
      </c>
      <c r="U82" s="12">
        <v>0</v>
      </c>
      <c r="V82" s="12">
        <v>0</v>
      </c>
      <c r="W82" s="51">
        <v>0</v>
      </c>
    </row>
    <row r="83" spans="1:29" ht="30.95" customHeight="1">
      <c r="A83" s="331"/>
      <c r="B83" s="334"/>
      <c r="C83" s="32" t="s">
        <v>19</v>
      </c>
      <c r="D83" s="340"/>
      <c r="E83" s="340"/>
      <c r="F83" s="340"/>
      <c r="G83" s="340"/>
      <c r="H83" s="340"/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340"/>
      <c r="O83" s="340">
        <v>48.3</v>
      </c>
      <c r="P83" s="340">
        <v>0.4</v>
      </c>
      <c r="Q83" s="340">
        <v>91.3</v>
      </c>
      <c r="R83" s="340">
        <v>29.9</v>
      </c>
      <c r="S83" s="12">
        <v>0</v>
      </c>
      <c r="T83" s="12">
        <v>0</v>
      </c>
      <c r="U83" s="12">
        <v>0</v>
      </c>
      <c r="V83" s="12">
        <v>0</v>
      </c>
      <c r="W83" s="51">
        <v>0</v>
      </c>
    </row>
    <row r="84" spans="1:29" ht="30.95" customHeight="1">
      <c r="A84" s="331"/>
      <c r="B84" s="334"/>
      <c r="C84" s="32" t="s">
        <v>20</v>
      </c>
      <c r="D84" s="340"/>
      <c r="E84" s="340"/>
      <c r="F84" s="340"/>
      <c r="G84" s="340"/>
      <c r="H84" s="340"/>
      <c r="I84" s="12">
        <v>144.6</v>
      </c>
      <c r="J84" s="12">
        <v>0</v>
      </c>
      <c r="K84" s="12">
        <v>206</v>
      </c>
      <c r="L84" s="12">
        <v>0</v>
      </c>
      <c r="M84" s="12">
        <v>0</v>
      </c>
      <c r="N84" s="340"/>
      <c r="O84" s="340">
        <v>48.3</v>
      </c>
      <c r="P84" s="340">
        <v>0.4</v>
      </c>
      <c r="Q84" s="340">
        <v>91.3</v>
      </c>
      <c r="R84" s="340">
        <v>29.9</v>
      </c>
      <c r="S84" s="12">
        <v>0</v>
      </c>
      <c r="T84" s="12">
        <v>0</v>
      </c>
      <c r="U84" s="12">
        <v>0</v>
      </c>
      <c r="V84" s="12">
        <v>0</v>
      </c>
      <c r="W84" s="51">
        <v>0</v>
      </c>
    </row>
    <row r="85" spans="1:29" ht="30.95" customHeight="1">
      <c r="A85" s="331"/>
      <c r="B85" s="334"/>
      <c r="C85" s="32" t="s">
        <v>21</v>
      </c>
      <c r="D85" s="340"/>
      <c r="E85" s="340"/>
      <c r="F85" s="340"/>
      <c r="G85" s="340"/>
      <c r="H85" s="340"/>
      <c r="I85" s="12">
        <v>51.3</v>
      </c>
      <c r="J85" s="12">
        <v>0</v>
      </c>
      <c r="K85" s="12">
        <v>10</v>
      </c>
      <c r="L85" s="12">
        <v>0</v>
      </c>
      <c r="M85" s="12">
        <v>0</v>
      </c>
      <c r="N85" s="340"/>
      <c r="O85" s="340">
        <v>48.3</v>
      </c>
      <c r="P85" s="340">
        <v>0.4</v>
      </c>
      <c r="Q85" s="340">
        <v>91.3</v>
      </c>
      <c r="R85" s="340">
        <v>29.9</v>
      </c>
      <c r="S85" s="12">
        <v>0</v>
      </c>
      <c r="T85" s="12">
        <v>0</v>
      </c>
      <c r="U85" s="12">
        <v>0</v>
      </c>
      <c r="V85" s="12">
        <v>0</v>
      </c>
      <c r="W85" s="51">
        <v>0</v>
      </c>
    </row>
    <row r="86" spans="1:29" ht="30.95" customHeight="1">
      <c r="A86" s="331"/>
      <c r="B86" s="334"/>
      <c r="C86" s="32" t="s">
        <v>22</v>
      </c>
      <c r="D86" s="340"/>
      <c r="E86" s="340"/>
      <c r="F86" s="340"/>
      <c r="G86" s="340"/>
      <c r="H86" s="340"/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340"/>
      <c r="O86" s="340">
        <v>48.3</v>
      </c>
      <c r="P86" s="340">
        <v>0.4</v>
      </c>
      <c r="Q86" s="340">
        <v>91.3</v>
      </c>
      <c r="R86" s="340">
        <v>29.9</v>
      </c>
      <c r="S86" s="12">
        <v>0</v>
      </c>
      <c r="T86" s="12">
        <v>0</v>
      </c>
      <c r="U86" s="12">
        <v>0</v>
      </c>
      <c r="V86" s="12">
        <v>0</v>
      </c>
      <c r="W86" s="51">
        <v>0</v>
      </c>
    </row>
    <row r="87" spans="1:29" ht="30.95" customHeight="1">
      <c r="A87" s="331"/>
      <c r="B87" s="334"/>
      <c r="C87" s="33" t="s">
        <v>23</v>
      </c>
      <c r="D87" s="340"/>
      <c r="E87" s="340"/>
      <c r="F87" s="340"/>
      <c r="G87" s="340"/>
      <c r="H87" s="340"/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340"/>
      <c r="O87" s="340">
        <v>48.3</v>
      </c>
      <c r="P87" s="340">
        <v>0.4</v>
      </c>
      <c r="Q87" s="340">
        <v>91.3</v>
      </c>
      <c r="R87" s="340">
        <v>29.9</v>
      </c>
      <c r="S87" s="12">
        <v>0</v>
      </c>
      <c r="T87" s="12">
        <v>0</v>
      </c>
      <c r="U87" s="12">
        <v>0</v>
      </c>
      <c r="V87" s="12">
        <v>0</v>
      </c>
      <c r="W87" s="51">
        <v>0</v>
      </c>
    </row>
    <row r="88" spans="1:29" ht="30.95" customHeight="1" thickBot="1">
      <c r="A88" s="331"/>
      <c r="B88" s="335"/>
      <c r="C88" s="33" t="s">
        <v>24</v>
      </c>
      <c r="D88" s="341"/>
      <c r="E88" s="341"/>
      <c r="F88" s="341"/>
      <c r="G88" s="341"/>
      <c r="H88" s="341"/>
      <c r="I88" s="37">
        <v>0</v>
      </c>
      <c r="J88" s="37">
        <v>0</v>
      </c>
      <c r="K88" s="37">
        <v>0</v>
      </c>
      <c r="L88" s="37">
        <v>0</v>
      </c>
      <c r="M88" s="37">
        <v>0</v>
      </c>
      <c r="N88" s="341"/>
      <c r="O88" s="341">
        <v>48.3</v>
      </c>
      <c r="P88" s="341">
        <v>0.4</v>
      </c>
      <c r="Q88" s="341">
        <v>91.3</v>
      </c>
      <c r="R88" s="341">
        <v>29.9</v>
      </c>
      <c r="S88" s="37">
        <v>0</v>
      </c>
      <c r="T88" s="37">
        <v>0</v>
      </c>
      <c r="U88" s="37">
        <v>0</v>
      </c>
      <c r="V88" s="37">
        <v>0</v>
      </c>
      <c r="W88" s="52">
        <v>0</v>
      </c>
    </row>
    <row r="89" spans="1:29" ht="30.95" customHeight="1" thickBot="1">
      <c r="A89" s="332"/>
      <c r="B89" s="336" t="s">
        <v>25</v>
      </c>
      <c r="C89" s="337"/>
      <c r="D89" s="323">
        <f>D81+E81+F81+G81+H81</f>
        <v>15778.79</v>
      </c>
      <c r="E89" s="324"/>
      <c r="F89" s="324"/>
      <c r="G89" s="324"/>
      <c r="H89" s="325"/>
      <c r="I89" s="38">
        <f t="shared" ref="I89:M89" si="16">I81+I82+I83+I84+I85+I86+I87+I88</f>
        <v>1192.5259999999998</v>
      </c>
      <c r="J89" s="38">
        <f t="shared" si="16"/>
        <v>1</v>
      </c>
      <c r="K89" s="38">
        <f t="shared" si="16"/>
        <v>531.5</v>
      </c>
      <c r="L89" s="38">
        <f t="shared" si="16"/>
        <v>276.44</v>
      </c>
      <c r="M89" s="38">
        <f t="shared" si="16"/>
        <v>6</v>
      </c>
      <c r="N89" s="323">
        <f>N81+O81+P81+Q81+R81</f>
        <v>235.4</v>
      </c>
      <c r="O89" s="324"/>
      <c r="P89" s="324"/>
      <c r="Q89" s="324"/>
      <c r="R89" s="325"/>
      <c r="S89" s="38">
        <f t="shared" ref="S89:W89" si="17">S81+S82+S83+S84+S85+S86+S87+S88</f>
        <v>0</v>
      </c>
      <c r="T89" s="38">
        <f t="shared" si="17"/>
        <v>0</v>
      </c>
      <c r="U89" s="38">
        <f t="shared" si="17"/>
        <v>0</v>
      </c>
      <c r="V89" s="38">
        <f t="shared" si="17"/>
        <v>0</v>
      </c>
      <c r="W89" s="53">
        <f t="shared" si="17"/>
        <v>0</v>
      </c>
      <c r="AA89" s="13"/>
      <c r="AC89" s="13"/>
    </row>
    <row r="90" spans="1:29" ht="30.95" customHeight="1">
      <c r="A90" s="330">
        <v>10</v>
      </c>
      <c r="B90" s="333" t="s">
        <v>44</v>
      </c>
      <c r="C90" s="40" t="s">
        <v>17</v>
      </c>
      <c r="D90" s="326">
        <v>18549.248700000004</v>
      </c>
      <c r="E90" s="326">
        <v>1438.3</v>
      </c>
      <c r="F90" s="326">
        <v>4058.7799999999997</v>
      </c>
      <c r="G90" s="326">
        <v>98.810999999999993</v>
      </c>
      <c r="H90" s="326">
        <v>113.622</v>
      </c>
      <c r="I90" s="11">
        <v>1199.346</v>
      </c>
      <c r="J90" s="11">
        <v>69.36</v>
      </c>
      <c r="K90" s="11">
        <v>96.5</v>
      </c>
      <c r="L90" s="11">
        <v>0</v>
      </c>
      <c r="M90" s="11">
        <v>0</v>
      </c>
      <c r="N90" s="338">
        <v>233.01300000000001</v>
      </c>
      <c r="O90" s="326">
        <v>12.780000000000001</v>
      </c>
      <c r="P90" s="326">
        <v>0.01</v>
      </c>
      <c r="Q90" s="326">
        <v>2.7</v>
      </c>
      <c r="R90" s="326">
        <v>98.95</v>
      </c>
      <c r="S90" s="11">
        <v>1.2010000000000001</v>
      </c>
      <c r="T90" s="11">
        <v>0</v>
      </c>
      <c r="U90" s="11">
        <v>0</v>
      </c>
      <c r="V90" s="11">
        <v>0</v>
      </c>
      <c r="W90" s="50">
        <v>0</v>
      </c>
    </row>
    <row r="91" spans="1:29" ht="30.95" customHeight="1">
      <c r="A91" s="331"/>
      <c r="B91" s="334"/>
      <c r="C91" s="32" t="s">
        <v>18</v>
      </c>
      <c r="D91" s="327"/>
      <c r="E91" s="327"/>
      <c r="F91" s="327"/>
      <c r="G91" s="327"/>
      <c r="H91" s="327"/>
      <c r="I91" s="12">
        <v>95.83</v>
      </c>
      <c r="J91" s="12">
        <v>0</v>
      </c>
      <c r="K91" s="12">
        <v>200</v>
      </c>
      <c r="L91" s="12">
        <v>0</v>
      </c>
      <c r="M91" s="12">
        <v>0</v>
      </c>
      <c r="N91" s="327"/>
      <c r="O91" s="327"/>
      <c r="P91" s="327"/>
      <c r="Q91" s="327"/>
      <c r="R91" s="327"/>
      <c r="S91" s="12">
        <v>0</v>
      </c>
      <c r="T91" s="12">
        <v>0</v>
      </c>
      <c r="U91" s="12">
        <v>0</v>
      </c>
      <c r="V91" s="12">
        <v>0</v>
      </c>
      <c r="W91" s="51">
        <v>0</v>
      </c>
    </row>
    <row r="92" spans="1:29" ht="30.95" customHeight="1">
      <c r="A92" s="331"/>
      <c r="B92" s="334"/>
      <c r="C92" s="32" t="s">
        <v>19</v>
      </c>
      <c r="D92" s="327"/>
      <c r="E92" s="327"/>
      <c r="F92" s="327"/>
      <c r="G92" s="327"/>
      <c r="H92" s="327"/>
      <c r="I92" s="12">
        <v>955.38</v>
      </c>
      <c r="J92" s="12">
        <v>0</v>
      </c>
      <c r="K92" s="12">
        <v>466.17999999999995</v>
      </c>
      <c r="L92" s="12">
        <v>0</v>
      </c>
      <c r="M92" s="12">
        <v>0</v>
      </c>
      <c r="N92" s="327"/>
      <c r="O92" s="327"/>
      <c r="P92" s="327"/>
      <c r="Q92" s="327"/>
      <c r="R92" s="327"/>
      <c r="S92" s="12">
        <v>0</v>
      </c>
      <c r="T92" s="12">
        <v>0</v>
      </c>
      <c r="U92" s="12">
        <v>0</v>
      </c>
      <c r="V92" s="12">
        <v>0</v>
      </c>
      <c r="W92" s="51">
        <v>0</v>
      </c>
    </row>
    <row r="93" spans="1:29" ht="30.95" customHeight="1">
      <c r="A93" s="331"/>
      <c r="B93" s="334"/>
      <c r="C93" s="32" t="s">
        <v>20</v>
      </c>
      <c r="D93" s="327"/>
      <c r="E93" s="327"/>
      <c r="F93" s="327"/>
      <c r="G93" s="327"/>
      <c r="H93" s="327"/>
      <c r="I93" s="12">
        <v>1114.7399999999998</v>
      </c>
      <c r="J93" s="12">
        <v>188</v>
      </c>
      <c r="K93" s="12">
        <v>15</v>
      </c>
      <c r="L93" s="12">
        <v>0</v>
      </c>
      <c r="M93" s="12">
        <v>0</v>
      </c>
      <c r="N93" s="327"/>
      <c r="O93" s="327"/>
      <c r="P93" s="327"/>
      <c r="Q93" s="327"/>
      <c r="R93" s="327"/>
      <c r="S93" s="12">
        <v>0</v>
      </c>
      <c r="T93" s="12">
        <v>0</v>
      </c>
      <c r="U93" s="12">
        <v>0</v>
      </c>
      <c r="V93" s="12">
        <v>0</v>
      </c>
      <c r="W93" s="51">
        <v>0</v>
      </c>
    </row>
    <row r="94" spans="1:29" ht="30.95" customHeight="1">
      <c r="A94" s="331"/>
      <c r="B94" s="334"/>
      <c r="C94" s="32" t="s">
        <v>21</v>
      </c>
      <c r="D94" s="327"/>
      <c r="E94" s="327"/>
      <c r="F94" s="327"/>
      <c r="G94" s="327"/>
      <c r="H94" s="327"/>
      <c r="I94" s="12">
        <v>589.27</v>
      </c>
      <c r="J94" s="12">
        <v>0</v>
      </c>
      <c r="K94" s="12">
        <v>12</v>
      </c>
      <c r="L94" s="12">
        <v>9.25</v>
      </c>
      <c r="M94" s="12">
        <v>170.34</v>
      </c>
      <c r="N94" s="327"/>
      <c r="O94" s="327"/>
      <c r="P94" s="327"/>
      <c r="Q94" s="327"/>
      <c r="R94" s="327"/>
      <c r="S94" s="12">
        <v>0</v>
      </c>
      <c r="T94" s="12">
        <v>0</v>
      </c>
      <c r="U94" s="12">
        <v>0</v>
      </c>
      <c r="V94" s="12">
        <v>0</v>
      </c>
      <c r="W94" s="51">
        <v>0</v>
      </c>
    </row>
    <row r="95" spans="1:29" ht="30.95" customHeight="1">
      <c r="A95" s="331"/>
      <c r="B95" s="334"/>
      <c r="C95" s="32" t="s">
        <v>22</v>
      </c>
      <c r="D95" s="327"/>
      <c r="E95" s="327"/>
      <c r="F95" s="327"/>
      <c r="G95" s="327"/>
      <c r="H95" s="327"/>
      <c r="I95" s="12">
        <v>1</v>
      </c>
      <c r="J95" s="12">
        <v>20.68</v>
      </c>
      <c r="K95" s="12">
        <v>0</v>
      </c>
      <c r="L95" s="12">
        <v>0</v>
      </c>
      <c r="M95" s="12">
        <v>0</v>
      </c>
      <c r="N95" s="327"/>
      <c r="O95" s="327"/>
      <c r="P95" s="327"/>
      <c r="Q95" s="327"/>
      <c r="R95" s="327"/>
      <c r="S95" s="12">
        <v>0</v>
      </c>
      <c r="T95" s="12">
        <v>0</v>
      </c>
      <c r="U95" s="12">
        <v>0</v>
      </c>
      <c r="V95" s="12">
        <v>0</v>
      </c>
      <c r="W95" s="51">
        <v>0</v>
      </c>
    </row>
    <row r="96" spans="1:29" ht="30.95" customHeight="1">
      <c r="A96" s="331"/>
      <c r="B96" s="334"/>
      <c r="C96" s="33" t="s">
        <v>23</v>
      </c>
      <c r="D96" s="327"/>
      <c r="E96" s="327"/>
      <c r="F96" s="327"/>
      <c r="G96" s="327"/>
      <c r="H96" s="327"/>
      <c r="I96" s="12">
        <v>23</v>
      </c>
      <c r="J96" s="12">
        <v>0</v>
      </c>
      <c r="K96" s="12">
        <v>6</v>
      </c>
      <c r="L96" s="12">
        <v>0</v>
      </c>
      <c r="M96" s="12">
        <v>0</v>
      </c>
      <c r="N96" s="327"/>
      <c r="O96" s="327"/>
      <c r="P96" s="327"/>
      <c r="Q96" s="327"/>
      <c r="R96" s="327"/>
      <c r="S96" s="12">
        <v>0</v>
      </c>
      <c r="T96" s="12">
        <v>0</v>
      </c>
      <c r="U96" s="12">
        <v>0</v>
      </c>
      <c r="V96" s="12">
        <v>0</v>
      </c>
      <c r="W96" s="51">
        <v>0</v>
      </c>
    </row>
    <row r="97" spans="1:29" ht="30.95" customHeight="1" thickBot="1">
      <c r="A97" s="331"/>
      <c r="B97" s="335"/>
      <c r="C97" s="33" t="s">
        <v>24</v>
      </c>
      <c r="D97" s="327"/>
      <c r="E97" s="327"/>
      <c r="F97" s="327"/>
      <c r="G97" s="327"/>
      <c r="H97" s="327"/>
      <c r="I97" s="37">
        <v>935.93899999999996</v>
      </c>
      <c r="J97" s="37">
        <v>31</v>
      </c>
      <c r="K97" s="37">
        <v>193.97499999999997</v>
      </c>
      <c r="L97" s="37">
        <v>0</v>
      </c>
      <c r="M97" s="37">
        <v>0</v>
      </c>
      <c r="N97" s="327"/>
      <c r="O97" s="327"/>
      <c r="P97" s="327"/>
      <c r="Q97" s="327"/>
      <c r="R97" s="327"/>
      <c r="S97" s="37">
        <v>12.34</v>
      </c>
      <c r="T97" s="37">
        <v>0</v>
      </c>
      <c r="U97" s="37">
        <v>0</v>
      </c>
      <c r="V97" s="37">
        <v>1</v>
      </c>
      <c r="W97" s="52">
        <v>0</v>
      </c>
    </row>
    <row r="98" spans="1:29" ht="30.95" customHeight="1" thickBot="1">
      <c r="A98" s="332"/>
      <c r="B98" s="336" t="s">
        <v>25</v>
      </c>
      <c r="C98" s="337"/>
      <c r="D98" s="323">
        <f>SUM(D90:H97)</f>
        <v>24258.761700000003</v>
      </c>
      <c r="E98" s="324"/>
      <c r="F98" s="324"/>
      <c r="G98" s="324"/>
      <c r="H98" s="325"/>
      <c r="I98" s="38">
        <f t="shared" ref="I98:M98" si="18">I90+I91+I92+I93+I94+I95+I96+I97</f>
        <v>4914.5050000000001</v>
      </c>
      <c r="J98" s="38">
        <f t="shared" si="18"/>
        <v>309.04000000000002</v>
      </c>
      <c r="K98" s="38">
        <f t="shared" si="18"/>
        <v>989.65499999999997</v>
      </c>
      <c r="L98" s="38">
        <f t="shared" si="18"/>
        <v>9.25</v>
      </c>
      <c r="M98" s="38">
        <f t="shared" si="18"/>
        <v>170.34</v>
      </c>
      <c r="N98" s="323">
        <f>SUM(N90:R97)</f>
        <v>347.45299999999997</v>
      </c>
      <c r="O98" s="324"/>
      <c r="P98" s="324"/>
      <c r="Q98" s="324"/>
      <c r="R98" s="325"/>
      <c r="S98" s="38">
        <f t="shared" ref="S98:W98" si="19">S90+S91+S92+S93+S94+S95+S96+S97</f>
        <v>13.541</v>
      </c>
      <c r="T98" s="38">
        <f t="shared" si="19"/>
        <v>0</v>
      </c>
      <c r="U98" s="38">
        <f t="shared" si="19"/>
        <v>0</v>
      </c>
      <c r="V98" s="38">
        <f t="shared" si="19"/>
        <v>1</v>
      </c>
      <c r="W98" s="53">
        <f t="shared" si="19"/>
        <v>0</v>
      </c>
      <c r="Y98" s="13"/>
      <c r="AA98" s="13"/>
      <c r="AC98" s="13"/>
    </row>
    <row r="99" spans="1:29" ht="30.95" customHeight="1">
      <c r="A99" s="330"/>
      <c r="B99" s="333"/>
      <c r="C99" s="40" t="s">
        <v>17</v>
      </c>
      <c r="D99" s="328">
        <f>D9+D18+D27+D36+D45+D54+D63+D72+D81+D90</f>
        <v>318933.05480000004</v>
      </c>
      <c r="E99" s="328">
        <f t="shared" ref="E99:H99" si="20">E9+E18+E27+E36+E45+E54+E63+E72+E81+E90</f>
        <v>31695.191899999998</v>
      </c>
      <c r="F99" s="328">
        <f t="shared" si="20"/>
        <v>53981.630499999999</v>
      </c>
      <c r="G99" s="328">
        <f t="shared" si="20"/>
        <v>18699.670499999997</v>
      </c>
      <c r="H99" s="328">
        <f t="shared" si="20"/>
        <v>11450.940399999998</v>
      </c>
      <c r="I99" s="11">
        <f>I9+I18+I27+I36+I45+I54+I63+I72+I81+I90</f>
        <v>13634.6486</v>
      </c>
      <c r="J99" s="11">
        <f t="shared" ref="J99:M99" si="21">J9+J18+J27+J36+J45+J54+J63+J72+J81+J90</f>
        <v>327.78999999999996</v>
      </c>
      <c r="K99" s="11">
        <f t="shared" si="21"/>
        <v>1148.7829999999999</v>
      </c>
      <c r="L99" s="11">
        <f t="shared" si="21"/>
        <v>589.76</v>
      </c>
      <c r="M99" s="11">
        <f t="shared" si="21"/>
        <v>187.54000000000002</v>
      </c>
      <c r="N99" s="328">
        <f>N9+N18+N27+N36+N45+N54+N63+N72+N81+N90</f>
        <v>4719.0498999999991</v>
      </c>
      <c r="O99" s="328">
        <f t="shared" ref="O99:R99" si="22">O9+O18+O27+O36+O45+O54+O63+O72+O81+O90</f>
        <v>2056.5681000000004</v>
      </c>
      <c r="P99" s="328">
        <f t="shared" si="22"/>
        <v>322.4523999999999</v>
      </c>
      <c r="Q99" s="328">
        <f t="shared" si="22"/>
        <v>13599.173000000001</v>
      </c>
      <c r="R99" s="328">
        <f t="shared" si="22"/>
        <v>4012.4799999999996</v>
      </c>
      <c r="S99" s="11">
        <f>S9+S18+S27+S36+S45+S54+S63+S72+S81+S90</f>
        <v>226.95000000000002</v>
      </c>
      <c r="T99" s="11">
        <f t="shared" ref="T99:W99" si="23">T9+T18+T27+T36+T45+T54+T63+T72+T81+T90</f>
        <v>1</v>
      </c>
      <c r="U99" s="11">
        <f t="shared" si="23"/>
        <v>4.26</v>
      </c>
      <c r="V99" s="11">
        <f t="shared" si="23"/>
        <v>2.52</v>
      </c>
      <c r="W99" s="50">
        <f t="shared" si="23"/>
        <v>0</v>
      </c>
    </row>
    <row r="100" spans="1:29" ht="30.95" customHeight="1">
      <c r="A100" s="331"/>
      <c r="B100" s="334"/>
      <c r="C100" s="32" t="s">
        <v>18</v>
      </c>
      <c r="D100" s="329"/>
      <c r="E100" s="329"/>
      <c r="F100" s="329"/>
      <c r="G100" s="329"/>
      <c r="H100" s="329"/>
      <c r="I100" s="12">
        <f t="shared" ref="I100:M107" si="24">I10+I19+I28+I37+I46+I55+I64+I73+I82+I91</f>
        <v>2242.1</v>
      </c>
      <c r="J100" s="12">
        <f t="shared" si="24"/>
        <v>116.2</v>
      </c>
      <c r="K100" s="12">
        <f t="shared" si="24"/>
        <v>542.9</v>
      </c>
      <c r="L100" s="12">
        <f t="shared" si="24"/>
        <v>102</v>
      </c>
      <c r="M100" s="12">
        <f t="shared" si="24"/>
        <v>21.482700000000001</v>
      </c>
      <c r="N100" s="329"/>
      <c r="O100" s="329"/>
      <c r="P100" s="329"/>
      <c r="Q100" s="329"/>
      <c r="R100" s="329"/>
      <c r="S100" s="12">
        <f t="shared" ref="S100:W100" si="25">S10+S19+S28+S37+S46+S55+S64+S73+S82+S91</f>
        <v>12</v>
      </c>
      <c r="T100" s="12">
        <f t="shared" si="25"/>
        <v>0</v>
      </c>
      <c r="U100" s="12">
        <f t="shared" si="25"/>
        <v>0</v>
      </c>
      <c r="V100" s="12">
        <f t="shared" si="25"/>
        <v>0</v>
      </c>
      <c r="W100" s="51">
        <f t="shared" si="25"/>
        <v>0</v>
      </c>
    </row>
    <row r="101" spans="1:29" ht="30.95" customHeight="1">
      <c r="A101" s="331"/>
      <c r="B101" s="334"/>
      <c r="C101" s="32" t="s">
        <v>19</v>
      </c>
      <c r="D101" s="329"/>
      <c r="E101" s="329"/>
      <c r="F101" s="329"/>
      <c r="G101" s="329"/>
      <c r="H101" s="329"/>
      <c r="I101" s="12">
        <f t="shared" si="24"/>
        <v>3619.1070999999997</v>
      </c>
      <c r="J101" s="12">
        <f t="shared" si="24"/>
        <v>18.150000000000002</v>
      </c>
      <c r="K101" s="12">
        <f t="shared" si="24"/>
        <v>1794.04</v>
      </c>
      <c r="L101" s="12">
        <f t="shared" si="24"/>
        <v>38.07</v>
      </c>
      <c r="M101" s="12">
        <f t="shared" si="24"/>
        <v>8</v>
      </c>
      <c r="N101" s="329"/>
      <c r="O101" s="329"/>
      <c r="P101" s="329"/>
      <c r="Q101" s="329"/>
      <c r="R101" s="329"/>
      <c r="S101" s="12">
        <f t="shared" ref="S101:W101" si="26">S11+S20+S29+S38+S47+S56+S65+S74+S83+S92</f>
        <v>2</v>
      </c>
      <c r="T101" s="12">
        <f t="shared" si="26"/>
        <v>0</v>
      </c>
      <c r="U101" s="12">
        <f t="shared" si="26"/>
        <v>0</v>
      </c>
      <c r="V101" s="12">
        <f t="shared" si="26"/>
        <v>0</v>
      </c>
      <c r="W101" s="51">
        <f t="shared" si="26"/>
        <v>0</v>
      </c>
    </row>
    <row r="102" spans="1:29" ht="30.95" customHeight="1">
      <c r="A102" s="331"/>
      <c r="B102" s="334"/>
      <c r="C102" s="32" t="s">
        <v>20</v>
      </c>
      <c r="D102" s="329"/>
      <c r="E102" s="329"/>
      <c r="F102" s="329"/>
      <c r="G102" s="329"/>
      <c r="H102" s="329"/>
      <c r="I102" s="12">
        <f t="shared" si="24"/>
        <v>11300.201500000003</v>
      </c>
      <c r="J102" s="12">
        <f t="shared" si="24"/>
        <v>1316.0653000000002</v>
      </c>
      <c r="K102" s="12">
        <f t="shared" si="24"/>
        <v>334.52</v>
      </c>
      <c r="L102" s="12">
        <f t="shared" si="24"/>
        <v>79.400000000000006</v>
      </c>
      <c r="M102" s="12">
        <f t="shared" si="24"/>
        <v>89.4</v>
      </c>
      <c r="N102" s="329"/>
      <c r="O102" s="329"/>
      <c r="P102" s="329"/>
      <c r="Q102" s="329"/>
      <c r="R102" s="329"/>
      <c r="S102" s="12">
        <f t="shared" ref="S102:W102" si="27">S12+S21+S30+S39+S48+S57+S66+S75+S84+S93</f>
        <v>804.81</v>
      </c>
      <c r="T102" s="12">
        <f t="shared" si="27"/>
        <v>0.8</v>
      </c>
      <c r="U102" s="12">
        <f t="shared" si="27"/>
        <v>0</v>
      </c>
      <c r="V102" s="12">
        <f t="shared" si="27"/>
        <v>0</v>
      </c>
      <c r="W102" s="51">
        <f t="shared" si="27"/>
        <v>30.2</v>
      </c>
    </row>
    <row r="103" spans="1:29" ht="30.95" customHeight="1">
      <c r="A103" s="331"/>
      <c r="B103" s="334"/>
      <c r="C103" s="32" t="s">
        <v>21</v>
      </c>
      <c r="D103" s="329"/>
      <c r="E103" s="329"/>
      <c r="F103" s="329"/>
      <c r="G103" s="329"/>
      <c r="H103" s="329"/>
      <c r="I103" s="12">
        <f t="shared" si="24"/>
        <v>7499.41</v>
      </c>
      <c r="J103" s="12">
        <f t="shared" si="24"/>
        <v>211.32</v>
      </c>
      <c r="K103" s="12">
        <f t="shared" si="24"/>
        <v>890.8</v>
      </c>
      <c r="L103" s="12">
        <f t="shared" si="24"/>
        <v>611.56999999999994</v>
      </c>
      <c r="M103" s="12">
        <f t="shared" si="24"/>
        <v>556.57000000000005</v>
      </c>
      <c r="N103" s="329"/>
      <c r="O103" s="329"/>
      <c r="P103" s="329"/>
      <c r="Q103" s="329"/>
      <c r="R103" s="329"/>
      <c r="S103" s="12">
        <f t="shared" ref="S103:W103" si="28">S13+S22+S31+S40+S49+S58+S67+S76+S85+S94</f>
        <v>131.27700000000002</v>
      </c>
      <c r="T103" s="12">
        <f t="shared" si="28"/>
        <v>0</v>
      </c>
      <c r="U103" s="12">
        <f t="shared" si="28"/>
        <v>10.85</v>
      </c>
      <c r="V103" s="12">
        <f t="shared" si="28"/>
        <v>43.75</v>
      </c>
      <c r="W103" s="51">
        <f t="shared" si="28"/>
        <v>8</v>
      </c>
    </row>
    <row r="104" spans="1:29" ht="30.95" customHeight="1">
      <c r="A104" s="331"/>
      <c r="B104" s="334"/>
      <c r="C104" s="32" t="s">
        <v>22</v>
      </c>
      <c r="D104" s="329"/>
      <c r="E104" s="329"/>
      <c r="F104" s="329"/>
      <c r="G104" s="329"/>
      <c r="H104" s="329"/>
      <c r="I104" s="12">
        <f t="shared" si="24"/>
        <v>1404.5</v>
      </c>
      <c r="J104" s="12">
        <f t="shared" si="24"/>
        <v>20.68</v>
      </c>
      <c r="K104" s="12">
        <f t="shared" si="24"/>
        <v>0</v>
      </c>
      <c r="L104" s="12">
        <f t="shared" si="24"/>
        <v>0</v>
      </c>
      <c r="M104" s="12">
        <f t="shared" si="24"/>
        <v>0</v>
      </c>
      <c r="N104" s="329"/>
      <c r="O104" s="329"/>
      <c r="P104" s="329"/>
      <c r="Q104" s="329"/>
      <c r="R104" s="329"/>
      <c r="S104" s="12">
        <f t="shared" ref="S104:W104" si="29">S14+S23+S32+S41+S50+S59+S68+S77+S86+S95</f>
        <v>3</v>
      </c>
      <c r="T104" s="12">
        <f t="shared" si="29"/>
        <v>0</v>
      </c>
      <c r="U104" s="12">
        <f t="shared" si="29"/>
        <v>0</v>
      </c>
      <c r="V104" s="12">
        <f t="shared" si="29"/>
        <v>0</v>
      </c>
      <c r="W104" s="51">
        <f t="shared" si="29"/>
        <v>0</v>
      </c>
    </row>
    <row r="105" spans="1:29" ht="30.95" customHeight="1">
      <c r="A105" s="331"/>
      <c r="B105" s="334"/>
      <c r="C105" s="33" t="s">
        <v>23</v>
      </c>
      <c r="D105" s="329"/>
      <c r="E105" s="329"/>
      <c r="F105" s="329"/>
      <c r="G105" s="329"/>
      <c r="H105" s="329"/>
      <c r="I105" s="12">
        <f t="shared" si="24"/>
        <v>866.15739999999994</v>
      </c>
      <c r="J105" s="12">
        <f t="shared" si="24"/>
        <v>15</v>
      </c>
      <c r="K105" s="12">
        <f t="shared" si="24"/>
        <v>70.460000000000008</v>
      </c>
      <c r="L105" s="12">
        <f t="shared" si="24"/>
        <v>2.02</v>
      </c>
      <c r="M105" s="12">
        <f t="shared" si="24"/>
        <v>0</v>
      </c>
      <c r="N105" s="329"/>
      <c r="O105" s="329"/>
      <c r="P105" s="329"/>
      <c r="Q105" s="329"/>
      <c r="R105" s="329"/>
      <c r="S105" s="12">
        <f t="shared" ref="S105:W105" si="30">S15+S24+S33+S42+S51+S60+S69+S78+S87+S96</f>
        <v>0</v>
      </c>
      <c r="T105" s="12">
        <f t="shared" si="30"/>
        <v>0</v>
      </c>
      <c r="U105" s="12">
        <f t="shared" si="30"/>
        <v>0</v>
      </c>
      <c r="V105" s="12">
        <f t="shared" si="30"/>
        <v>0</v>
      </c>
      <c r="W105" s="51">
        <f t="shared" si="30"/>
        <v>0</v>
      </c>
    </row>
    <row r="106" spans="1:29" ht="30.95" customHeight="1" thickBot="1">
      <c r="A106" s="331"/>
      <c r="B106" s="335"/>
      <c r="C106" s="33" t="s">
        <v>24</v>
      </c>
      <c r="D106" s="329"/>
      <c r="E106" s="329"/>
      <c r="F106" s="329"/>
      <c r="G106" s="329"/>
      <c r="H106" s="329"/>
      <c r="I106" s="37">
        <f t="shared" si="24"/>
        <v>7590.8921</v>
      </c>
      <c r="J106" s="37">
        <f t="shared" ref="J106:M106" si="31">J16+J25+J34+J43+J52+J61+J70+J79+J88+J97</f>
        <v>365.57</v>
      </c>
      <c r="K106" s="37">
        <f t="shared" si="31"/>
        <v>1094.5149999999999</v>
      </c>
      <c r="L106" s="37">
        <f t="shared" si="31"/>
        <v>58.3</v>
      </c>
      <c r="M106" s="37">
        <f t="shared" si="31"/>
        <v>10.71</v>
      </c>
      <c r="N106" s="329"/>
      <c r="O106" s="329"/>
      <c r="P106" s="329"/>
      <c r="Q106" s="329"/>
      <c r="R106" s="329"/>
      <c r="S106" s="37">
        <f t="shared" ref="S106:W106" si="32">S16+S25+S34+S43+S52+S61+S70+S79+S88+S97</f>
        <v>162.18</v>
      </c>
      <c r="T106" s="37">
        <f t="shared" si="32"/>
        <v>3.4000000000000004</v>
      </c>
      <c r="U106" s="37">
        <f t="shared" si="32"/>
        <v>9.09</v>
      </c>
      <c r="V106" s="142">
        <f t="shared" si="32"/>
        <v>2393.34</v>
      </c>
      <c r="W106" s="52">
        <f t="shared" si="32"/>
        <v>0.35</v>
      </c>
    </row>
    <row r="107" spans="1:29" ht="30.95" customHeight="1" thickBot="1">
      <c r="A107" s="332"/>
      <c r="B107" s="336" t="s">
        <v>25</v>
      </c>
      <c r="C107" s="337"/>
      <c r="D107" s="323">
        <f>D17+D26+D35+D44+D53+D62+D71+D80+D89+D98</f>
        <v>434760.48810000008</v>
      </c>
      <c r="E107" s="324"/>
      <c r="F107" s="324"/>
      <c r="G107" s="324"/>
      <c r="H107" s="325"/>
      <c r="I107" s="38">
        <f t="shared" si="24"/>
        <v>48157.0167</v>
      </c>
      <c r="J107" s="38">
        <f t="shared" ref="J107:M107" si="33">J17+J26+J35+J44+J53+J62+J71+J80+J89+J98</f>
        <v>2390.7753000000002</v>
      </c>
      <c r="K107" s="38">
        <f t="shared" si="33"/>
        <v>5876.018</v>
      </c>
      <c r="L107" s="38">
        <f t="shared" si="33"/>
        <v>1481.12</v>
      </c>
      <c r="M107" s="38">
        <f t="shared" si="33"/>
        <v>873.70270000000005</v>
      </c>
      <c r="N107" s="323">
        <f>N99+O99+P99+Q99+R99</f>
        <v>24709.723399999999</v>
      </c>
      <c r="O107" s="324"/>
      <c r="P107" s="324"/>
      <c r="Q107" s="324"/>
      <c r="R107" s="325"/>
      <c r="S107" s="38">
        <f t="shared" ref="S107:W107" si="34">S17+S26+S35+S44+S53+S62+S71+S80+S89+S98</f>
        <v>1342.2169999999999</v>
      </c>
      <c r="T107" s="38">
        <f t="shared" si="34"/>
        <v>5.2</v>
      </c>
      <c r="U107" s="38">
        <f t="shared" si="34"/>
        <v>24.2</v>
      </c>
      <c r="V107" s="112">
        <f t="shared" si="34"/>
        <v>2439.61</v>
      </c>
      <c r="W107" s="53">
        <f t="shared" si="34"/>
        <v>38.550000000000004</v>
      </c>
      <c r="Y107" s="13"/>
      <c r="AA107" s="13"/>
      <c r="AC107" s="13"/>
    </row>
    <row r="109" spans="1:29">
      <c r="I109" s="13"/>
    </row>
    <row r="110" spans="1:29">
      <c r="S110" s="13"/>
    </row>
    <row r="114" spans="21:21">
      <c r="U114" s="13"/>
    </row>
  </sheetData>
  <mergeCells count="185">
    <mergeCell ref="A1:W1"/>
    <mergeCell ref="A2:W2"/>
    <mergeCell ref="A3:W3"/>
    <mergeCell ref="A4:A7"/>
    <mergeCell ref="B4:B7"/>
    <mergeCell ref="C4:C7"/>
    <mergeCell ref="D4:M4"/>
    <mergeCell ref="N4:W4"/>
    <mergeCell ref="D5:H5"/>
    <mergeCell ref="I5:M5"/>
    <mergeCell ref="S8:W8"/>
    <mergeCell ref="A9:A17"/>
    <mergeCell ref="B9:B16"/>
    <mergeCell ref="D9:D16"/>
    <mergeCell ref="E9:E16"/>
    <mergeCell ref="F9:F16"/>
    <mergeCell ref="G9:G16"/>
    <mergeCell ref="B17:C17"/>
    <mergeCell ref="N5:R5"/>
    <mergeCell ref="S5:W5"/>
    <mergeCell ref="D6:H6"/>
    <mergeCell ref="I6:M6"/>
    <mergeCell ref="N6:R6"/>
    <mergeCell ref="S6:W6"/>
    <mergeCell ref="H9:H16"/>
    <mergeCell ref="N9:N16"/>
    <mergeCell ref="O9:O16"/>
    <mergeCell ref="O27:O34"/>
    <mergeCell ref="P9:P16"/>
    <mergeCell ref="Q9:Q16"/>
    <mergeCell ref="R9:R16"/>
    <mergeCell ref="D8:H8"/>
    <mergeCell ref="I8:M8"/>
    <mergeCell ref="N8:R8"/>
    <mergeCell ref="P27:P34"/>
    <mergeCell ref="Q27:Q34"/>
    <mergeCell ref="R27:R34"/>
    <mergeCell ref="D17:H17"/>
    <mergeCell ref="N17:R17"/>
    <mergeCell ref="B35:C35"/>
    <mergeCell ref="R18:R25"/>
    <mergeCell ref="B26:C26"/>
    <mergeCell ref="A27:A35"/>
    <mergeCell ref="B27:B34"/>
    <mergeCell ref="D27:D34"/>
    <mergeCell ref="E27:E34"/>
    <mergeCell ref="F27:F34"/>
    <mergeCell ref="G27:G34"/>
    <mergeCell ref="H27:H34"/>
    <mergeCell ref="N27:N34"/>
    <mergeCell ref="G18:G25"/>
    <mergeCell ref="H18:H25"/>
    <mergeCell ref="N18:N25"/>
    <mergeCell ref="O18:O25"/>
    <mergeCell ref="P18:P25"/>
    <mergeCell ref="Q18:Q25"/>
    <mergeCell ref="A18:A26"/>
    <mergeCell ref="B18:B25"/>
    <mergeCell ref="D18:D25"/>
    <mergeCell ref="E18:E25"/>
    <mergeCell ref="F18:F25"/>
    <mergeCell ref="D26:H26"/>
    <mergeCell ref="N26:R26"/>
    <mergeCell ref="R36:R43"/>
    <mergeCell ref="B44:C44"/>
    <mergeCell ref="A36:A44"/>
    <mergeCell ref="B36:B43"/>
    <mergeCell ref="D36:D43"/>
    <mergeCell ref="E36:E43"/>
    <mergeCell ref="F36:F43"/>
    <mergeCell ref="G36:G43"/>
    <mergeCell ref="H36:H43"/>
    <mergeCell ref="N36:N43"/>
    <mergeCell ref="O36:O43"/>
    <mergeCell ref="P36:P43"/>
    <mergeCell ref="Q36:Q43"/>
    <mergeCell ref="H45:H52"/>
    <mergeCell ref="N45:N52"/>
    <mergeCell ref="O45:O52"/>
    <mergeCell ref="P45:P52"/>
    <mergeCell ref="Q45:Q52"/>
    <mergeCell ref="R45:R52"/>
    <mergeCell ref="A45:A53"/>
    <mergeCell ref="B45:B52"/>
    <mergeCell ref="D45:D52"/>
    <mergeCell ref="E45:E52"/>
    <mergeCell ref="F45:F52"/>
    <mergeCell ref="G45:G52"/>
    <mergeCell ref="B53:C53"/>
    <mergeCell ref="D53:H53"/>
    <mergeCell ref="N53:R53"/>
    <mergeCell ref="Q54:Q61"/>
    <mergeCell ref="R54:R61"/>
    <mergeCell ref="A54:A62"/>
    <mergeCell ref="B54:B61"/>
    <mergeCell ref="D54:D61"/>
    <mergeCell ref="E54:E61"/>
    <mergeCell ref="F54:F61"/>
    <mergeCell ref="G54:G61"/>
    <mergeCell ref="B62:C62"/>
    <mergeCell ref="A72:A80"/>
    <mergeCell ref="B72:B79"/>
    <mergeCell ref="D72:D79"/>
    <mergeCell ref="E72:E79"/>
    <mergeCell ref="F72:F79"/>
    <mergeCell ref="G72:G79"/>
    <mergeCell ref="B80:C80"/>
    <mergeCell ref="H63:H70"/>
    <mergeCell ref="N63:N70"/>
    <mergeCell ref="A63:A71"/>
    <mergeCell ref="B63:B70"/>
    <mergeCell ref="D63:D70"/>
    <mergeCell ref="E63:E70"/>
    <mergeCell ref="F63:F70"/>
    <mergeCell ref="G63:G70"/>
    <mergeCell ref="B71:C71"/>
    <mergeCell ref="H81:H88"/>
    <mergeCell ref="N81:N88"/>
    <mergeCell ref="O81:O88"/>
    <mergeCell ref="P81:P88"/>
    <mergeCell ref="Q81:Q88"/>
    <mergeCell ref="R81:R88"/>
    <mergeCell ref="A81:A89"/>
    <mergeCell ref="B81:B88"/>
    <mergeCell ref="D81:D88"/>
    <mergeCell ref="E81:E88"/>
    <mergeCell ref="F81:F88"/>
    <mergeCell ref="G81:G88"/>
    <mergeCell ref="B89:C89"/>
    <mergeCell ref="D89:H89"/>
    <mergeCell ref="N89:R89"/>
    <mergeCell ref="H90:H97"/>
    <mergeCell ref="N90:N97"/>
    <mergeCell ref="O90:O97"/>
    <mergeCell ref="P90:P97"/>
    <mergeCell ref="Q90:Q97"/>
    <mergeCell ref="R90:R97"/>
    <mergeCell ref="A90:A98"/>
    <mergeCell ref="B90:B97"/>
    <mergeCell ref="D90:D97"/>
    <mergeCell ref="E90:E97"/>
    <mergeCell ref="F90:F97"/>
    <mergeCell ref="G90:G97"/>
    <mergeCell ref="B98:C98"/>
    <mergeCell ref="D98:H98"/>
    <mergeCell ref="N98:R98"/>
    <mergeCell ref="H99:H106"/>
    <mergeCell ref="N99:N106"/>
    <mergeCell ref="O99:O106"/>
    <mergeCell ref="P99:P106"/>
    <mergeCell ref="Q99:Q106"/>
    <mergeCell ref="R99:R106"/>
    <mergeCell ref="A99:A107"/>
    <mergeCell ref="B99:B106"/>
    <mergeCell ref="D99:D106"/>
    <mergeCell ref="E99:E106"/>
    <mergeCell ref="F99:F106"/>
    <mergeCell ref="G99:G106"/>
    <mergeCell ref="B107:C107"/>
    <mergeCell ref="D107:H107"/>
    <mergeCell ref="N107:R107"/>
    <mergeCell ref="D35:H35"/>
    <mergeCell ref="N35:R35"/>
    <mergeCell ref="D44:H44"/>
    <mergeCell ref="N44:R44"/>
    <mergeCell ref="D62:H62"/>
    <mergeCell ref="N62:R62"/>
    <mergeCell ref="D71:H71"/>
    <mergeCell ref="N71:R71"/>
    <mergeCell ref="D80:H80"/>
    <mergeCell ref="N80:R80"/>
    <mergeCell ref="H72:H79"/>
    <mergeCell ref="N72:N79"/>
    <mergeCell ref="O72:O79"/>
    <mergeCell ref="P72:P79"/>
    <mergeCell ref="Q72:Q79"/>
    <mergeCell ref="R72:R79"/>
    <mergeCell ref="O63:O70"/>
    <mergeCell ref="P63:P70"/>
    <mergeCell ref="Q63:Q70"/>
    <mergeCell ref="R63:R70"/>
    <mergeCell ref="H54:H61"/>
    <mergeCell ref="N54:N61"/>
    <mergeCell ref="O54:O61"/>
    <mergeCell ref="P54:P61"/>
  </mergeCells>
  <pageMargins left="0" right="0" top="0" bottom="0" header="0" footer="0"/>
  <pageSetup scale="60" pageOrder="overThenDown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92"/>
  <sheetViews>
    <sheetView topLeftCell="A75" zoomScale="85" zoomScaleNormal="85" workbookViewId="0">
      <selection activeCell="A81" sqref="A81:W89"/>
    </sheetView>
  </sheetViews>
  <sheetFormatPr defaultRowHeight="13.5"/>
  <cols>
    <col min="1" max="1" width="3.42578125" style="19" customWidth="1"/>
    <col min="2" max="2" width="14" style="19" customWidth="1"/>
    <col min="3" max="3" width="49.28515625" style="19" customWidth="1"/>
    <col min="4" max="23" width="8.7109375" style="19" customWidth="1"/>
    <col min="24" max="219" width="9.140625" style="19"/>
    <col min="220" max="220" width="3.42578125" style="19" customWidth="1"/>
    <col min="221" max="221" width="15" style="19" customWidth="1"/>
    <col min="222" max="222" width="16.28515625" style="19" customWidth="1"/>
    <col min="223" max="223" width="15.42578125" style="19" customWidth="1"/>
    <col min="224" max="224" width="14.5703125" style="19" customWidth="1"/>
    <col min="225" max="225" width="12.85546875" style="19" customWidth="1"/>
    <col min="226" max="229" width="8.28515625" style="19" customWidth="1"/>
    <col min="230" max="230" width="11.7109375" style="19" customWidth="1"/>
    <col min="231" max="234" width="8.28515625" style="19" customWidth="1"/>
    <col min="235" max="235" width="11.7109375" style="19" customWidth="1"/>
    <col min="236" max="239" width="8.28515625" style="19" customWidth="1"/>
    <col min="240" max="240" width="11.7109375" style="19" customWidth="1"/>
    <col min="241" max="244" width="8.28515625" style="19" customWidth="1"/>
    <col min="245" max="245" width="11.7109375" style="19" customWidth="1"/>
    <col min="246" max="475" width="9.140625" style="19"/>
    <col min="476" max="476" width="3.42578125" style="19" customWidth="1"/>
    <col min="477" max="477" width="15" style="19" customWidth="1"/>
    <col min="478" max="478" width="16.28515625" style="19" customWidth="1"/>
    <col min="479" max="479" width="15.42578125" style="19" customWidth="1"/>
    <col min="480" max="480" width="14.5703125" style="19" customWidth="1"/>
    <col min="481" max="481" width="12.85546875" style="19" customWidth="1"/>
    <col min="482" max="485" width="8.28515625" style="19" customWidth="1"/>
    <col min="486" max="486" width="11.7109375" style="19" customWidth="1"/>
    <col min="487" max="490" width="8.28515625" style="19" customWidth="1"/>
    <col min="491" max="491" width="11.7109375" style="19" customWidth="1"/>
    <col min="492" max="495" width="8.28515625" style="19" customWidth="1"/>
    <col min="496" max="496" width="11.7109375" style="19" customWidth="1"/>
    <col min="497" max="500" width="8.28515625" style="19" customWidth="1"/>
    <col min="501" max="501" width="11.7109375" style="19" customWidth="1"/>
    <col min="502" max="731" width="9.140625" style="19"/>
    <col min="732" max="732" width="3.42578125" style="19" customWidth="1"/>
    <col min="733" max="733" width="15" style="19" customWidth="1"/>
    <col min="734" max="734" width="16.28515625" style="19" customWidth="1"/>
    <col min="735" max="735" width="15.42578125" style="19" customWidth="1"/>
    <col min="736" max="736" width="14.5703125" style="19" customWidth="1"/>
    <col min="737" max="737" width="12.85546875" style="19" customWidth="1"/>
    <col min="738" max="741" width="8.28515625" style="19" customWidth="1"/>
    <col min="742" max="742" width="11.7109375" style="19" customWidth="1"/>
    <col min="743" max="746" width="8.28515625" style="19" customWidth="1"/>
    <col min="747" max="747" width="11.7109375" style="19" customWidth="1"/>
    <col min="748" max="751" width="8.28515625" style="19" customWidth="1"/>
    <col min="752" max="752" width="11.7109375" style="19" customWidth="1"/>
    <col min="753" max="756" width="8.28515625" style="19" customWidth="1"/>
    <col min="757" max="757" width="11.7109375" style="19" customWidth="1"/>
    <col min="758" max="987" width="9.140625" style="19"/>
    <col min="988" max="988" width="3.42578125" style="19" customWidth="1"/>
    <col min="989" max="989" width="15" style="19" customWidth="1"/>
    <col min="990" max="990" width="16.28515625" style="19" customWidth="1"/>
    <col min="991" max="991" width="15.42578125" style="19" customWidth="1"/>
    <col min="992" max="992" width="14.5703125" style="19" customWidth="1"/>
    <col min="993" max="993" width="12.85546875" style="19" customWidth="1"/>
    <col min="994" max="997" width="8.28515625" style="19" customWidth="1"/>
    <col min="998" max="998" width="11.7109375" style="19" customWidth="1"/>
    <col min="999" max="1002" width="8.28515625" style="19" customWidth="1"/>
    <col min="1003" max="1003" width="11.7109375" style="19" customWidth="1"/>
    <col min="1004" max="1007" width="8.28515625" style="19" customWidth="1"/>
    <col min="1008" max="1008" width="11.7109375" style="19" customWidth="1"/>
    <col min="1009" max="1012" width="8.28515625" style="19" customWidth="1"/>
    <col min="1013" max="1013" width="11.7109375" style="19" customWidth="1"/>
    <col min="1014" max="1243" width="9.140625" style="19"/>
    <col min="1244" max="1244" width="3.42578125" style="19" customWidth="1"/>
    <col min="1245" max="1245" width="15" style="19" customWidth="1"/>
    <col min="1246" max="1246" width="16.28515625" style="19" customWidth="1"/>
    <col min="1247" max="1247" width="15.42578125" style="19" customWidth="1"/>
    <col min="1248" max="1248" width="14.5703125" style="19" customWidth="1"/>
    <col min="1249" max="1249" width="12.85546875" style="19" customWidth="1"/>
    <col min="1250" max="1253" width="8.28515625" style="19" customWidth="1"/>
    <col min="1254" max="1254" width="11.7109375" style="19" customWidth="1"/>
    <col min="1255" max="1258" width="8.28515625" style="19" customWidth="1"/>
    <col min="1259" max="1259" width="11.7109375" style="19" customWidth="1"/>
    <col min="1260" max="1263" width="8.28515625" style="19" customWidth="1"/>
    <col min="1264" max="1264" width="11.7109375" style="19" customWidth="1"/>
    <col min="1265" max="1268" width="8.28515625" style="19" customWidth="1"/>
    <col min="1269" max="1269" width="11.7109375" style="19" customWidth="1"/>
    <col min="1270" max="1499" width="9.140625" style="19"/>
    <col min="1500" max="1500" width="3.42578125" style="19" customWidth="1"/>
    <col min="1501" max="1501" width="15" style="19" customWidth="1"/>
    <col min="1502" max="1502" width="16.28515625" style="19" customWidth="1"/>
    <col min="1503" max="1503" width="15.42578125" style="19" customWidth="1"/>
    <col min="1504" max="1504" width="14.5703125" style="19" customWidth="1"/>
    <col min="1505" max="1505" width="12.85546875" style="19" customWidth="1"/>
    <col min="1506" max="1509" width="8.28515625" style="19" customWidth="1"/>
    <col min="1510" max="1510" width="11.7109375" style="19" customWidth="1"/>
    <col min="1511" max="1514" width="8.28515625" style="19" customWidth="1"/>
    <col min="1515" max="1515" width="11.7109375" style="19" customWidth="1"/>
    <col min="1516" max="1519" width="8.28515625" style="19" customWidth="1"/>
    <col min="1520" max="1520" width="11.7109375" style="19" customWidth="1"/>
    <col min="1521" max="1524" width="8.28515625" style="19" customWidth="1"/>
    <col min="1525" max="1525" width="11.7109375" style="19" customWidth="1"/>
    <col min="1526" max="1755" width="9.140625" style="19"/>
    <col min="1756" max="1756" width="3.42578125" style="19" customWidth="1"/>
    <col min="1757" max="1757" width="15" style="19" customWidth="1"/>
    <col min="1758" max="1758" width="16.28515625" style="19" customWidth="1"/>
    <col min="1759" max="1759" width="15.42578125" style="19" customWidth="1"/>
    <col min="1760" max="1760" width="14.5703125" style="19" customWidth="1"/>
    <col min="1761" max="1761" width="12.85546875" style="19" customWidth="1"/>
    <col min="1762" max="1765" width="8.28515625" style="19" customWidth="1"/>
    <col min="1766" max="1766" width="11.7109375" style="19" customWidth="1"/>
    <col min="1767" max="1770" width="8.28515625" style="19" customWidth="1"/>
    <col min="1771" max="1771" width="11.7109375" style="19" customWidth="1"/>
    <col min="1772" max="1775" width="8.28515625" style="19" customWidth="1"/>
    <col min="1776" max="1776" width="11.7109375" style="19" customWidth="1"/>
    <col min="1777" max="1780" width="8.28515625" style="19" customWidth="1"/>
    <col min="1781" max="1781" width="11.7109375" style="19" customWidth="1"/>
    <col min="1782" max="2011" width="9.140625" style="19"/>
    <col min="2012" max="2012" width="3.42578125" style="19" customWidth="1"/>
    <col min="2013" max="2013" width="15" style="19" customWidth="1"/>
    <col min="2014" max="2014" width="16.28515625" style="19" customWidth="1"/>
    <col min="2015" max="2015" width="15.42578125" style="19" customWidth="1"/>
    <col min="2016" max="2016" width="14.5703125" style="19" customWidth="1"/>
    <col min="2017" max="2017" width="12.85546875" style="19" customWidth="1"/>
    <col min="2018" max="2021" width="8.28515625" style="19" customWidth="1"/>
    <col min="2022" max="2022" width="11.7109375" style="19" customWidth="1"/>
    <col min="2023" max="2026" width="8.28515625" style="19" customWidth="1"/>
    <col min="2027" max="2027" width="11.7109375" style="19" customWidth="1"/>
    <col min="2028" max="2031" width="8.28515625" style="19" customWidth="1"/>
    <col min="2032" max="2032" width="11.7109375" style="19" customWidth="1"/>
    <col min="2033" max="2036" width="8.28515625" style="19" customWidth="1"/>
    <col min="2037" max="2037" width="11.7109375" style="19" customWidth="1"/>
    <col min="2038" max="2267" width="9.140625" style="19"/>
    <col min="2268" max="2268" width="3.42578125" style="19" customWidth="1"/>
    <col min="2269" max="2269" width="15" style="19" customWidth="1"/>
    <col min="2270" max="2270" width="16.28515625" style="19" customWidth="1"/>
    <col min="2271" max="2271" width="15.42578125" style="19" customWidth="1"/>
    <col min="2272" max="2272" width="14.5703125" style="19" customWidth="1"/>
    <col min="2273" max="2273" width="12.85546875" style="19" customWidth="1"/>
    <col min="2274" max="2277" width="8.28515625" style="19" customWidth="1"/>
    <col min="2278" max="2278" width="11.7109375" style="19" customWidth="1"/>
    <col min="2279" max="2282" width="8.28515625" style="19" customWidth="1"/>
    <col min="2283" max="2283" width="11.7109375" style="19" customWidth="1"/>
    <col min="2284" max="2287" width="8.28515625" style="19" customWidth="1"/>
    <col min="2288" max="2288" width="11.7109375" style="19" customWidth="1"/>
    <col min="2289" max="2292" width="8.28515625" style="19" customWidth="1"/>
    <col min="2293" max="2293" width="11.7109375" style="19" customWidth="1"/>
    <col min="2294" max="2523" width="9.140625" style="19"/>
    <col min="2524" max="2524" width="3.42578125" style="19" customWidth="1"/>
    <col min="2525" max="2525" width="15" style="19" customWidth="1"/>
    <col min="2526" max="2526" width="16.28515625" style="19" customWidth="1"/>
    <col min="2527" max="2527" width="15.42578125" style="19" customWidth="1"/>
    <col min="2528" max="2528" width="14.5703125" style="19" customWidth="1"/>
    <col min="2529" max="2529" width="12.85546875" style="19" customWidth="1"/>
    <col min="2530" max="2533" width="8.28515625" style="19" customWidth="1"/>
    <col min="2534" max="2534" width="11.7109375" style="19" customWidth="1"/>
    <col min="2535" max="2538" width="8.28515625" style="19" customWidth="1"/>
    <col min="2539" max="2539" width="11.7109375" style="19" customWidth="1"/>
    <col min="2540" max="2543" width="8.28515625" style="19" customWidth="1"/>
    <col min="2544" max="2544" width="11.7109375" style="19" customWidth="1"/>
    <col min="2545" max="2548" width="8.28515625" style="19" customWidth="1"/>
    <col min="2549" max="2549" width="11.7109375" style="19" customWidth="1"/>
    <col min="2550" max="2779" width="9.140625" style="19"/>
    <col min="2780" max="2780" width="3.42578125" style="19" customWidth="1"/>
    <col min="2781" max="2781" width="15" style="19" customWidth="1"/>
    <col min="2782" max="2782" width="16.28515625" style="19" customWidth="1"/>
    <col min="2783" max="2783" width="15.42578125" style="19" customWidth="1"/>
    <col min="2784" max="2784" width="14.5703125" style="19" customWidth="1"/>
    <col min="2785" max="2785" width="12.85546875" style="19" customWidth="1"/>
    <col min="2786" max="2789" width="8.28515625" style="19" customWidth="1"/>
    <col min="2790" max="2790" width="11.7109375" style="19" customWidth="1"/>
    <col min="2791" max="2794" width="8.28515625" style="19" customWidth="1"/>
    <col min="2795" max="2795" width="11.7109375" style="19" customWidth="1"/>
    <col min="2796" max="2799" width="8.28515625" style="19" customWidth="1"/>
    <col min="2800" max="2800" width="11.7109375" style="19" customWidth="1"/>
    <col min="2801" max="2804" width="8.28515625" style="19" customWidth="1"/>
    <col min="2805" max="2805" width="11.7109375" style="19" customWidth="1"/>
    <col min="2806" max="3035" width="9.140625" style="19"/>
    <col min="3036" max="3036" width="3.42578125" style="19" customWidth="1"/>
    <col min="3037" max="3037" width="15" style="19" customWidth="1"/>
    <col min="3038" max="3038" width="16.28515625" style="19" customWidth="1"/>
    <col min="3039" max="3039" width="15.42578125" style="19" customWidth="1"/>
    <col min="3040" max="3040" width="14.5703125" style="19" customWidth="1"/>
    <col min="3041" max="3041" width="12.85546875" style="19" customWidth="1"/>
    <col min="3042" max="3045" width="8.28515625" style="19" customWidth="1"/>
    <col min="3046" max="3046" width="11.7109375" style="19" customWidth="1"/>
    <col min="3047" max="3050" width="8.28515625" style="19" customWidth="1"/>
    <col min="3051" max="3051" width="11.7109375" style="19" customWidth="1"/>
    <col min="3052" max="3055" width="8.28515625" style="19" customWidth="1"/>
    <col min="3056" max="3056" width="11.7109375" style="19" customWidth="1"/>
    <col min="3057" max="3060" width="8.28515625" style="19" customWidth="1"/>
    <col min="3061" max="3061" width="11.7109375" style="19" customWidth="1"/>
    <col min="3062" max="3291" width="9.140625" style="19"/>
    <col min="3292" max="3292" width="3.42578125" style="19" customWidth="1"/>
    <col min="3293" max="3293" width="15" style="19" customWidth="1"/>
    <col min="3294" max="3294" width="16.28515625" style="19" customWidth="1"/>
    <col min="3295" max="3295" width="15.42578125" style="19" customWidth="1"/>
    <col min="3296" max="3296" width="14.5703125" style="19" customWidth="1"/>
    <col min="3297" max="3297" width="12.85546875" style="19" customWidth="1"/>
    <col min="3298" max="3301" width="8.28515625" style="19" customWidth="1"/>
    <col min="3302" max="3302" width="11.7109375" style="19" customWidth="1"/>
    <col min="3303" max="3306" width="8.28515625" style="19" customWidth="1"/>
    <col min="3307" max="3307" width="11.7109375" style="19" customWidth="1"/>
    <col min="3308" max="3311" width="8.28515625" style="19" customWidth="1"/>
    <col min="3312" max="3312" width="11.7109375" style="19" customWidth="1"/>
    <col min="3313" max="3316" width="8.28515625" style="19" customWidth="1"/>
    <col min="3317" max="3317" width="11.7109375" style="19" customWidth="1"/>
    <col min="3318" max="3547" width="9.140625" style="19"/>
    <col min="3548" max="3548" width="3.42578125" style="19" customWidth="1"/>
    <col min="3549" max="3549" width="15" style="19" customWidth="1"/>
    <col min="3550" max="3550" width="16.28515625" style="19" customWidth="1"/>
    <col min="3551" max="3551" width="15.42578125" style="19" customWidth="1"/>
    <col min="3552" max="3552" width="14.5703125" style="19" customWidth="1"/>
    <col min="3553" max="3553" width="12.85546875" style="19" customWidth="1"/>
    <col min="3554" max="3557" width="8.28515625" style="19" customWidth="1"/>
    <col min="3558" max="3558" width="11.7109375" style="19" customWidth="1"/>
    <col min="3559" max="3562" width="8.28515625" style="19" customWidth="1"/>
    <col min="3563" max="3563" width="11.7109375" style="19" customWidth="1"/>
    <col min="3564" max="3567" width="8.28515625" style="19" customWidth="1"/>
    <col min="3568" max="3568" width="11.7109375" style="19" customWidth="1"/>
    <col min="3569" max="3572" width="8.28515625" style="19" customWidth="1"/>
    <col min="3573" max="3573" width="11.7109375" style="19" customWidth="1"/>
    <col min="3574" max="3803" width="9.140625" style="19"/>
    <col min="3804" max="3804" width="3.42578125" style="19" customWidth="1"/>
    <col min="3805" max="3805" width="15" style="19" customWidth="1"/>
    <col min="3806" max="3806" width="16.28515625" style="19" customWidth="1"/>
    <col min="3807" max="3807" width="15.42578125" style="19" customWidth="1"/>
    <col min="3808" max="3808" width="14.5703125" style="19" customWidth="1"/>
    <col min="3809" max="3809" width="12.85546875" style="19" customWidth="1"/>
    <col min="3810" max="3813" width="8.28515625" style="19" customWidth="1"/>
    <col min="3814" max="3814" width="11.7109375" style="19" customWidth="1"/>
    <col min="3815" max="3818" width="8.28515625" style="19" customWidth="1"/>
    <col min="3819" max="3819" width="11.7109375" style="19" customWidth="1"/>
    <col min="3820" max="3823" width="8.28515625" style="19" customWidth="1"/>
    <col min="3824" max="3824" width="11.7109375" style="19" customWidth="1"/>
    <col min="3825" max="3828" width="8.28515625" style="19" customWidth="1"/>
    <col min="3829" max="3829" width="11.7109375" style="19" customWidth="1"/>
    <col min="3830" max="4059" width="9.140625" style="19"/>
    <col min="4060" max="4060" width="3.42578125" style="19" customWidth="1"/>
    <col min="4061" max="4061" width="15" style="19" customWidth="1"/>
    <col min="4062" max="4062" width="16.28515625" style="19" customWidth="1"/>
    <col min="4063" max="4063" width="15.42578125" style="19" customWidth="1"/>
    <col min="4064" max="4064" width="14.5703125" style="19" customWidth="1"/>
    <col min="4065" max="4065" width="12.85546875" style="19" customWidth="1"/>
    <col min="4066" max="4069" width="8.28515625" style="19" customWidth="1"/>
    <col min="4070" max="4070" width="11.7109375" style="19" customWidth="1"/>
    <col min="4071" max="4074" width="8.28515625" style="19" customWidth="1"/>
    <col min="4075" max="4075" width="11.7109375" style="19" customWidth="1"/>
    <col min="4076" max="4079" width="8.28515625" style="19" customWidth="1"/>
    <col min="4080" max="4080" width="11.7109375" style="19" customWidth="1"/>
    <col min="4081" max="4084" width="8.28515625" style="19" customWidth="1"/>
    <col min="4085" max="4085" width="11.7109375" style="19" customWidth="1"/>
    <col min="4086" max="4315" width="9.140625" style="19"/>
    <col min="4316" max="4316" width="3.42578125" style="19" customWidth="1"/>
    <col min="4317" max="4317" width="15" style="19" customWidth="1"/>
    <col min="4318" max="4318" width="16.28515625" style="19" customWidth="1"/>
    <col min="4319" max="4319" width="15.42578125" style="19" customWidth="1"/>
    <col min="4320" max="4320" width="14.5703125" style="19" customWidth="1"/>
    <col min="4321" max="4321" width="12.85546875" style="19" customWidth="1"/>
    <col min="4322" max="4325" width="8.28515625" style="19" customWidth="1"/>
    <col min="4326" max="4326" width="11.7109375" style="19" customWidth="1"/>
    <col min="4327" max="4330" width="8.28515625" style="19" customWidth="1"/>
    <col min="4331" max="4331" width="11.7109375" style="19" customWidth="1"/>
    <col min="4332" max="4335" width="8.28515625" style="19" customWidth="1"/>
    <col min="4336" max="4336" width="11.7109375" style="19" customWidth="1"/>
    <col min="4337" max="4340" width="8.28515625" style="19" customWidth="1"/>
    <col min="4341" max="4341" width="11.7109375" style="19" customWidth="1"/>
    <col min="4342" max="4571" width="9.140625" style="19"/>
    <col min="4572" max="4572" width="3.42578125" style="19" customWidth="1"/>
    <col min="4573" max="4573" width="15" style="19" customWidth="1"/>
    <col min="4574" max="4574" width="16.28515625" style="19" customWidth="1"/>
    <col min="4575" max="4575" width="15.42578125" style="19" customWidth="1"/>
    <col min="4576" max="4576" width="14.5703125" style="19" customWidth="1"/>
    <col min="4577" max="4577" width="12.85546875" style="19" customWidth="1"/>
    <col min="4578" max="4581" width="8.28515625" style="19" customWidth="1"/>
    <col min="4582" max="4582" width="11.7109375" style="19" customWidth="1"/>
    <col min="4583" max="4586" width="8.28515625" style="19" customWidth="1"/>
    <col min="4587" max="4587" width="11.7109375" style="19" customWidth="1"/>
    <col min="4588" max="4591" width="8.28515625" style="19" customWidth="1"/>
    <col min="4592" max="4592" width="11.7109375" style="19" customWidth="1"/>
    <col min="4593" max="4596" width="8.28515625" style="19" customWidth="1"/>
    <col min="4597" max="4597" width="11.7109375" style="19" customWidth="1"/>
    <col min="4598" max="4827" width="9.140625" style="19"/>
    <col min="4828" max="4828" width="3.42578125" style="19" customWidth="1"/>
    <col min="4829" max="4829" width="15" style="19" customWidth="1"/>
    <col min="4830" max="4830" width="16.28515625" style="19" customWidth="1"/>
    <col min="4831" max="4831" width="15.42578125" style="19" customWidth="1"/>
    <col min="4832" max="4832" width="14.5703125" style="19" customWidth="1"/>
    <col min="4833" max="4833" width="12.85546875" style="19" customWidth="1"/>
    <col min="4834" max="4837" width="8.28515625" style="19" customWidth="1"/>
    <col min="4838" max="4838" width="11.7109375" style="19" customWidth="1"/>
    <col min="4839" max="4842" width="8.28515625" style="19" customWidth="1"/>
    <col min="4843" max="4843" width="11.7109375" style="19" customWidth="1"/>
    <col min="4844" max="4847" width="8.28515625" style="19" customWidth="1"/>
    <col min="4848" max="4848" width="11.7109375" style="19" customWidth="1"/>
    <col min="4849" max="4852" width="8.28515625" style="19" customWidth="1"/>
    <col min="4853" max="4853" width="11.7109375" style="19" customWidth="1"/>
    <col min="4854" max="5083" width="9.140625" style="19"/>
    <col min="5084" max="5084" width="3.42578125" style="19" customWidth="1"/>
    <col min="5085" max="5085" width="15" style="19" customWidth="1"/>
    <col min="5086" max="5086" width="16.28515625" style="19" customWidth="1"/>
    <col min="5087" max="5087" width="15.42578125" style="19" customWidth="1"/>
    <col min="5088" max="5088" width="14.5703125" style="19" customWidth="1"/>
    <col min="5089" max="5089" width="12.85546875" style="19" customWidth="1"/>
    <col min="5090" max="5093" width="8.28515625" style="19" customWidth="1"/>
    <col min="5094" max="5094" width="11.7109375" style="19" customWidth="1"/>
    <col min="5095" max="5098" width="8.28515625" style="19" customWidth="1"/>
    <col min="5099" max="5099" width="11.7109375" style="19" customWidth="1"/>
    <col min="5100" max="5103" width="8.28515625" style="19" customWidth="1"/>
    <col min="5104" max="5104" width="11.7109375" style="19" customWidth="1"/>
    <col min="5105" max="5108" width="8.28515625" style="19" customWidth="1"/>
    <col min="5109" max="5109" width="11.7109375" style="19" customWidth="1"/>
    <col min="5110" max="5339" width="9.140625" style="19"/>
    <col min="5340" max="5340" width="3.42578125" style="19" customWidth="1"/>
    <col min="5341" max="5341" width="15" style="19" customWidth="1"/>
    <col min="5342" max="5342" width="16.28515625" style="19" customWidth="1"/>
    <col min="5343" max="5343" width="15.42578125" style="19" customWidth="1"/>
    <col min="5344" max="5344" width="14.5703125" style="19" customWidth="1"/>
    <col min="5345" max="5345" width="12.85546875" style="19" customWidth="1"/>
    <col min="5346" max="5349" width="8.28515625" style="19" customWidth="1"/>
    <col min="5350" max="5350" width="11.7109375" style="19" customWidth="1"/>
    <col min="5351" max="5354" width="8.28515625" style="19" customWidth="1"/>
    <col min="5355" max="5355" width="11.7109375" style="19" customWidth="1"/>
    <col min="5356" max="5359" width="8.28515625" style="19" customWidth="1"/>
    <col min="5360" max="5360" width="11.7109375" style="19" customWidth="1"/>
    <col min="5361" max="5364" width="8.28515625" style="19" customWidth="1"/>
    <col min="5365" max="5365" width="11.7109375" style="19" customWidth="1"/>
    <col min="5366" max="5595" width="9.140625" style="19"/>
    <col min="5596" max="5596" width="3.42578125" style="19" customWidth="1"/>
    <col min="5597" max="5597" width="15" style="19" customWidth="1"/>
    <col min="5598" max="5598" width="16.28515625" style="19" customWidth="1"/>
    <col min="5599" max="5599" width="15.42578125" style="19" customWidth="1"/>
    <col min="5600" max="5600" width="14.5703125" style="19" customWidth="1"/>
    <col min="5601" max="5601" width="12.85546875" style="19" customWidth="1"/>
    <col min="5602" max="5605" width="8.28515625" style="19" customWidth="1"/>
    <col min="5606" max="5606" width="11.7109375" style="19" customWidth="1"/>
    <col min="5607" max="5610" width="8.28515625" style="19" customWidth="1"/>
    <col min="5611" max="5611" width="11.7109375" style="19" customWidth="1"/>
    <col min="5612" max="5615" width="8.28515625" style="19" customWidth="1"/>
    <col min="5616" max="5616" width="11.7109375" style="19" customWidth="1"/>
    <col min="5617" max="5620" width="8.28515625" style="19" customWidth="1"/>
    <col min="5621" max="5621" width="11.7109375" style="19" customWidth="1"/>
    <col min="5622" max="5851" width="9.140625" style="19"/>
    <col min="5852" max="5852" width="3.42578125" style="19" customWidth="1"/>
    <col min="5853" max="5853" width="15" style="19" customWidth="1"/>
    <col min="5854" max="5854" width="16.28515625" style="19" customWidth="1"/>
    <col min="5855" max="5855" width="15.42578125" style="19" customWidth="1"/>
    <col min="5856" max="5856" width="14.5703125" style="19" customWidth="1"/>
    <col min="5857" max="5857" width="12.85546875" style="19" customWidth="1"/>
    <col min="5858" max="5861" width="8.28515625" style="19" customWidth="1"/>
    <col min="5862" max="5862" width="11.7109375" style="19" customWidth="1"/>
    <col min="5863" max="5866" width="8.28515625" style="19" customWidth="1"/>
    <col min="5867" max="5867" width="11.7109375" style="19" customWidth="1"/>
    <col min="5868" max="5871" width="8.28515625" style="19" customWidth="1"/>
    <col min="5872" max="5872" width="11.7109375" style="19" customWidth="1"/>
    <col min="5873" max="5876" width="8.28515625" style="19" customWidth="1"/>
    <col min="5877" max="5877" width="11.7109375" style="19" customWidth="1"/>
    <col min="5878" max="6107" width="9.140625" style="19"/>
    <col min="6108" max="6108" width="3.42578125" style="19" customWidth="1"/>
    <col min="6109" max="6109" width="15" style="19" customWidth="1"/>
    <col min="6110" max="6110" width="16.28515625" style="19" customWidth="1"/>
    <col min="6111" max="6111" width="15.42578125" style="19" customWidth="1"/>
    <col min="6112" max="6112" width="14.5703125" style="19" customWidth="1"/>
    <col min="6113" max="6113" width="12.85546875" style="19" customWidth="1"/>
    <col min="6114" max="6117" width="8.28515625" style="19" customWidth="1"/>
    <col min="6118" max="6118" width="11.7109375" style="19" customWidth="1"/>
    <col min="6119" max="6122" width="8.28515625" style="19" customWidth="1"/>
    <col min="6123" max="6123" width="11.7109375" style="19" customWidth="1"/>
    <col min="6124" max="6127" width="8.28515625" style="19" customWidth="1"/>
    <col min="6128" max="6128" width="11.7109375" style="19" customWidth="1"/>
    <col min="6129" max="6132" width="8.28515625" style="19" customWidth="1"/>
    <col min="6133" max="6133" width="11.7109375" style="19" customWidth="1"/>
    <col min="6134" max="6363" width="9.140625" style="19"/>
    <col min="6364" max="6364" width="3.42578125" style="19" customWidth="1"/>
    <col min="6365" max="6365" width="15" style="19" customWidth="1"/>
    <col min="6366" max="6366" width="16.28515625" style="19" customWidth="1"/>
    <col min="6367" max="6367" width="15.42578125" style="19" customWidth="1"/>
    <col min="6368" max="6368" width="14.5703125" style="19" customWidth="1"/>
    <col min="6369" max="6369" width="12.85546875" style="19" customWidth="1"/>
    <col min="6370" max="6373" width="8.28515625" style="19" customWidth="1"/>
    <col min="6374" max="6374" width="11.7109375" style="19" customWidth="1"/>
    <col min="6375" max="6378" width="8.28515625" style="19" customWidth="1"/>
    <col min="6379" max="6379" width="11.7109375" style="19" customWidth="1"/>
    <col min="6380" max="6383" width="8.28515625" style="19" customWidth="1"/>
    <col min="6384" max="6384" width="11.7109375" style="19" customWidth="1"/>
    <col min="6385" max="6388" width="8.28515625" style="19" customWidth="1"/>
    <col min="6389" max="6389" width="11.7109375" style="19" customWidth="1"/>
    <col min="6390" max="6619" width="9.140625" style="19"/>
    <col min="6620" max="6620" width="3.42578125" style="19" customWidth="1"/>
    <col min="6621" max="6621" width="15" style="19" customWidth="1"/>
    <col min="6622" max="6622" width="16.28515625" style="19" customWidth="1"/>
    <col min="6623" max="6623" width="15.42578125" style="19" customWidth="1"/>
    <col min="6624" max="6624" width="14.5703125" style="19" customWidth="1"/>
    <col min="6625" max="6625" width="12.85546875" style="19" customWidth="1"/>
    <col min="6626" max="6629" width="8.28515625" style="19" customWidth="1"/>
    <col min="6630" max="6630" width="11.7109375" style="19" customWidth="1"/>
    <col min="6631" max="6634" width="8.28515625" style="19" customWidth="1"/>
    <col min="6635" max="6635" width="11.7109375" style="19" customWidth="1"/>
    <col min="6636" max="6639" width="8.28515625" style="19" customWidth="1"/>
    <col min="6640" max="6640" width="11.7109375" style="19" customWidth="1"/>
    <col min="6641" max="6644" width="8.28515625" style="19" customWidth="1"/>
    <col min="6645" max="6645" width="11.7109375" style="19" customWidth="1"/>
    <col min="6646" max="6875" width="9.140625" style="19"/>
    <col min="6876" max="6876" width="3.42578125" style="19" customWidth="1"/>
    <col min="6877" max="6877" width="15" style="19" customWidth="1"/>
    <col min="6878" max="6878" width="16.28515625" style="19" customWidth="1"/>
    <col min="6879" max="6879" width="15.42578125" style="19" customWidth="1"/>
    <col min="6880" max="6880" width="14.5703125" style="19" customWidth="1"/>
    <col min="6881" max="6881" width="12.85546875" style="19" customWidth="1"/>
    <col min="6882" max="6885" width="8.28515625" style="19" customWidth="1"/>
    <col min="6886" max="6886" width="11.7109375" style="19" customWidth="1"/>
    <col min="6887" max="6890" width="8.28515625" style="19" customWidth="1"/>
    <col min="6891" max="6891" width="11.7109375" style="19" customWidth="1"/>
    <col min="6892" max="6895" width="8.28515625" style="19" customWidth="1"/>
    <col min="6896" max="6896" width="11.7109375" style="19" customWidth="1"/>
    <col min="6897" max="6900" width="8.28515625" style="19" customWidth="1"/>
    <col min="6901" max="6901" width="11.7109375" style="19" customWidth="1"/>
    <col min="6902" max="7131" width="9.140625" style="19"/>
    <col min="7132" max="7132" width="3.42578125" style="19" customWidth="1"/>
    <col min="7133" max="7133" width="15" style="19" customWidth="1"/>
    <col min="7134" max="7134" width="16.28515625" style="19" customWidth="1"/>
    <col min="7135" max="7135" width="15.42578125" style="19" customWidth="1"/>
    <col min="7136" max="7136" width="14.5703125" style="19" customWidth="1"/>
    <col min="7137" max="7137" width="12.85546875" style="19" customWidth="1"/>
    <col min="7138" max="7141" width="8.28515625" style="19" customWidth="1"/>
    <col min="7142" max="7142" width="11.7109375" style="19" customWidth="1"/>
    <col min="7143" max="7146" width="8.28515625" style="19" customWidth="1"/>
    <col min="7147" max="7147" width="11.7109375" style="19" customWidth="1"/>
    <col min="7148" max="7151" width="8.28515625" style="19" customWidth="1"/>
    <col min="7152" max="7152" width="11.7109375" style="19" customWidth="1"/>
    <col min="7153" max="7156" width="8.28515625" style="19" customWidth="1"/>
    <col min="7157" max="7157" width="11.7109375" style="19" customWidth="1"/>
    <col min="7158" max="7387" width="9.140625" style="19"/>
    <col min="7388" max="7388" width="3.42578125" style="19" customWidth="1"/>
    <col min="7389" max="7389" width="15" style="19" customWidth="1"/>
    <col min="7390" max="7390" width="16.28515625" style="19" customWidth="1"/>
    <col min="7391" max="7391" width="15.42578125" style="19" customWidth="1"/>
    <col min="7392" max="7392" width="14.5703125" style="19" customWidth="1"/>
    <col min="7393" max="7393" width="12.85546875" style="19" customWidth="1"/>
    <col min="7394" max="7397" width="8.28515625" style="19" customWidth="1"/>
    <col min="7398" max="7398" width="11.7109375" style="19" customWidth="1"/>
    <col min="7399" max="7402" width="8.28515625" style="19" customWidth="1"/>
    <col min="7403" max="7403" width="11.7109375" style="19" customWidth="1"/>
    <col min="7404" max="7407" width="8.28515625" style="19" customWidth="1"/>
    <col min="7408" max="7408" width="11.7109375" style="19" customWidth="1"/>
    <col min="7409" max="7412" width="8.28515625" style="19" customWidth="1"/>
    <col min="7413" max="7413" width="11.7109375" style="19" customWidth="1"/>
    <col min="7414" max="7643" width="9.140625" style="19"/>
    <col min="7644" max="7644" width="3.42578125" style="19" customWidth="1"/>
    <col min="7645" max="7645" width="15" style="19" customWidth="1"/>
    <col min="7646" max="7646" width="16.28515625" style="19" customWidth="1"/>
    <col min="7647" max="7647" width="15.42578125" style="19" customWidth="1"/>
    <col min="7648" max="7648" width="14.5703125" style="19" customWidth="1"/>
    <col min="7649" max="7649" width="12.85546875" style="19" customWidth="1"/>
    <col min="7650" max="7653" width="8.28515625" style="19" customWidth="1"/>
    <col min="7654" max="7654" width="11.7109375" style="19" customWidth="1"/>
    <col min="7655" max="7658" width="8.28515625" style="19" customWidth="1"/>
    <col min="7659" max="7659" width="11.7109375" style="19" customWidth="1"/>
    <col min="7660" max="7663" width="8.28515625" style="19" customWidth="1"/>
    <col min="7664" max="7664" width="11.7109375" style="19" customWidth="1"/>
    <col min="7665" max="7668" width="8.28515625" style="19" customWidth="1"/>
    <col min="7669" max="7669" width="11.7109375" style="19" customWidth="1"/>
    <col min="7670" max="7899" width="9.140625" style="19"/>
    <col min="7900" max="7900" width="3.42578125" style="19" customWidth="1"/>
    <col min="7901" max="7901" width="15" style="19" customWidth="1"/>
    <col min="7902" max="7902" width="16.28515625" style="19" customWidth="1"/>
    <col min="7903" max="7903" width="15.42578125" style="19" customWidth="1"/>
    <col min="7904" max="7904" width="14.5703125" style="19" customWidth="1"/>
    <col min="7905" max="7905" width="12.85546875" style="19" customWidth="1"/>
    <col min="7906" max="7909" width="8.28515625" style="19" customWidth="1"/>
    <col min="7910" max="7910" width="11.7109375" style="19" customWidth="1"/>
    <col min="7911" max="7914" width="8.28515625" style="19" customWidth="1"/>
    <col min="7915" max="7915" width="11.7109375" style="19" customWidth="1"/>
    <col min="7916" max="7919" width="8.28515625" style="19" customWidth="1"/>
    <col min="7920" max="7920" width="11.7109375" style="19" customWidth="1"/>
    <col min="7921" max="7924" width="8.28515625" style="19" customWidth="1"/>
    <col min="7925" max="7925" width="11.7109375" style="19" customWidth="1"/>
    <col min="7926" max="8155" width="9.140625" style="19"/>
    <col min="8156" max="8156" width="3.42578125" style="19" customWidth="1"/>
    <col min="8157" max="8157" width="15" style="19" customWidth="1"/>
    <col min="8158" max="8158" width="16.28515625" style="19" customWidth="1"/>
    <col min="8159" max="8159" width="15.42578125" style="19" customWidth="1"/>
    <col min="8160" max="8160" width="14.5703125" style="19" customWidth="1"/>
    <col min="8161" max="8161" width="12.85546875" style="19" customWidth="1"/>
    <col min="8162" max="8165" width="8.28515625" style="19" customWidth="1"/>
    <col min="8166" max="8166" width="11.7109375" style="19" customWidth="1"/>
    <col min="8167" max="8170" width="8.28515625" style="19" customWidth="1"/>
    <col min="8171" max="8171" width="11.7109375" style="19" customWidth="1"/>
    <col min="8172" max="8175" width="8.28515625" style="19" customWidth="1"/>
    <col min="8176" max="8176" width="11.7109375" style="19" customWidth="1"/>
    <col min="8177" max="8180" width="8.28515625" style="19" customWidth="1"/>
    <col min="8181" max="8181" width="11.7109375" style="19" customWidth="1"/>
    <col min="8182" max="8411" width="9.140625" style="19"/>
    <col min="8412" max="8412" width="3.42578125" style="19" customWidth="1"/>
    <col min="8413" max="8413" width="15" style="19" customWidth="1"/>
    <col min="8414" max="8414" width="16.28515625" style="19" customWidth="1"/>
    <col min="8415" max="8415" width="15.42578125" style="19" customWidth="1"/>
    <col min="8416" max="8416" width="14.5703125" style="19" customWidth="1"/>
    <col min="8417" max="8417" width="12.85546875" style="19" customWidth="1"/>
    <col min="8418" max="8421" width="8.28515625" style="19" customWidth="1"/>
    <col min="8422" max="8422" width="11.7109375" style="19" customWidth="1"/>
    <col min="8423" max="8426" width="8.28515625" style="19" customWidth="1"/>
    <col min="8427" max="8427" width="11.7109375" style="19" customWidth="1"/>
    <col min="8428" max="8431" width="8.28515625" style="19" customWidth="1"/>
    <col min="8432" max="8432" width="11.7109375" style="19" customWidth="1"/>
    <col min="8433" max="8436" width="8.28515625" style="19" customWidth="1"/>
    <col min="8437" max="8437" width="11.7109375" style="19" customWidth="1"/>
    <col min="8438" max="8667" width="9.140625" style="19"/>
    <col min="8668" max="8668" width="3.42578125" style="19" customWidth="1"/>
    <col min="8669" max="8669" width="15" style="19" customWidth="1"/>
    <col min="8670" max="8670" width="16.28515625" style="19" customWidth="1"/>
    <col min="8671" max="8671" width="15.42578125" style="19" customWidth="1"/>
    <col min="8672" max="8672" width="14.5703125" style="19" customWidth="1"/>
    <col min="8673" max="8673" width="12.85546875" style="19" customWidth="1"/>
    <col min="8674" max="8677" width="8.28515625" style="19" customWidth="1"/>
    <col min="8678" max="8678" width="11.7109375" style="19" customWidth="1"/>
    <col min="8679" max="8682" width="8.28515625" style="19" customWidth="1"/>
    <col min="8683" max="8683" width="11.7109375" style="19" customWidth="1"/>
    <col min="8684" max="8687" width="8.28515625" style="19" customWidth="1"/>
    <col min="8688" max="8688" width="11.7109375" style="19" customWidth="1"/>
    <col min="8689" max="8692" width="8.28515625" style="19" customWidth="1"/>
    <col min="8693" max="8693" width="11.7109375" style="19" customWidth="1"/>
    <col min="8694" max="8923" width="9.140625" style="19"/>
    <col min="8924" max="8924" width="3.42578125" style="19" customWidth="1"/>
    <col min="8925" max="8925" width="15" style="19" customWidth="1"/>
    <col min="8926" max="8926" width="16.28515625" style="19" customWidth="1"/>
    <col min="8927" max="8927" width="15.42578125" style="19" customWidth="1"/>
    <col min="8928" max="8928" width="14.5703125" style="19" customWidth="1"/>
    <col min="8929" max="8929" width="12.85546875" style="19" customWidth="1"/>
    <col min="8930" max="8933" width="8.28515625" style="19" customWidth="1"/>
    <col min="8934" max="8934" width="11.7109375" style="19" customWidth="1"/>
    <col min="8935" max="8938" width="8.28515625" style="19" customWidth="1"/>
    <col min="8939" max="8939" width="11.7109375" style="19" customWidth="1"/>
    <col min="8940" max="8943" width="8.28515625" style="19" customWidth="1"/>
    <col min="8944" max="8944" width="11.7109375" style="19" customWidth="1"/>
    <col min="8945" max="8948" width="8.28515625" style="19" customWidth="1"/>
    <col min="8949" max="8949" width="11.7109375" style="19" customWidth="1"/>
    <col min="8950" max="9179" width="9.140625" style="19"/>
    <col min="9180" max="9180" width="3.42578125" style="19" customWidth="1"/>
    <col min="9181" max="9181" width="15" style="19" customWidth="1"/>
    <col min="9182" max="9182" width="16.28515625" style="19" customWidth="1"/>
    <col min="9183" max="9183" width="15.42578125" style="19" customWidth="1"/>
    <col min="9184" max="9184" width="14.5703125" style="19" customWidth="1"/>
    <col min="9185" max="9185" width="12.85546875" style="19" customWidth="1"/>
    <col min="9186" max="9189" width="8.28515625" style="19" customWidth="1"/>
    <col min="9190" max="9190" width="11.7109375" style="19" customWidth="1"/>
    <col min="9191" max="9194" width="8.28515625" style="19" customWidth="1"/>
    <col min="9195" max="9195" width="11.7109375" style="19" customWidth="1"/>
    <col min="9196" max="9199" width="8.28515625" style="19" customWidth="1"/>
    <col min="9200" max="9200" width="11.7109375" style="19" customWidth="1"/>
    <col min="9201" max="9204" width="8.28515625" style="19" customWidth="1"/>
    <col min="9205" max="9205" width="11.7109375" style="19" customWidth="1"/>
    <col min="9206" max="9435" width="9.140625" style="19"/>
    <col min="9436" max="9436" width="3.42578125" style="19" customWidth="1"/>
    <col min="9437" max="9437" width="15" style="19" customWidth="1"/>
    <col min="9438" max="9438" width="16.28515625" style="19" customWidth="1"/>
    <col min="9439" max="9439" width="15.42578125" style="19" customWidth="1"/>
    <col min="9440" max="9440" width="14.5703125" style="19" customWidth="1"/>
    <col min="9441" max="9441" width="12.85546875" style="19" customWidth="1"/>
    <col min="9442" max="9445" width="8.28515625" style="19" customWidth="1"/>
    <col min="9446" max="9446" width="11.7109375" style="19" customWidth="1"/>
    <col min="9447" max="9450" width="8.28515625" style="19" customWidth="1"/>
    <col min="9451" max="9451" width="11.7109375" style="19" customWidth="1"/>
    <col min="9452" max="9455" width="8.28515625" style="19" customWidth="1"/>
    <col min="9456" max="9456" width="11.7109375" style="19" customWidth="1"/>
    <col min="9457" max="9460" width="8.28515625" style="19" customWidth="1"/>
    <col min="9461" max="9461" width="11.7109375" style="19" customWidth="1"/>
    <col min="9462" max="9691" width="9.140625" style="19"/>
    <col min="9692" max="9692" width="3.42578125" style="19" customWidth="1"/>
    <col min="9693" max="9693" width="15" style="19" customWidth="1"/>
    <col min="9694" max="9694" width="16.28515625" style="19" customWidth="1"/>
    <col min="9695" max="9695" width="15.42578125" style="19" customWidth="1"/>
    <col min="9696" max="9696" width="14.5703125" style="19" customWidth="1"/>
    <col min="9697" max="9697" width="12.85546875" style="19" customWidth="1"/>
    <col min="9698" max="9701" width="8.28515625" style="19" customWidth="1"/>
    <col min="9702" max="9702" width="11.7109375" style="19" customWidth="1"/>
    <col min="9703" max="9706" width="8.28515625" style="19" customWidth="1"/>
    <col min="9707" max="9707" width="11.7109375" style="19" customWidth="1"/>
    <col min="9708" max="9711" width="8.28515625" style="19" customWidth="1"/>
    <col min="9712" max="9712" width="11.7109375" style="19" customWidth="1"/>
    <col min="9713" max="9716" width="8.28515625" style="19" customWidth="1"/>
    <col min="9717" max="9717" width="11.7109375" style="19" customWidth="1"/>
    <col min="9718" max="9947" width="9.140625" style="19"/>
    <col min="9948" max="9948" width="3.42578125" style="19" customWidth="1"/>
    <col min="9949" max="9949" width="15" style="19" customWidth="1"/>
    <col min="9950" max="9950" width="16.28515625" style="19" customWidth="1"/>
    <col min="9951" max="9951" width="15.42578125" style="19" customWidth="1"/>
    <col min="9952" max="9952" width="14.5703125" style="19" customWidth="1"/>
    <col min="9953" max="9953" width="12.85546875" style="19" customWidth="1"/>
    <col min="9954" max="9957" width="8.28515625" style="19" customWidth="1"/>
    <col min="9958" max="9958" width="11.7109375" style="19" customWidth="1"/>
    <col min="9959" max="9962" width="8.28515625" style="19" customWidth="1"/>
    <col min="9963" max="9963" width="11.7109375" style="19" customWidth="1"/>
    <col min="9964" max="9967" width="8.28515625" style="19" customWidth="1"/>
    <col min="9968" max="9968" width="11.7109375" style="19" customWidth="1"/>
    <col min="9969" max="9972" width="8.28515625" style="19" customWidth="1"/>
    <col min="9973" max="9973" width="11.7109375" style="19" customWidth="1"/>
    <col min="9974" max="10203" width="9.140625" style="19"/>
    <col min="10204" max="10204" width="3.42578125" style="19" customWidth="1"/>
    <col min="10205" max="10205" width="15" style="19" customWidth="1"/>
    <col min="10206" max="10206" width="16.28515625" style="19" customWidth="1"/>
    <col min="10207" max="10207" width="15.42578125" style="19" customWidth="1"/>
    <col min="10208" max="10208" width="14.5703125" style="19" customWidth="1"/>
    <col min="10209" max="10209" width="12.85546875" style="19" customWidth="1"/>
    <col min="10210" max="10213" width="8.28515625" style="19" customWidth="1"/>
    <col min="10214" max="10214" width="11.7109375" style="19" customWidth="1"/>
    <col min="10215" max="10218" width="8.28515625" style="19" customWidth="1"/>
    <col min="10219" max="10219" width="11.7109375" style="19" customWidth="1"/>
    <col min="10220" max="10223" width="8.28515625" style="19" customWidth="1"/>
    <col min="10224" max="10224" width="11.7109375" style="19" customWidth="1"/>
    <col min="10225" max="10228" width="8.28515625" style="19" customWidth="1"/>
    <col min="10229" max="10229" width="11.7109375" style="19" customWidth="1"/>
    <col min="10230" max="10459" width="9.140625" style="19"/>
    <col min="10460" max="10460" width="3.42578125" style="19" customWidth="1"/>
    <col min="10461" max="10461" width="15" style="19" customWidth="1"/>
    <col min="10462" max="10462" width="16.28515625" style="19" customWidth="1"/>
    <col min="10463" max="10463" width="15.42578125" style="19" customWidth="1"/>
    <col min="10464" max="10464" width="14.5703125" style="19" customWidth="1"/>
    <col min="10465" max="10465" width="12.85546875" style="19" customWidth="1"/>
    <col min="10466" max="10469" width="8.28515625" style="19" customWidth="1"/>
    <col min="10470" max="10470" width="11.7109375" style="19" customWidth="1"/>
    <col min="10471" max="10474" width="8.28515625" style="19" customWidth="1"/>
    <col min="10475" max="10475" width="11.7109375" style="19" customWidth="1"/>
    <col min="10476" max="10479" width="8.28515625" style="19" customWidth="1"/>
    <col min="10480" max="10480" width="11.7109375" style="19" customWidth="1"/>
    <col min="10481" max="10484" width="8.28515625" style="19" customWidth="1"/>
    <col min="10485" max="10485" width="11.7109375" style="19" customWidth="1"/>
    <col min="10486" max="10715" width="9.140625" style="19"/>
    <col min="10716" max="10716" width="3.42578125" style="19" customWidth="1"/>
    <col min="10717" max="10717" width="15" style="19" customWidth="1"/>
    <col min="10718" max="10718" width="16.28515625" style="19" customWidth="1"/>
    <col min="10719" max="10719" width="15.42578125" style="19" customWidth="1"/>
    <col min="10720" max="10720" width="14.5703125" style="19" customWidth="1"/>
    <col min="10721" max="10721" width="12.85546875" style="19" customWidth="1"/>
    <col min="10722" max="10725" width="8.28515625" style="19" customWidth="1"/>
    <col min="10726" max="10726" width="11.7109375" style="19" customWidth="1"/>
    <col min="10727" max="10730" width="8.28515625" style="19" customWidth="1"/>
    <col min="10731" max="10731" width="11.7109375" style="19" customWidth="1"/>
    <col min="10732" max="10735" width="8.28515625" style="19" customWidth="1"/>
    <col min="10736" max="10736" width="11.7109375" style="19" customWidth="1"/>
    <col min="10737" max="10740" width="8.28515625" style="19" customWidth="1"/>
    <col min="10741" max="10741" width="11.7109375" style="19" customWidth="1"/>
    <col min="10742" max="10971" width="9.140625" style="19"/>
    <col min="10972" max="10972" width="3.42578125" style="19" customWidth="1"/>
    <col min="10973" max="10973" width="15" style="19" customWidth="1"/>
    <col min="10974" max="10974" width="16.28515625" style="19" customWidth="1"/>
    <col min="10975" max="10975" width="15.42578125" style="19" customWidth="1"/>
    <col min="10976" max="10976" width="14.5703125" style="19" customWidth="1"/>
    <col min="10977" max="10977" width="12.85546875" style="19" customWidth="1"/>
    <col min="10978" max="10981" width="8.28515625" style="19" customWidth="1"/>
    <col min="10982" max="10982" width="11.7109375" style="19" customWidth="1"/>
    <col min="10983" max="10986" width="8.28515625" style="19" customWidth="1"/>
    <col min="10987" max="10987" width="11.7109375" style="19" customWidth="1"/>
    <col min="10988" max="10991" width="8.28515625" style="19" customWidth="1"/>
    <col min="10992" max="10992" width="11.7109375" style="19" customWidth="1"/>
    <col min="10993" max="10996" width="8.28515625" style="19" customWidth="1"/>
    <col min="10997" max="10997" width="11.7109375" style="19" customWidth="1"/>
    <col min="10998" max="11227" width="9.140625" style="19"/>
    <col min="11228" max="11228" width="3.42578125" style="19" customWidth="1"/>
    <col min="11229" max="11229" width="15" style="19" customWidth="1"/>
    <col min="11230" max="11230" width="16.28515625" style="19" customWidth="1"/>
    <col min="11231" max="11231" width="15.42578125" style="19" customWidth="1"/>
    <col min="11232" max="11232" width="14.5703125" style="19" customWidth="1"/>
    <col min="11233" max="11233" width="12.85546875" style="19" customWidth="1"/>
    <col min="11234" max="11237" width="8.28515625" style="19" customWidth="1"/>
    <col min="11238" max="11238" width="11.7109375" style="19" customWidth="1"/>
    <col min="11239" max="11242" width="8.28515625" style="19" customWidth="1"/>
    <col min="11243" max="11243" width="11.7109375" style="19" customWidth="1"/>
    <col min="11244" max="11247" width="8.28515625" style="19" customWidth="1"/>
    <col min="11248" max="11248" width="11.7109375" style="19" customWidth="1"/>
    <col min="11249" max="11252" width="8.28515625" style="19" customWidth="1"/>
    <col min="11253" max="11253" width="11.7109375" style="19" customWidth="1"/>
    <col min="11254" max="11483" width="9.140625" style="19"/>
    <col min="11484" max="11484" width="3.42578125" style="19" customWidth="1"/>
    <col min="11485" max="11485" width="15" style="19" customWidth="1"/>
    <col min="11486" max="11486" width="16.28515625" style="19" customWidth="1"/>
    <col min="11487" max="11487" width="15.42578125" style="19" customWidth="1"/>
    <col min="11488" max="11488" width="14.5703125" style="19" customWidth="1"/>
    <col min="11489" max="11489" width="12.85546875" style="19" customWidth="1"/>
    <col min="11490" max="11493" width="8.28515625" style="19" customWidth="1"/>
    <col min="11494" max="11494" width="11.7109375" style="19" customWidth="1"/>
    <col min="11495" max="11498" width="8.28515625" style="19" customWidth="1"/>
    <col min="11499" max="11499" width="11.7109375" style="19" customWidth="1"/>
    <col min="11500" max="11503" width="8.28515625" style="19" customWidth="1"/>
    <col min="11504" max="11504" width="11.7109375" style="19" customWidth="1"/>
    <col min="11505" max="11508" width="8.28515625" style="19" customWidth="1"/>
    <col min="11509" max="11509" width="11.7109375" style="19" customWidth="1"/>
    <col min="11510" max="11739" width="9.140625" style="19"/>
    <col min="11740" max="11740" width="3.42578125" style="19" customWidth="1"/>
    <col min="11741" max="11741" width="15" style="19" customWidth="1"/>
    <col min="11742" max="11742" width="16.28515625" style="19" customWidth="1"/>
    <col min="11743" max="11743" width="15.42578125" style="19" customWidth="1"/>
    <col min="11744" max="11744" width="14.5703125" style="19" customWidth="1"/>
    <col min="11745" max="11745" width="12.85546875" style="19" customWidth="1"/>
    <col min="11746" max="11749" width="8.28515625" style="19" customWidth="1"/>
    <col min="11750" max="11750" width="11.7109375" style="19" customWidth="1"/>
    <col min="11751" max="11754" width="8.28515625" style="19" customWidth="1"/>
    <col min="11755" max="11755" width="11.7109375" style="19" customWidth="1"/>
    <col min="11756" max="11759" width="8.28515625" style="19" customWidth="1"/>
    <col min="11760" max="11760" width="11.7109375" style="19" customWidth="1"/>
    <col min="11761" max="11764" width="8.28515625" style="19" customWidth="1"/>
    <col min="11765" max="11765" width="11.7109375" style="19" customWidth="1"/>
    <col min="11766" max="11995" width="9.140625" style="19"/>
    <col min="11996" max="11996" width="3.42578125" style="19" customWidth="1"/>
    <col min="11997" max="11997" width="15" style="19" customWidth="1"/>
    <col min="11998" max="11998" width="16.28515625" style="19" customWidth="1"/>
    <col min="11999" max="11999" width="15.42578125" style="19" customWidth="1"/>
    <col min="12000" max="12000" width="14.5703125" style="19" customWidth="1"/>
    <col min="12001" max="12001" width="12.85546875" style="19" customWidth="1"/>
    <col min="12002" max="12005" width="8.28515625" style="19" customWidth="1"/>
    <col min="12006" max="12006" width="11.7109375" style="19" customWidth="1"/>
    <col min="12007" max="12010" width="8.28515625" style="19" customWidth="1"/>
    <col min="12011" max="12011" width="11.7109375" style="19" customWidth="1"/>
    <col min="12012" max="12015" width="8.28515625" style="19" customWidth="1"/>
    <col min="12016" max="12016" width="11.7109375" style="19" customWidth="1"/>
    <col min="12017" max="12020" width="8.28515625" style="19" customWidth="1"/>
    <col min="12021" max="12021" width="11.7109375" style="19" customWidth="1"/>
    <col min="12022" max="12251" width="9.140625" style="19"/>
    <col min="12252" max="12252" width="3.42578125" style="19" customWidth="1"/>
    <col min="12253" max="12253" width="15" style="19" customWidth="1"/>
    <col min="12254" max="12254" width="16.28515625" style="19" customWidth="1"/>
    <col min="12255" max="12255" width="15.42578125" style="19" customWidth="1"/>
    <col min="12256" max="12256" width="14.5703125" style="19" customWidth="1"/>
    <col min="12257" max="12257" width="12.85546875" style="19" customWidth="1"/>
    <col min="12258" max="12261" width="8.28515625" style="19" customWidth="1"/>
    <col min="12262" max="12262" width="11.7109375" style="19" customWidth="1"/>
    <col min="12263" max="12266" width="8.28515625" style="19" customWidth="1"/>
    <col min="12267" max="12267" width="11.7109375" style="19" customWidth="1"/>
    <col min="12268" max="12271" width="8.28515625" style="19" customWidth="1"/>
    <col min="12272" max="12272" width="11.7109375" style="19" customWidth="1"/>
    <col min="12273" max="12276" width="8.28515625" style="19" customWidth="1"/>
    <col min="12277" max="12277" width="11.7109375" style="19" customWidth="1"/>
    <col min="12278" max="12507" width="9.140625" style="19"/>
    <col min="12508" max="12508" width="3.42578125" style="19" customWidth="1"/>
    <col min="12509" max="12509" width="15" style="19" customWidth="1"/>
    <col min="12510" max="12510" width="16.28515625" style="19" customWidth="1"/>
    <col min="12511" max="12511" width="15.42578125" style="19" customWidth="1"/>
    <col min="12512" max="12512" width="14.5703125" style="19" customWidth="1"/>
    <col min="12513" max="12513" width="12.85546875" style="19" customWidth="1"/>
    <col min="12514" max="12517" width="8.28515625" style="19" customWidth="1"/>
    <col min="12518" max="12518" width="11.7109375" style="19" customWidth="1"/>
    <col min="12519" max="12522" width="8.28515625" style="19" customWidth="1"/>
    <col min="12523" max="12523" width="11.7109375" style="19" customWidth="1"/>
    <col min="12524" max="12527" width="8.28515625" style="19" customWidth="1"/>
    <col min="12528" max="12528" width="11.7109375" style="19" customWidth="1"/>
    <col min="12529" max="12532" width="8.28515625" style="19" customWidth="1"/>
    <col min="12533" max="12533" width="11.7109375" style="19" customWidth="1"/>
    <col min="12534" max="12763" width="9.140625" style="19"/>
    <col min="12764" max="12764" width="3.42578125" style="19" customWidth="1"/>
    <col min="12765" max="12765" width="15" style="19" customWidth="1"/>
    <col min="12766" max="12766" width="16.28515625" style="19" customWidth="1"/>
    <col min="12767" max="12767" width="15.42578125" style="19" customWidth="1"/>
    <col min="12768" max="12768" width="14.5703125" style="19" customWidth="1"/>
    <col min="12769" max="12769" width="12.85546875" style="19" customWidth="1"/>
    <col min="12770" max="12773" width="8.28515625" style="19" customWidth="1"/>
    <col min="12774" max="12774" width="11.7109375" style="19" customWidth="1"/>
    <col min="12775" max="12778" width="8.28515625" style="19" customWidth="1"/>
    <col min="12779" max="12779" width="11.7109375" style="19" customWidth="1"/>
    <col min="12780" max="12783" width="8.28515625" style="19" customWidth="1"/>
    <col min="12784" max="12784" width="11.7109375" style="19" customWidth="1"/>
    <col min="12785" max="12788" width="8.28515625" style="19" customWidth="1"/>
    <col min="12789" max="12789" width="11.7109375" style="19" customWidth="1"/>
    <col min="12790" max="13019" width="9.140625" style="19"/>
    <col min="13020" max="13020" width="3.42578125" style="19" customWidth="1"/>
    <col min="13021" max="13021" width="15" style="19" customWidth="1"/>
    <col min="13022" max="13022" width="16.28515625" style="19" customWidth="1"/>
    <col min="13023" max="13023" width="15.42578125" style="19" customWidth="1"/>
    <col min="13024" max="13024" width="14.5703125" style="19" customWidth="1"/>
    <col min="13025" max="13025" width="12.85546875" style="19" customWidth="1"/>
    <col min="13026" max="13029" width="8.28515625" style="19" customWidth="1"/>
    <col min="13030" max="13030" width="11.7109375" style="19" customWidth="1"/>
    <col min="13031" max="13034" width="8.28515625" style="19" customWidth="1"/>
    <col min="13035" max="13035" width="11.7109375" style="19" customWidth="1"/>
    <col min="13036" max="13039" width="8.28515625" style="19" customWidth="1"/>
    <col min="13040" max="13040" width="11.7109375" style="19" customWidth="1"/>
    <col min="13041" max="13044" width="8.28515625" style="19" customWidth="1"/>
    <col min="13045" max="13045" width="11.7109375" style="19" customWidth="1"/>
    <col min="13046" max="13275" width="9.140625" style="19"/>
    <col min="13276" max="13276" width="3.42578125" style="19" customWidth="1"/>
    <col min="13277" max="13277" width="15" style="19" customWidth="1"/>
    <col min="13278" max="13278" width="16.28515625" style="19" customWidth="1"/>
    <col min="13279" max="13279" width="15.42578125" style="19" customWidth="1"/>
    <col min="13280" max="13280" width="14.5703125" style="19" customWidth="1"/>
    <col min="13281" max="13281" width="12.85546875" style="19" customWidth="1"/>
    <col min="13282" max="13285" width="8.28515625" style="19" customWidth="1"/>
    <col min="13286" max="13286" width="11.7109375" style="19" customWidth="1"/>
    <col min="13287" max="13290" width="8.28515625" style="19" customWidth="1"/>
    <col min="13291" max="13291" width="11.7109375" style="19" customWidth="1"/>
    <col min="13292" max="13295" width="8.28515625" style="19" customWidth="1"/>
    <col min="13296" max="13296" width="11.7109375" style="19" customWidth="1"/>
    <col min="13297" max="13300" width="8.28515625" style="19" customWidth="1"/>
    <col min="13301" max="13301" width="11.7109375" style="19" customWidth="1"/>
    <col min="13302" max="13531" width="9.140625" style="19"/>
    <col min="13532" max="13532" width="3.42578125" style="19" customWidth="1"/>
    <col min="13533" max="13533" width="15" style="19" customWidth="1"/>
    <col min="13534" max="13534" width="16.28515625" style="19" customWidth="1"/>
    <col min="13535" max="13535" width="15.42578125" style="19" customWidth="1"/>
    <col min="13536" max="13536" width="14.5703125" style="19" customWidth="1"/>
    <col min="13537" max="13537" width="12.85546875" style="19" customWidth="1"/>
    <col min="13538" max="13541" width="8.28515625" style="19" customWidth="1"/>
    <col min="13542" max="13542" width="11.7109375" style="19" customWidth="1"/>
    <col min="13543" max="13546" width="8.28515625" style="19" customWidth="1"/>
    <col min="13547" max="13547" width="11.7109375" style="19" customWidth="1"/>
    <col min="13548" max="13551" width="8.28515625" style="19" customWidth="1"/>
    <col min="13552" max="13552" width="11.7109375" style="19" customWidth="1"/>
    <col min="13553" max="13556" width="8.28515625" style="19" customWidth="1"/>
    <col min="13557" max="13557" width="11.7109375" style="19" customWidth="1"/>
    <col min="13558" max="13787" width="9.140625" style="19"/>
    <col min="13788" max="13788" width="3.42578125" style="19" customWidth="1"/>
    <col min="13789" max="13789" width="15" style="19" customWidth="1"/>
    <col min="13790" max="13790" width="16.28515625" style="19" customWidth="1"/>
    <col min="13791" max="13791" width="15.42578125" style="19" customWidth="1"/>
    <col min="13792" max="13792" width="14.5703125" style="19" customWidth="1"/>
    <col min="13793" max="13793" width="12.85546875" style="19" customWidth="1"/>
    <col min="13794" max="13797" width="8.28515625" style="19" customWidth="1"/>
    <col min="13798" max="13798" width="11.7109375" style="19" customWidth="1"/>
    <col min="13799" max="13802" width="8.28515625" style="19" customWidth="1"/>
    <col min="13803" max="13803" width="11.7109375" style="19" customWidth="1"/>
    <col min="13804" max="13807" width="8.28515625" style="19" customWidth="1"/>
    <col min="13808" max="13808" width="11.7109375" style="19" customWidth="1"/>
    <col min="13809" max="13812" width="8.28515625" style="19" customWidth="1"/>
    <col min="13813" max="13813" width="11.7109375" style="19" customWidth="1"/>
    <col min="13814" max="14043" width="9.140625" style="19"/>
    <col min="14044" max="14044" width="3.42578125" style="19" customWidth="1"/>
    <col min="14045" max="14045" width="15" style="19" customWidth="1"/>
    <col min="14046" max="14046" width="16.28515625" style="19" customWidth="1"/>
    <col min="14047" max="14047" width="15.42578125" style="19" customWidth="1"/>
    <col min="14048" max="14048" width="14.5703125" style="19" customWidth="1"/>
    <col min="14049" max="14049" width="12.85546875" style="19" customWidth="1"/>
    <col min="14050" max="14053" width="8.28515625" style="19" customWidth="1"/>
    <col min="14054" max="14054" width="11.7109375" style="19" customWidth="1"/>
    <col min="14055" max="14058" width="8.28515625" style="19" customWidth="1"/>
    <col min="14059" max="14059" width="11.7109375" style="19" customWidth="1"/>
    <col min="14060" max="14063" width="8.28515625" style="19" customWidth="1"/>
    <col min="14064" max="14064" width="11.7109375" style="19" customWidth="1"/>
    <col min="14065" max="14068" width="8.28515625" style="19" customWidth="1"/>
    <col min="14069" max="14069" width="11.7109375" style="19" customWidth="1"/>
    <col min="14070" max="14299" width="9.140625" style="19"/>
    <col min="14300" max="14300" width="3.42578125" style="19" customWidth="1"/>
    <col min="14301" max="14301" width="15" style="19" customWidth="1"/>
    <col min="14302" max="14302" width="16.28515625" style="19" customWidth="1"/>
    <col min="14303" max="14303" width="15.42578125" style="19" customWidth="1"/>
    <col min="14304" max="14304" width="14.5703125" style="19" customWidth="1"/>
    <col min="14305" max="14305" width="12.85546875" style="19" customWidth="1"/>
    <col min="14306" max="14309" width="8.28515625" style="19" customWidth="1"/>
    <col min="14310" max="14310" width="11.7109375" style="19" customWidth="1"/>
    <col min="14311" max="14314" width="8.28515625" style="19" customWidth="1"/>
    <col min="14315" max="14315" width="11.7109375" style="19" customWidth="1"/>
    <col min="14316" max="14319" width="8.28515625" style="19" customWidth="1"/>
    <col min="14320" max="14320" width="11.7109375" style="19" customWidth="1"/>
    <col min="14321" max="14324" width="8.28515625" style="19" customWidth="1"/>
    <col min="14325" max="14325" width="11.7109375" style="19" customWidth="1"/>
    <col min="14326" max="14555" width="9.140625" style="19"/>
    <col min="14556" max="14556" width="3.42578125" style="19" customWidth="1"/>
    <col min="14557" max="14557" width="15" style="19" customWidth="1"/>
    <col min="14558" max="14558" width="16.28515625" style="19" customWidth="1"/>
    <col min="14559" max="14559" width="15.42578125" style="19" customWidth="1"/>
    <col min="14560" max="14560" width="14.5703125" style="19" customWidth="1"/>
    <col min="14561" max="14561" width="12.85546875" style="19" customWidth="1"/>
    <col min="14562" max="14565" width="8.28515625" style="19" customWidth="1"/>
    <col min="14566" max="14566" width="11.7109375" style="19" customWidth="1"/>
    <col min="14567" max="14570" width="8.28515625" style="19" customWidth="1"/>
    <col min="14571" max="14571" width="11.7109375" style="19" customWidth="1"/>
    <col min="14572" max="14575" width="8.28515625" style="19" customWidth="1"/>
    <col min="14576" max="14576" width="11.7109375" style="19" customWidth="1"/>
    <col min="14577" max="14580" width="8.28515625" style="19" customWidth="1"/>
    <col min="14581" max="14581" width="11.7109375" style="19" customWidth="1"/>
    <col min="14582" max="14811" width="9.140625" style="19"/>
    <col min="14812" max="14812" width="3.42578125" style="19" customWidth="1"/>
    <col min="14813" max="14813" width="15" style="19" customWidth="1"/>
    <col min="14814" max="14814" width="16.28515625" style="19" customWidth="1"/>
    <col min="14815" max="14815" width="15.42578125" style="19" customWidth="1"/>
    <col min="14816" max="14816" width="14.5703125" style="19" customWidth="1"/>
    <col min="14817" max="14817" width="12.85546875" style="19" customWidth="1"/>
    <col min="14818" max="14821" width="8.28515625" style="19" customWidth="1"/>
    <col min="14822" max="14822" width="11.7109375" style="19" customWidth="1"/>
    <col min="14823" max="14826" width="8.28515625" style="19" customWidth="1"/>
    <col min="14827" max="14827" width="11.7109375" style="19" customWidth="1"/>
    <col min="14828" max="14831" width="8.28515625" style="19" customWidth="1"/>
    <col min="14832" max="14832" width="11.7109375" style="19" customWidth="1"/>
    <col min="14833" max="14836" width="8.28515625" style="19" customWidth="1"/>
    <col min="14837" max="14837" width="11.7109375" style="19" customWidth="1"/>
    <col min="14838" max="15067" width="9.140625" style="19"/>
    <col min="15068" max="15068" width="3.42578125" style="19" customWidth="1"/>
    <col min="15069" max="15069" width="15" style="19" customWidth="1"/>
    <col min="15070" max="15070" width="16.28515625" style="19" customWidth="1"/>
    <col min="15071" max="15071" width="15.42578125" style="19" customWidth="1"/>
    <col min="15072" max="15072" width="14.5703125" style="19" customWidth="1"/>
    <col min="15073" max="15073" width="12.85546875" style="19" customWidth="1"/>
    <col min="15074" max="15077" width="8.28515625" style="19" customWidth="1"/>
    <col min="15078" max="15078" width="11.7109375" style="19" customWidth="1"/>
    <col min="15079" max="15082" width="8.28515625" style="19" customWidth="1"/>
    <col min="15083" max="15083" width="11.7109375" style="19" customWidth="1"/>
    <col min="15084" max="15087" width="8.28515625" style="19" customWidth="1"/>
    <col min="15088" max="15088" width="11.7109375" style="19" customWidth="1"/>
    <col min="15089" max="15092" width="8.28515625" style="19" customWidth="1"/>
    <col min="15093" max="15093" width="11.7109375" style="19" customWidth="1"/>
    <col min="15094" max="15323" width="9.140625" style="19"/>
    <col min="15324" max="15324" width="3.42578125" style="19" customWidth="1"/>
    <col min="15325" max="15325" width="15" style="19" customWidth="1"/>
    <col min="15326" max="15326" width="16.28515625" style="19" customWidth="1"/>
    <col min="15327" max="15327" width="15.42578125" style="19" customWidth="1"/>
    <col min="15328" max="15328" width="14.5703125" style="19" customWidth="1"/>
    <col min="15329" max="15329" width="12.85546875" style="19" customWidth="1"/>
    <col min="15330" max="15333" width="8.28515625" style="19" customWidth="1"/>
    <col min="15334" max="15334" width="11.7109375" style="19" customWidth="1"/>
    <col min="15335" max="15338" width="8.28515625" style="19" customWidth="1"/>
    <col min="15339" max="15339" width="11.7109375" style="19" customWidth="1"/>
    <col min="15340" max="15343" width="8.28515625" style="19" customWidth="1"/>
    <col min="15344" max="15344" width="11.7109375" style="19" customWidth="1"/>
    <col min="15345" max="15348" width="8.28515625" style="19" customWidth="1"/>
    <col min="15349" max="15349" width="11.7109375" style="19" customWidth="1"/>
    <col min="15350" max="15579" width="9.140625" style="19"/>
    <col min="15580" max="15580" width="3.42578125" style="19" customWidth="1"/>
    <col min="15581" max="15581" width="15" style="19" customWidth="1"/>
    <col min="15582" max="15582" width="16.28515625" style="19" customWidth="1"/>
    <col min="15583" max="15583" width="15.42578125" style="19" customWidth="1"/>
    <col min="15584" max="15584" width="14.5703125" style="19" customWidth="1"/>
    <col min="15585" max="15585" width="12.85546875" style="19" customWidth="1"/>
    <col min="15586" max="15589" width="8.28515625" style="19" customWidth="1"/>
    <col min="15590" max="15590" width="11.7109375" style="19" customWidth="1"/>
    <col min="15591" max="15594" width="8.28515625" style="19" customWidth="1"/>
    <col min="15595" max="15595" width="11.7109375" style="19" customWidth="1"/>
    <col min="15596" max="15599" width="8.28515625" style="19" customWidth="1"/>
    <col min="15600" max="15600" width="11.7109375" style="19" customWidth="1"/>
    <col min="15601" max="15604" width="8.28515625" style="19" customWidth="1"/>
    <col min="15605" max="15605" width="11.7109375" style="19" customWidth="1"/>
    <col min="15606" max="15835" width="9.140625" style="19"/>
    <col min="15836" max="15836" width="3.42578125" style="19" customWidth="1"/>
    <col min="15837" max="15837" width="15" style="19" customWidth="1"/>
    <col min="15838" max="15838" width="16.28515625" style="19" customWidth="1"/>
    <col min="15839" max="15839" width="15.42578125" style="19" customWidth="1"/>
    <col min="15840" max="15840" width="14.5703125" style="19" customWidth="1"/>
    <col min="15841" max="15841" width="12.85546875" style="19" customWidth="1"/>
    <col min="15842" max="15845" width="8.28515625" style="19" customWidth="1"/>
    <col min="15846" max="15846" width="11.7109375" style="19" customWidth="1"/>
    <col min="15847" max="15850" width="8.28515625" style="19" customWidth="1"/>
    <col min="15851" max="15851" width="11.7109375" style="19" customWidth="1"/>
    <col min="15852" max="15855" width="8.28515625" style="19" customWidth="1"/>
    <col min="15856" max="15856" width="11.7109375" style="19" customWidth="1"/>
    <col min="15857" max="15860" width="8.28515625" style="19" customWidth="1"/>
    <col min="15861" max="15861" width="11.7109375" style="19" customWidth="1"/>
    <col min="15862" max="16091" width="9.140625" style="19"/>
    <col min="16092" max="16092" width="3.42578125" style="19" customWidth="1"/>
    <col min="16093" max="16093" width="15" style="19" customWidth="1"/>
    <col min="16094" max="16094" width="16.28515625" style="19" customWidth="1"/>
    <col min="16095" max="16095" width="15.42578125" style="19" customWidth="1"/>
    <col min="16096" max="16096" width="14.5703125" style="19" customWidth="1"/>
    <col min="16097" max="16097" width="12.85546875" style="19" customWidth="1"/>
    <col min="16098" max="16101" width="8.28515625" style="19" customWidth="1"/>
    <col min="16102" max="16102" width="11.7109375" style="19" customWidth="1"/>
    <col min="16103" max="16106" width="8.28515625" style="19" customWidth="1"/>
    <col min="16107" max="16107" width="11.7109375" style="19" customWidth="1"/>
    <col min="16108" max="16111" width="8.28515625" style="19" customWidth="1"/>
    <col min="16112" max="16112" width="11.7109375" style="19" customWidth="1"/>
    <col min="16113" max="16116" width="8.28515625" style="19" customWidth="1"/>
    <col min="16117" max="16117" width="11.7109375" style="19" customWidth="1"/>
    <col min="16118" max="16384" width="9.140625" style="19"/>
  </cols>
  <sheetData>
    <row r="1" spans="1:23" ht="28.5" customHeight="1">
      <c r="A1" s="564" t="s">
        <v>0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</row>
    <row r="2" spans="1:23" ht="47.25" customHeight="1">
      <c r="A2" s="565" t="s">
        <v>362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  <c r="R2" s="565"/>
      <c r="S2" s="565"/>
      <c r="T2" s="565"/>
      <c r="U2" s="565"/>
      <c r="V2" s="565"/>
      <c r="W2" s="565"/>
    </row>
    <row r="3" spans="1:23" ht="30.75" customHeight="1" thickBot="1">
      <c r="A3" s="566" t="s">
        <v>484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66"/>
      <c r="S3" s="566"/>
      <c r="T3" s="566"/>
      <c r="U3" s="566"/>
      <c r="V3" s="566"/>
      <c r="W3" s="566"/>
    </row>
    <row r="4" spans="1:23" ht="36" customHeight="1" thickBot="1">
      <c r="A4" s="567" t="s">
        <v>3</v>
      </c>
      <c r="B4" s="569" t="s">
        <v>4</v>
      </c>
      <c r="C4" s="571" t="s">
        <v>5</v>
      </c>
      <c r="D4" s="518" t="s">
        <v>6</v>
      </c>
      <c r="E4" s="518"/>
      <c r="F4" s="518"/>
      <c r="G4" s="518"/>
      <c r="H4" s="518"/>
      <c r="I4" s="518"/>
      <c r="J4" s="518"/>
      <c r="K4" s="518"/>
      <c r="L4" s="518"/>
      <c r="M4" s="518"/>
      <c r="N4" s="518" t="s">
        <v>7</v>
      </c>
      <c r="O4" s="518"/>
      <c r="P4" s="518"/>
      <c r="Q4" s="518"/>
      <c r="R4" s="518"/>
      <c r="S4" s="518"/>
      <c r="T4" s="518"/>
      <c r="U4" s="518"/>
      <c r="V4" s="518"/>
      <c r="W4" s="518"/>
    </row>
    <row r="5" spans="1:23" ht="54" customHeight="1" thickBot="1">
      <c r="A5" s="568"/>
      <c r="B5" s="570"/>
      <c r="C5" s="572"/>
      <c r="D5" s="379" t="s">
        <v>8</v>
      </c>
      <c r="E5" s="354"/>
      <c r="F5" s="354"/>
      <c r="G5" s="354"/>
      <c r="H5" s="355"/>
      <c r="I5" s="379" t="s">
        <v>9</v>
      </c>
      <c r="J5" s="354"/>
      <c r="K5" s="354"/>
      <c r="L5" s="354"/>
      <c r="M5" s="380"/>
      <c r="N5" s="353" t="s">
        <v>8</v>
      </c>
      <c r="O5" s="354"/>
      <c r="P5" s="354"/>
      <c r="Q5" s="354"/>
      <c r="R5" s="355"/>
      <c r="S5" s="356" t="s">
        <v>9</v>
      </c>
      <c r="T5" s="357"/>
      <c r="U5" s="357"/>
      <c r="V5" s="357"/>
      <c r="W5" s="358"/>
    </row>
    <row r="6" spans="1:23" ht="24.75" customHeight="1" thickBot="1">
      <c r="A6" s="568"/>
      <c r="B6" s="570"/>
      <c r="C6" s="572"/>
      <c r="D6" s="359" t="s">
        <v>10</v>
      </c>
      <c r="E6" s="360"/>
      <c r="F6" s="360"/>
      <c r="G6" s="360"/>
      <c r="H6" s="361"/>
      <c r="I6" s="359" t="s">
        <v>10</v>
      </c>
      <c r="J6" s="360"/>
      <c r="K6" s="360"/>
      <c r="L6" s="360"/>
      <c r="M6" s="361"/>
      <c r="N6" s="362" t="s">
        <v>10</v>
      </c>
      <c r="O6" s="360"/>
      <c r="P6" s="360"/>
      <c r="Q6" s="360"/>
      <c r="R6" s="363"/>
      <c r="S6" s="364" t="s">
        <v>10</v>
      </c>
      <c r="T6" s="365"/>
      <c r="U6" s="365"/>
      <c r="V6" s="365"/>
      <c r="W6" s="366"/>
    </row>
    <row r="7" spans="1:23" ht="72.75" customHeight="1" thickBot="1">
      <c r="A7" s="568"/>
      <c r="B7" s="570"/>
      <c r="C7" s="572"/>
      <c r="D7" s="24" t="s">
        <v>11</v>
      </c>
      <c r="E7" s="25" t="s">
        <v>12</v>
      </c>
      <c r="F7" s="25" t="s">
        <v>13</v>
      </c>
      <c r="G7" s="25" t="s">
        <v>14</v>
      </c>
      <c r="H7" s="26" t="s">
        <v>15</v>
      </c>
      <c r="I7" s="24" t="s">
        <v>11</v>
      </c>
      <c r="J7" s="25" t="s">
        <v>12</v>
      </c>
      <c r="K7" s="25" t="s">
        <v>13</v>
      </c>
      <c r="L7" s="25" t="s">
        <v>14</v>
      </c>
      <c r="M7" s="26" t="s">
        <v>15</v>
      </c>
      <c r="N7" s="27" t="s">
        <v>11</v>
      </c>
      <c r="O7" s="25" t="s">
        <v>12</v>
      </c>
      <c r="P7" s="25" t="s">
        <v>13</v>
      </c>
      <c r="Q7" s="25" t="s">
        <v>14</v>
      </c>
      <c r="R7" s="28" t="s">
        <v>15</v>
      </c>
      <c r="S7" s="20" t="s">
        <v>11</v>
      </c>
      <c r="T7" s="21" t="s">
        <v>12</v>
      </c>
      <c r="U7" s="21" t="s">
        <v>13</v>
      </c>
      <c r="V7" s="21" t="s">
        <v>14</v>
      </c>
      <c r="W7" s="22" t="s">
        <v>15</v>
      </c>
    </row>
    <row r="8" spans="1:23" ht="15" customHeight="1" thickBot="1">
      <c r="A8" s="77">
        <v>1</v>
      </c>
      <c r="B8" s="78">
        <v>2</v>
      </c>
      <c r="C8" s="79">
        <v>3</v>
      </c>
      <c r="D8" s="573">
        <v>4</v>
      </c>
      <c r="E8" s="574"/>
      <c r="F8" s="574"/>
      <c r="G8" s="574"/>
      <c r="H8" s="575"/>
      <c r="I8" s="576">
        <v>5</v>
      </c>
      <c r="J8" s="577"/>
      <c r="K8" s="577"/>
      <c r="L8" s="577"/>
      <c r="M8" s="578"/>
      <c r="N8" s="579">
        <v>6</v>
      </c>
      <c r="O8" s="574"/>
      <c r="P8" s="574"/>
      <c r="Q8" s="574"/>
      <c r="R8" s="580"/>
      <c r="S8" s="412">
        <v>7</v>
      </c>
      <c r="T8" s="413"/>
      <c r="U8" s="413"/>
      <c r="V8" s="413"/>
      <c r="W8" s="414"/>
    </row>
    <row r="9" spans="1:23" ht="30" customHeight="1">
      <c r="A9" s="415">
        <v>1</v>
      </c>
      <c r="B9" s="417" t="s">
        <v>363</v>
      </c>
      <c r="C9" s="144" t="s">
        <v>17</v>
      </c>
      <c r="D9" s="594">
        <v>339.4</v>
      </c>
      <c r="E9" s="594">
        <v>61.28</v>
      </c>
      <c r="F9" s="594">
        <v>1.3</v>
      </c>
      <c r="G9" s="594">
        <v>0.72</v>
      </c>
      <c r="H9" s="596">
        <v>38.29</v>
      </c>
      <c r="I9" s="192">
        <v>14.215999999999999</v>
      </c>
      <c r="J9" s="193"/>
      <c r="K9" s="193"/>
      <c r="L9" s="193"/>
      <c r="M9" s="194"/>
      <c r="N9" s="427">
        <v>11.28</v>
      </c>
      <c r="O9" s="420">
        <v>0.6</v>
      </c>
      <c r="P9" s="420"/>
      <c r="Q9" s="420"/>
      <c r="R9" s="420">
        <v>1.6</v>
      </c>
      <c r="S9" s="195"/>
      <c r="T9" s="196"/>
      <c r="U9" s="196"/>
      <c r="V9" s="196"/>
      <c r="W9" s="197"/>
    </row>
    <row r="10" spans="1:23" ht="30" customHeight="1">
      <c r="A10" s="415"/>
      <c r="B10" s="418"/>
      <c r="C10" s="146" t="s">
        <v>18</v>
      </c>
      <c r="D10" s="595"/>
      <c r="E10" s="595"/>
      <c r="F10" s="595"/>
      <c r="G10" s="595"/>
      <c r="H10" s="597"/>
      <c r="I10" s="198"/>
      <c r="J10" s="199"/>
      <c r="K10" s="199"/>
      <c r="L10" s="199"/>
      <c r="M10" s="200"/>
      <c r="N10" s="428"/>
      <c r="O10" s="421"/>
      <c r="P10" s="421"/>
      <c r="Q10" s="421"/>
      <c r="R10" s="421"/>
      <c r="S10" s="201"/>
      <c r="T10" s="202"/>
      <c r="U10" s="202"/>
      <c r="V10" s="202"/>
      <c r="W10" s="203"/>
    </row>
    <row r="11" spans="1:23" ht="30" customHeight="1">
      <c r="A11" s="415"/>
      <c r="B11" s="418"/>
      <c r="C11" s="146" t="s">
        <v>19</v>
      </c>
      <c r="D11" s="595"/>
      <c r="E11" s="595"/>
      <c r="F11" s="595"/>
      <c r="G11" s="595"/>
      <c r="H11" s="597"/>
      <c r="I11" s="198"/>
      <c r="J11" s="199"/>
      <c r="K11" s="204"/>
      <c r="L11" s="199"/>
      <c r="M11" s="200"/>
      <c r="N11" s="428"/>
      <c r="O11" s="421"/>
      <c r="P11" s="421"/>
      <c r="Q11" s="421"/>
      <c r="R11" s="421"/>
      <c r="S11" s="201"/>
      <c r="T11" s="202"/>
      <c r="U11" s="202"/>
      <c r="V11" s="202"/>
      <c r="W11" s="203"/>
    </row>
    <row r="12" spans="1:23" ht="30" customHeight="1">
      <c r="A12" s="415"/>
      <c r="B12" s="418"/>
      <c r="C12" s="146" t="s">
        <v>20</v>
      </c>
      <c r="D12" s="595"/>
      <c r="E12" s="595"/>
      <c r="F12" s="595"/>
      <c r="G12" s="595"/>
      <c r="H12" s="597"/>
      <c r="I12" s="198"/>
      <c r="J12" s="204"/>
      <c r="K12" s="199"/>
      <c r="L12" s="199"/>
      <c r="M12" s="200"/>
      <c r="N12" s="428"/>
      <c r="O12" s="421"/>
      <c r="P12" s="421"/>
      <c r="Q12" s="421"/>
      <c r="R12" s="421"/>
      <c r="S12" s="201"/>
      <c r="T12" s="202"/>
      <c r="U12" s="202"/>
      <c r="V12" s="202"/>
      <c r="W12" s="203"/>
    </row>
    <row r="13" spans="1:23" ht="30" customHeight="1">
      <c r="A13" s="415"/>
      <c r="B13" s="418"/>
      <c r="C13" s="146" t="s">
        <v>21</v>
      </c>
      <c r="D13" s="595"/>
      <c r="E13" s="595"/>
      <c r="F13" s="595"/>
      <c r="G13" s="595"/>
      <c r="H13" s="597"/>
      <c r="I13" s="198"/>
      <c r="J13" s="199"/>
      <c r="K13" s="199"/>
      <c r="L13" s="199"/>
      <c r="M13" s="200"/>
      <c r="N13" s="428"/>
      <c r="O13" s="421"/>
      <c r="P13" s="421"/>
      <c r="Q13" s="421"/>
      <c r="R13" s="421"/>
      <c r="S13" s="201"/>
      <c r="T13" s="202"/>
      <c r="U13" s="202"/>
      <c r="V13" s="202"/>
      <c r="W13" s="203"/>
    </row>
    <row r="14" spans="1:23" ht="30" customHeight="1">
      <c r="A14" s="415"/>
      <c r="B14" s="418"/>
      <c r="C14" s="146" t="s">
        <v>22</v>
      </c>
      <c r="D14" s="595"/>
      <c r="E14" s="595"/>
      <c r="F14" s="595"/>
      <c r="G14" s="595"/>
      <c r="H14" s="597"/>
      <c r="I14" s="198"/>
      <c r="J14" s="199"/>
      <c r="K14" s="199"/>
      <c r="L14" s="199"/>
      <c r="M14" s="200"/>
      <c r="N14" s="428"/>
      <c r="O14" s="421"/>
      <c r="P14" s="421"/>
      <c r="Q14" s="421"/>
      <c r="R14" s="421"/>
      <c r="S14" s="201"/>
      <c r="T14" s="202"/>
      <c r="U14" s="202"/>
      <c r="V14" s="202"/>
      <c r="W14" s="203"/>
    </row>
    <row r="15" spans="1:23" ht="30" customHeight="1">
      <c r="A15" s="415"/>
      <c r="B15" s="418"/>
      <c r="C15" s="146" t="s">
        <v>23</v>
      </c>
      <c r="D15" s="595"/>
      <c r="E15" s="595"/>
      <c r="F15" s="595"/>
      <c r="G15" s="595"/>
      <c r="H15" s="597"/>
      <c r="I15" s="198"/>
      <c r="J15" s="199"/>
      <c r="K15" s="199"/>
      <c r="L15" s="199"/>
      <c r="M15" s="200"/>
      <c r="N15" s="428"/>
      <c r="O15" s="421"/>
      <c r="P15" s="421"/>
      <c r="Q15" s="421"/>
      <c r="R15" s="421"/>
      <c r="S15" s="201"/>
      <c r="T15" s="202"/>
      <c r="U15" s="202"/>
      <c r="V15" s="202"/>
      <c r="W15" s="203"/>
    </row>
    <row r="16" spans="1:23" ht="30" customHeight="1" thickBot="1">
      <c r="A16" s="415"/>
      <c r="B16" s="419"/>
      <c r="C16" s="149" t="s">
        <v>24</v>
      </c>
      <c r="D16" s="595"/>
      <c r="E16" s="595"/>
      <c r="F16" s="595"/>
      <c r="G16" s="595"/>
      <c r="H16" s="597"/>
      <c r="I16" s="205"/>
      <c r="J16" s="206"/>
      <c r="K16" s="206"/>
      <c r="L16" s="206"/>
      <c r="M16" s="207"/>
      <c r="N16" s="429"/>
      <c r="O16" s="424"/>
      <c r="P16" s="424"/>
      <c r="Q16" s="424"/>
      <c r="R16" s="424"/>
      <c r="S16" s="208"/>
      <c r="T16" s="209"/>
      <c r="U16" s="209"/>
      <c r="V16" s="209"/>
      <c r="W16" s="210"/>
    </row>
    <row r="17" spans="1:23" ht="30" customHeight="1" thickBot="1">
      <c r="A17" s="416"/>
      <c r="B17" s="422" t="s">
        <v>25</v>
      </c>
      <c r="C17" s="423"/>
      <c r="D17" s="211">
        <v>339.4</v>
      </c>
      <c r="E17" s="212">
        <v>61.28</v>
      </c>
      <c r="F17" s="212">
        <v>1.3</v>
      </c>
      <c r="G17" s="212">
        <v>0.72</v>
      </c>
      <c r="H17" s="212">
        <v>38.29</v>
      </c>
      <c r="I17" s="212">
        <f>SUM(I9:I16)</f>
        <v>14.215999999999999</v>
      </c>
      <c r="J17" s="212">
        <f t="shared" ref="J17:M17" si="0">SUM(J9:J16)</f>
        <v>0</v>
      </c>
      <c r="K17" s="212">
        <f t="shared" si="0"/>
        <v>0</v>
      </c>
      <c r="L17" s="212">
        <f t="shared" si="0"/>
        <v>0</v>
      </c>
      <c r="M17" s="213">
        <f t="shared" si="0"/>
        <v>0</v>
      </c>
      <c r="N17" s="211">
        <v>11.28</v>
      </c>
      <c r="O17" s="212">
        <v>0.6</v>
      </c>
      <c r="P17" s="212"/>
      <c r="Q17" s="212"/>
      <c r="R17" s="212">
        <v>1.6</v>
      </c>
      <c r="S17" s="212">
        <v>0</v>
      </c>
      <c r="T17" s="212">
        <v>0</v>
      </c>
      <c r="U17" s="212">
        <v>0</v>
      </c>
      <c r="V17" s="212">
        <v>0</v>
      </c>
      <c r="W17" s="213">
        <v>0</v>
      </c>
    </row>
    <row r="18" spans="1:23" ht="30" customHeight="1">
      <c r="A18" s="415">
        <v>2</v>
      </c>
      <c r="B18" s="417" t="s">
        <v>364</v>
      </c>
      <c r="C18" s="144" t="s">
        <v>17</v>
      </c>
      <c r="D18" s="594">
        <v>1065.1600000000001</v>
      </c>
      <c r="E18" s="594">
        <v>72.09</v>
      </c>
      <c r="F18" s="594">
        <v>772.75</v>
      </c>
      <c r="G18" s="594">
        <v>284.70999999999998</v>
      </c>
      <c r="H18" s="596">
        <v>64.34</v>
      </c>
      <c r="I18" s="192">
        <v>137</v>
      </c>
      <c r="J18" s="193">
        <v>1</v>
      </c>
      <c r="K18" s="193">
        <v>100</v>
      </c>
      <c r="L18" s="193"/>
      <c r="M18" s="194"/>
      <c r="N18" s="427">
        <v>1.62</v>
      </c>
      <c r="O18" s="420"/>
      <c r="P18" s="420"/>
      <c r="Q18" s="420">
        <v>11.2</v>
      </c>
      <c r="R18" s="420">
        <v>2.42</v>
      </c>
      <c r="S18" s="195"/>
      <c r="T18" s="196"/>
      <c r="U18" s="196"/>
      <c r="V18" s="196"/>
      <c r="W18" s="197"/>
    </row>
    <row r="19" spans="1:23" ht="30" customHeight="1">
      <c r="A19" s="415"/>
      <c r="B19" s="418"/>
      <c r="C19" s="146" t="s">
        <v>18</v>
      </c>
      <c r="D19" s="595"/>
      <c r="E19" s="595"/>
      <c r="F19" s="595"/>
      <c r="G19" s="595"/>
      <c r="H19" s="597"/>
      <c r="I19" s="198"/>
      <c r="J19" s="199"/>
      <c r="K19" s="199"/>
      <c r="L19" s="199"/>
      <c r="M19" s="200"/>
      <c r="N19" s="428"/>
      <c r="O19" s="421"/>
      <c r="P19" s="421"/>
      <c r="Q19" s="421"/>
      <c r="R19" s="421"/>
      <c r="S19" s="201"/>
      <c r="T19" s="202"/>
      <c r="U19" s="202"/>
      <c r="V19" s="202"/>
      <c r="W19" s="203"/>
    </row>
    <row r="20" spans="1:23" ht="30" customHeight="1">
      <c r="A20" s="415"/>
      <c r="B20" s="418"/>
      <c r="C20" s="146" t="s">
        <v>19</v>
      </c>
      <c r="D20" s="595"/>
      <c r="E20" s="595"/>
      <c r="F20" s="595"/>
      <c r="G20" s="595"/>
      <c r="H20" s="597"/>
      <c r="I20" s="198"/>
      <c r="J20" s="199"/>
      <c r="K20" s="204"/>
      <c r="L20" s="199"/>
      <c r="M20" s="200"/>
      <c r="N20" s="428"/>
      <c r="O20" s="421"/>
      <c r="P20" s="421"/>
      <c r="Q20" s="421"/>
      <c r="R20" s="421"/>
      <c r="S20" s="201"/>
      <c r="T20" s="202"/>
      <c r="U20" s="202"/>
      <c r="V20" s="202"/>
      <c r="W20" s="203"/>
    </row>
    <row r="21" spans="1:23" ht="30" customHeight="1">
      <c r="A21" s="415"/>
      <c r="B21" s="418"/>
      <c r="C21" s="146" t="s">
        <v>20</v>
      </c>
      <c r="D21" s="595"/>
      <c r="E21" s="595"/>
      <c r="F21" s="595"/>
      <c r="G21" s="595"/>
      <c r="H21" s="597"/>
      <c r="I21" s="198"/>
      <c r="J21" s="204"/>
      <c r="K21" s="199">
        <v>206</v>
      </c>
      <c r="L21" s="199"/>
      <c r="M21" s="200"/>
      <c r="N21" s="428"/>
      <c r="O21" s="421"/>
      <c r="P21" s="421"/>
      <c r="Q21" s="421"/>
      <c r="R21" s="421"/>
      <c r="S21" s="201"/>
      <c r="T21" s="202"/>
      <c r="U21" s="202"/>
      <c r="V21" s="202"/>
      <c r="W21" s="203"/>
    </row>
    <row r="22" spans="1:23" ht="30" customHeight="1">
      <c r="A22" s="415"/>
      <c r="B22" s="418"/>
      <c r="C22" s="146" t="s">
        <v>21</v>
      </c>
      <c r="D22" s="595"/>
      <c r="E22" s="595"/>
      <c r="F22" s="595"/>
      <c r="G22" s="595"/>
      <c r="H22" s="597"/>
      <c r="I22" s="198"/>
      <c r="J22" s="199"/>
      <c r="K22" s="199"/>
      <c r="L22" s="199"/>
      <c r="M22" s="200"/>
      <c r="N22" s="428"/>
      <c r="O22" s="421"/>
      <c r="P22" s="421"/>
      <c r="Q22" s="421"/>
      <c r="R22" s="421"/>
      <c r="S22" s="201"/>
      <c r="T22" s="202"/>
      <c r="U22" s="202"/>
      <c r="V22" s="202"/>
      <c r="W22" s="203"/>
    </row>
    <row r="23" spans="1:23" ht="30" customHeight="1">
      <c r="A23" s="415"/>
      <c r="B23" s="418"/>
      <c r="C23" s="146" t="s">
        <v>22</v>
      </c>
      <c r="D23" s="595"/>
      <c r="E23" s="595"/>
      <c r="F23" s="595"/>
      <c r="G23" s="595"/>
      <c r="H23" s="597"/>
      <c r="I23" s="198"/>
      <c r="J23" s="199"/>
      <c r="K23" s="199"/>
      <c r="L23" s="199"/>
      <c r="M23" s="200"/>
      <c r="N23" s="428"/>
      <c r="O23" s="421"/>
      <c r="P23" s="421"/>
      <c r="Q23" s="421"/>
      <c r="R23" s="421"/>
      <c r="S23" s="201"/>
      <c r="T23" s="202"/>
      <c r="U23" s="202"/>
      <c r="V23" s="202"/>
      <c r="W23" s="203"/>
    </row>
    <row r="24" spans="1:23" ht="30" customHeight="1">
      <c r="A24" s="415"/>
      <c r="B24" s="418"/>
      <c r="C24" s="146" t="s">
        <v>23</v>
      </c>
      <c r="D24" s="595"/>
      <c r="E24" s="595"/>
      <c r="F24" s="595"/>
      <c r="G24" s="595"/>
      <c r="H24" s="597"/>
      <c r="I24" s="198"/>
      <c r="J24" s="199"/>
      <c r="K24" s="199"/>
      <c r="L24" s="199"/>
      <c r="M24" s="200"/>
      <c r="N24" s="428"/>
      <c r="O24" s="421"/>
      <c r="P24" s="421"/>
      <c r="Q24" s="421"/>
      <c r="R24" s="421"/>
      <c r="S24" s="201"/>
      <c r="T24" s="202"/>
      <c r="U24" s="202"/>
      <c r="V24" s="202"/>
      <c r="W24" s="203"/>
    </row>
    <row r="25" spans="1:23" ht="30" customHeight="1" thickBot="1">
      <c r="A25" s="415"/>
      <c r="B25" s="419"/>
      <c r="C25" s="149" t="s">
        <v>24</v>
      </c>
      <c r="D25" s="595"/>
      <c r="E25" s="595"/>
      <c r="F25" s="595"/>
      <c r="G25" s="595"/>
      <c r="H25" s="597"/>
      <c r="I25" s="205"/>
      <c r="J25" s="206"/>
      <c r="K25" s="206"/>
      <c r="L25" s="206"/>
      <c r="M25" s="207"/>
      <c r="N25" s="429"/>
      <c r="O25" s="424"/>
      <c r="P25" s="424"/>
      <c r="Q25" s="424"/>
      <c r="R25" s="424"/>
      <c r="S25" s="208"/>
      <c r="T25" s="209"/>
      <c r="U25" s="209"/>
      <c r="V25" s="209"/>
      <c r="W25" s="210"/>
    </row>
    <row r="26" spans="1:23" ht="30" customHeight="1" thickBot="1">
      <c r="A26" s="416"/>
      <c r="B26" s="422" t="s">
        <v>25</v>
      </c>
      <c r="C26" s="423"/>
      <c r="D26" s="211">
        <v>1065.1600000000001</v>
      </c>
      <c r="E26" s="212">
        <v>72.09</v>
      </c>
      <c r="F26" s="212">
        <v>772.75</v>
      </c>
      <c r="G26" s="212">
        <v>284.70999999999998</v>
      </c>
      <c r="H26" s="212">
        <v>64.34</v>
      </c>
      <c r="I26" s="212">
        <f>SUM(I18:I25)</f>
        <v>137</v>
      </c>
      <c r="J26" s="212">
        <f t="shared" ref="J26:M26" si="1">SUM(J18:J25)</f>
        <v>1</v>
      </c>
      <c r="K26" s="212">
        <f t="shared" si="1"/>
        <v>306</v>
      </c>
      <c r="L26" s="212">
        <f t="shared" si="1"/>
        <v>0</v>
      </c>
      <c r="M26" s="213">
        <f t="shared" si="1"/>
        <v>0</v>
      </c>
      <c r="N26" s="211">
        <v>1.62</v>
      </c>
      <c r="O26" s="212"/>
      <c r="P26" s="212"/>
      <c r="Q26" s="212">
        <v>11.2</v>
      </c>
      <c r="R26" s="212">
        <v>2.42</v>
      </c>
      <c r="S26" s="212">
        <v>0</v>
      </c>
      <c r="T26" s="212">
        <v>0</v>
      </c>
      <c r="U26" s="212">
        <v>0</v>
      </c>
      <c r="V26" s="212">
        <v>0</v>
      </c>
      <c r="W26" s="213">
        <v>0</v>
      </c>
    </row>
    <row r="27" spans="1:23" ht="30" customHeight="1">
      <c r="A27" s="415">
        <v>3</v>
      </c>
      <c r="B27" s="417" t="s">
        <v>365</v>
      </c>
      <c r="C27" s="144" t="s">
        <v>17</v>
      </c>
      <c r="D27" s="594">
        <v>749.6</v>
      </c>
      <c r="E27" s="594">
        <v>137</v>
      </c>
      <c r="F27" s="594">
        <v>0</v>
      </c>
      <c r="G27" s="594">
        <v>1.51</v>
      </c>
      <c r="H27" s="596">
        <v>34.15</v>
      </c>
      <c r="I27" s="192">
        <v>294.7</v>
      </c>
      <c r="J27" s="193"/>
      <c r="K27" s="193"/>
      <c r="L27" s="193"/>
      <c r="M27" s="194"/>
      <c r="N27" s="427">
        <v>0.32</v>
      </c>
      <c r="O27" s="420">
        <v>16</v>
      </c>
      <c r="P27" s="420">
        <v>0</v>
      </c>
      <c r="Q27" s="420">
        <v>0</v>
      </c>
      <c r="R27" s="420">
        <v>0.17</v>
      </c>
      <c r="S27" s="195"/>
      <c r="T27" s="196"/>
      <c r="U27" s="196"/>
      <c r="V27" s="196"/>
      <c r="W27" s="197"/>
    </row>
    <row r="28" spans="1:23" ht="30" customHeight="1">
      <c r="A28" s="415"/>
      <c r="B28" s="418"/>
      <c r="C28" s="146" t="s">
        <v>18</v>
      </c>
      <c r="D28" s="595"/>
      <c r="E28" s="595"/>
      <c r="F28" s="595"/>
      <c r="G28" s="595"/>
      <c r="H28" s="597"/>
      <c r="I28" s="198"/>
      <c r="J28" s="199"/>
      <c r="K28" s="199"/>
      <c r="L28" s="199"/>
      <c r="M28" s="200"/>
      <c r="N28" s="428"/>
      <c r="O28" s="421"/>
      <c r="P28" s="421"/>
      <c r="Q28" s="421"/>
      <c r="R28" s="421"/>
      <c r="S28" s="201"/>
      <c r="T28" s="202"/>
      <c r="U28" s="202"/>
      <c r="V28" s="202"/>
      <c r="W28" s="203"/>
    </row>
    <row r="29" spans="1:23" ht="30" customHeight="1">
      <c r="A29" s="415"/>
      <c r="B29" s="418"/>
      <c r="C29" s="146" t="s">
        <v>19</v>
      </c>
      <c r="D29" s="595"/>
      <c r="E29" s="595"/>
      <c r="F29" s="595"/>
      <c r="G29" s="595"/>
      <c r="H29" s="597"/>
      <c r="I29" s="198"/>
      <c r="J29" s="199"/>
      <c r="K29" s="204"/>
      <c r="L29" s="199"/>
      <c r="M29" s="200"/>
      <c r="N29" s="428"/>
      <c r="O29" s="421"/>
      <c r="P29" s="421"/>
      <c r="Q29" s="421"/>
      <c r="R29" s="421"/>
      <c r="S29" s="201"/>
      <c r="T29" s="202"/>
      <c r="U29" s="202"/>
      <c r="V29" s="202"/>
      <c r="W29" s="203"/>
    </row>
    <row r="30" spans="1:23" ht="30" customHeight="1">
      <c r="A30" s="415"/>
      <c r="B30" s="418"/>
      <c r="C30" s="146" t="s">
        <v>20</v>
      </c>
      <c r="D30" s="595"/>
      <c r="E30" s="595"/>
      <c r="F30" s="595"/>
      <c r="G30" s="595"/>
      <c r="H30" s="597"/>
      <c r="I30" s="198">
        <v>132.1</v>
      </c>
      <c r="J30" s="204"/>
      <c r="K30" s="199"/>
      <c r="L30" s="199"/>
      <c r="M30" s="200"/>
      <c r="N30" s="428"/>
      <c r="O30" s="421"/>
      <c r="P30" s="421"/>
      <c r="Q30" s="421"/>
      <c r="R30" s="421"/>
      <c r="S30" s="201"/>
      <c r="T30" s="202"/>
      <c r="U30" s="202"/>
      <c r="V30" s="202"/>
      <c r="W30" s="203"/>
    </row>
    <row r="31" spans="1:23" ht="30" customHeight="1">
      <c r="A31" s="415"/>
      <c r="B31" s="418"/>
      <c r="C31" s="146" t="s">
        <v>21</v>
      </c>
      <c r="D31" s="595"/>
      <c r="E31" s="595"/>
      <c r="F31" s="595"/>
      <c r="G31" s="595"/>
      <c r="H31" s="597"/>
      <c r="I31" s="198">
        <v>51.3</v>
      </c>
      <c r="J31" s="199"/>
      <c r="K31" s="199"/>
      <c r="L31" s="199"/>
      <c r="M31" s="200"/>
      <c r="N31" s="428"/>
      <c r="O31" s="421"/>
      <c r="P31" s="421"/>
      <c r="Q31" s="421"/>
      <c r="R31" s="421"/>
      <c r="S31" s="201"/>
      <c r="T31" s="202"/>
      <c r="U31" s="202"/>
      <c r="V31" s="202"/>
      <c r="W31" s="203"/>
    </row>
    <row r="32" spans="1:23" ht="30" customHeight="1">
      <c r="A32" s="415"/>
      <c r="B32" s="418"/>
      <c r="C32" s="146" t="s">
        <v>22</v>
      </c>
      <c r="D32" s="595"/>
      <c r="E32" s="595"/>
      <c r="F32" s="595"/>
      <c r="G32" s="595"/>
      <c r="H32" s="597"/>
      <c r="I32" s="198"/>
      <c r="J32" s="199"/>
      <c r="K32" s="199"/>
      <c r="L32" s="199"/>
      <c r="M32" s="200"/>
      <c r="N32" s="428"/>
      <c r="O32" s="421"/>
      <c r="P32" s="421"/>
      <c r="Q32" s="421"/>
      <c r="R32" s="421"/>
      <c r="S32" s="201"/>
      <c r="T32" s="202"/>
      <c r="U32" s="202"/>
      <c r="V32" s="202"/>
      <c r="W32" s="203"/>
    </row>
    <row r="33" spans="1:23" ht="30" customHeight="1">
      <c r="A33" s="415"/>
      <c r="B33" s="418"/>
      <c r="C33" s="146" t="s">
        <v>23</v>
      </c>
      <c r="D33" s="595"/>
      <c r="E33" s="595"/>
      <c r="F33" s="595"/>
      <c r="G33" s="595"/>
      <c r="H33" s="597"/>
      <c r="I33" s="198"/>
      <c r="J33" s="199"/>
      <c r="K33" s="199"/>
      <c r="L33" s="199"/>
      <c r="M33" s="200"/>
      <c r="N33" s="428"/>
      <c r="O33" s="421"/>
      <c r="P33" s="421"/>
      <c r="Q33" s="421"/>
      <c r="R33" s="421"/>
      <c r="S33" s="201"/>
      <c r="T33" s="202"/>
      <c r="U33" s="202"/>
      <c r="V33" s="202"/>
      <c r="W33" s="203"/>
    </row>
    <row r="34" spans="1:23" ht="30" customHeight="1" thickBot="1">
      <c r="A34" s="415"/>
      <c r="B34" s="419"/>
      <c r="C34" s="149" t="s">
        <v>24</v>
      </c>
      <c r="D34" s="595"/>
      <c r="E34" s="595"/>
      <c r="F34" s="595"/>
      <c r="G34" s="595"/>
      <c r="H34" s="597"/>
      <c r="I34" s="205"/>
      <c r="J34" s="206"/>
      <c r="K34" s="206"/>
      <c r="L34" s="206"/>
      <c r="M34" s="207"/>
      <c r="N34" s="429"/>
      <c r="O34" s="424"/>
      <c r="P34" s="424"/>
      <c r="Q34" s="424"/>
      <c r="R34" s="424"/>
      <c r="S34" s="208"/>
      <c r="T34" s="209"/>
      <c r="U34" s="209"/>
      <c r="V34" s="209"/>
      <c r="W34" s="210"/>
    </row>
    <row r="35" spans="1:23" ht="30" customHeight="1" thickBot="1">
      <c r="A35" s="416"/>
      <c r="B35" s="422" t="s">
        <v>25</v>
      </c>
      <c r="C35" s="423"/>
      <c r="D35" s="211">
        <v>749.6</v>
      </c>
      <c r="E35" s="212">
        <v>137</v>
      </c>
      <c r="F35" s="212">
        <v>0</v>
      </c>
      <c r="G35" s="212">
        <v>1.51</v>
      </c>
      <c r="H35" s="212">
        <v>34.15</v>
      </c>
      <c r="I35" s="212">
        <f>SUM(I27:I34)</f>
        <v>478.09999999999997</v>
      </c>
      <c r="J35" s="212">
        <f t="shared" ref="J35:M35" si="2">SUM(J27:J34)</f>
        <v>0</v>
      </c>
      <c r="K35" s="212">
        <f t="shared" si="2"/>
        <v>0</v>
      </c>
      <c r="L35" s="212">
        <f t="shared" si="2"/>
        <v>0</v>
      </c>
      <c r="M35" s="213">
        <f t="shared" si="2"/>
        <v>0</v>
      </c>
      <c r="N35" s="211">
        <v>0.32</v>
      </c>
      <c r="O35" s="212">
        <v>16</v>
      </c>
      <c r="P35" s="212"/>
      <c r="Q35" s="212">
        <v>0</v>
      </c>
      <c r="R35" s="212">
        <v>0.17</v>
      </c>
      <c r="S35" s="212">
        <v>0</v>
      </c>
      <c r="T35" s="212">
        <v>0</v>
      </c>
      <c r="U35" s="212">
        <v>0</v>
      </c>
      <c r="V35" s="212">
        <v>0</v>
      </c>
      <c r="W35" s="213">
        <v>0</v>
      </c>
    </row>
    <row r="36" spans="1:23" ht="30" customHeight="1">
      <c r="A36" s="415">
        <v>4</v>
      </c>
      <c r="B36" s="417" t="s">
        <v>366</v>
      </c>
      <c r="C36" s="144" t="s">
        <v>17</v>
      </c>
      <c r="D36" s="594" t="s">
        <v>523</v>
      </c>
      <c r="E36" s="594" t="s">
        <v>524</v>
      </c>
      <c r="F36" s="594" t="s">
        <v>208</v>
      </c>
      <c r="G36" s="594" t="s">
        <v>526</v>
      </c>
      <c r="H36" s="596" t="s">
        <v>525</v>
      </c>
      <c r="I36" s="192">
        <v>17</v>
      </c>
      <c r="J36" s="193"/>
      <c r="K36" s="193"/>
      <c r="L36" s="193">
        <v>8.94</v>
      </c>
      <c r="M36" s="194"/>
      <c r="N36" s="427">
        <v>0</v>
      </c>
      <c r="O36" s="420">
        <v>0</v>
      </c>
      <c r="P36" s="420" t="s">
        <v>208</v>
      </c>
      <c r="Q36" s="420" t="s">
        <v>208</v>
      </c>
      <c r="R36" s="420" t="s">
        <v>208</v>
      </c>
      <c r="S36" s="195"/>
      <c r="T36" s="196"/>
      <c r="U36" s="196"/>
      <c r="V36" s="196"/>
      <c r="W36" s="197"/>
    </row>
    <row r="37" spans="1:23" ht="30" customHeight="1">
      <c r="A37" s="415"/>
      <c r="B37" s="418"/>
      <c r="C37" s="146" t="s">
        <v>18</v>
      </c>
      <c r="D37" s="595"/>
      <c r="E37" s="595"/>
      <c r="F37" s="595"/>
      <c r="G37" s="595"/>
      <c r="H37" s="597"/>
      <c r="I37" s="198"/>
      <c r="J37" s="199"/>
      <c r="K37" s="199"/>
      <c r="L37" s="199"/>
      <c r="M37" s="200"/>
      <c r="N37" s="428"/>
      <c r="O37" s="421"/>
      <c r="P37" s="421"/>
      <c r="Q37" s="421"/>
      <c r="R37" s="421"/>
      <c r="S37" s="201"/>
      <c r="T37" s="202"/>
      <c r="U37" s="202"/>
      <c r="V37" s="202"/>
      <c r="W37" s="203"/>
    </row>
    <row r="38" spans="1:23" ht="30" customHeight="1">
      <c r="A38" s="415"/>
      <c r="B38" s="418"/>
      <c r="C38" s="146" t="s">
        <v>19</v>
      </c>
      <c r="D38" s="595"/>
      <c r="E38" s="595"/>
      <c r="F38" s="595"/>
      <c r="G38" s="595"/>
      <c r="H38" s="597"/>
      <c r="I38" s="198"/>
      <c r="J38" s="199"/>
      <c r="K38" s="204"/>
      <c r="L38" s="199"/>
      <c r="M38" s="200"/>
      <c r="N38" s="428"/>
      <c r="O38" s="421"/>
      <c r="P38" s="421"/>
      <c r="Q38" s="421"/>
      <c r="R38" s="421"/>
      <c r="S38" s="201"/>
      <c r="T38" s="202"/>
      <c r="U38" s="202"/>
      <c r="V38" s="202"/>
      <c r="W38" s="203"/>
    </row>
    <row r="39" spans="1:23" ht="30" customHeight="1">
      <c r="A39" s="415"/>
      <c r="B39" s="418"/>
      <c r="C39" s="146" t="s">
        <v>20</v>
      </c>
      <c r="D39" s="595"/>
      <c r="E39" s="595"/>
      <c r="F39" s="595"/>
      <c r="G39" s="595"/>
      <c r="H39" s="597"/>
      <c r="I39" s="198">
        <v>12.5</v>
      </c>
      <c r="J39" s="204"/>
      <c r="K39" s="199"/>
      <c r="L39" s="199"/>
      <c r="M39" s="200"/>
      <c r="N39" s="428"/>
      <c r="O39" s="421"/>
      <c r="P39" s="421"/>
      <c r="Q39" s="421"/>
      <c r="R39" s="421"/>
      <c r="S39" s="201"/>
      <c r="T39" s="202"/>
      <c r="U39" s="202"/>
      <c r="V39" s="202"/>
      <c r="W39" s="203"/>
    </row>
    <row r="40" spans="1:23" ht="30" customHeight="1">
      <c r="A40" s="415"/>
      <c r="B40" s="418"/>
      <c r="C40" s="146" t="s">
        <v>21</v>
      </c>
      <c r="D40" s="595"/>
      <c r="E40" s="595"/>
      <c r="F40" s="595"/>
      <c r="G40" s="595"/>
      <c r="H40" s="597"/>
      <c r="I40" s="198"/>
      <c r="J40" s="199"/>
      <c r="K40" s="199"/>
      <c r="L40" s="199"/>
      <c r="M40" s="200"/>
      <c r="N40" s="428"/>
      <c r="O40" s="421"/>
      <c r="P40" s="421"/>
      <c r="Q40" s="421"/>
      <c r="R40" s="421"/>
      <c r="S40" s="201"/>
      <c r="T40" s="202"/>
      <c r="U40" s="202"/>
      <c r="V40" s="202"/>
      <c r="W40" s="203"/>
    </row>
    <row r="41" spans="1:23" ht="30" customHeight="1">
      <c r="A41" s="415"/>
      <c r="B41" s="418"/>
      <c r="C41" s="146" t="s">
        <v>22</v>
      </c>
      <c r="D41" s="595"/>
      <c r="E41" s="595"/>
      <c r="F41" s="595"/>
      <c r="G41" s="595"/>
      <c r="H41" s="597"/>
      <c r="I41" s="198"/>
      <c r="J41" s="199"/>
      <c r="K41" s="199"/>
      <c r="L41" s="199"/>
      <c r="M41" s="200"/>
      <c r="N41" s="428"/>
      <c r="O41" s="421"/>
      <c r="P41" s="421"/>
      <c r="Q41" s="421"/>
      <c r="R41" s="421"/>
      <c r="S41" s="201"/>
      <c r="T41" s="202"/>
      <c r="U41" s="202"/>
      <c r="V41" s="202"/>
      <c r="W41" s="203"/>
    </row>
    <row r="42" spans="1:23" ht="30" customHeight="1">
      <c r="A42" s="415"/>
      <c r="B42" s="418"/>
      <c r="C42" s="146" t="s">
        <v>23</v>
      </c>
      <c r="D42" s="595"/>
      <c r="E42" s="595"/>
      <c r="F42" s="595"/>
      <c r="G42" s="595"/>
      <c r="H42" s="597"/>
      <c r="I42" s="198"/>
      <c r="J42" s="199"/>
      <c r="K42" s="199"/>
      <c r="L42" s="199"/>
      <c r="M42" s="200"/>
      <c r="N42" s="428"/>
      <c r="O42" s="421"/>
      <c r="P42" s="421"/>
      <c r="Q42" s="421"/>
      <c r="R42" s="421"/>
      <c r="S42" s="201"/>
      <c r="T42" s="202"/>
      <c r="U42" s="202"/>
      <c r="V42" s="202"/>
      <c r="W42" s="203"/>
    </row>
    <row r="43" spans="1:23" ht="30" customHeight="1" thickBot="1">
      <c r="A43" s="415"/>
      <c r="B43" s="419"/>
      <c r="C43" s="149" t="s">
        <v>24</v>
      </c>
      <c r="D43" s="595"/>
      <c r="E43" s="595"/>
      <c r="F43" s="595"/>
      <c r="G43" s="595"/>
      <c r="H43" s="597"/>
      <c r="I43" s="205"/>
      <c r="J43" s="206"/>
      <c r="K43" s="206"/>
      <c r="L43" s="206"/>
      <c r="M43" s="207"/>
      <c r="N43" s="429"/>
      <c r="O43" s="424"/>
      <c r="P43" s="424"/>
      <c r="Q43" s="424"/>
      <c r="R43" s="424"/>
      <c r="S43" s="208"/>
      <c r="T43" s="209"/>
      <c r="U43" s="209"/>
      <c r="V43" s="209"/>
      <c r="W43" s="210"/>
    </row>
    <row r="44" spans="1:23" ht="30" customHeight="1" thickBot="1">
      <c r="A44" s="416"/>
      <c r="B44" s="422" t="s">
        <v>25</v>
      </c>
      <c r="C44" s="423"/>
      <c r="D44" s="211">
        <v>430.66</v>
      </c>
      <c r="E44" s="212">
        <v>54.26</v>
      </c>
      <c r="F44" s="212" t="s">
        <v>208</v>
      </c>
      <c r="G44" s="212">
        <v>4.42</v>
      </c>
      <c r="H44" s="212">
        <v>1.98</v>
      </c>
      <c r="I44" s="212">
        <f>I36+I37+I38+I39+I40+I41+I42+I43</f>
        <v>29.5</v>
      </c>
      <c r="J44" s="212">
        <f t="shared" ref="J44:M44" si="3">J36+J37+J38+J39+J40+J41+J42+J43</f>
        <v>0</v>
      </c>
      <c r="K44" s="212">
        <f t="shared" si="3"/>
        <v>0</v>
      </c>
      <c r="L44" s="212">
        <f t="shared" si="3"/>
        <v>8.94</v>
      </c>
      <c r="M44" s="213">
        <f t="shared" si="3"/>
        <v>0</v>
      </c>
      <c r="N44" s="211"/>
      <c r="O44" s="212"/>
      <c r="P44" s="212"/>
      <c r="Q44" s="212"/>
      <c r="R44" s="212"/>
      <c r="S44" s="212">
        <v>0</v>
      </c>
      <c r="T44" s="212">
        <v>0</v>
      </c>
      <c r="U44" s="212">
        <v>0</v>
      </c>
      <c r="V44" s="212">
        <v>0</v>
      </c>
      <c r="W44" s="213">
        <v>0</v>
      </c>
    </row>
    <row r="45" spans="1:23" ht="30" customHeight="1">
      <c r="A45" s="415">
        <v>5</v>
      </c>
      <c r="B45" s="417" t="s">
        <v>367</v>
      </c>
      <c r="C45" s="144" t="s">
        <v>17</v>
      </c>
      <c r="D45" s="594">
        <v>2946</v>
      </c>
      <c r="E45" s="594">
        <v>810.89</v>
      </c>
      <c r="F45" s="594">
        <v>277</v>
      </c>
      <c r="G45" s="594">
        <v>344.46</v>
      </c>
      <c r="H45" s="596">
        <v>59</v>
      </c>
      <c r="I45" s="192">
        <v>89</v>
      </c>
      <c r="J45" s="193"/>
      <c r="K45" s="193">
        <v>152.5</v>
      </c>
      <c r="L45" s="193">
        <v>263</v>
      </c>
      <c r="M45" s="194"/>
      <c r="N45" s="427">
        <v>41.63</v>
      </c>
      <c r="O45" s="420">
        <v>29.6</v>
      </c>
      <c r="P45" s="420">
        <v>0</v>
      </c>
      <c r="Q45" s="420">
        <v>69.92</v>
      </c>
      <c r="R45" s="420">
        <v>25</v>
      </c>
      <c r="S45" s="195"/>
      <c r="T45" s="196"/>
      <c r="U45" s="196"/>
      <c r="V45" s="196"/>
      <c r="W45" s="197"/>
    </row>
    <row r="46" spans="1:23" ht="30" customHeight="1">
      <c r="A46" s="415"/>
      <c r="B46" s="418"/>
      <c r="C46" s="146" t="s">
        <v>18</v>
      </c>
      <c r="D46" s="595"/>
      <c r="E46" s="595"/>
      <c r="F46" s="595"/>
      <c r="G46" s="595"/>
      <c r="H46" s="597"/>
      <c r="I46" s="198"/>
      <c r="J46" s="199"/>
      <c r="K46" s="199"/>
      <c r="L46" s="199"/>
      <c r="M46" s="200"/>
      <c r="N46" s="428"/>
      <c r="O46" s="421"/>
      <c r="P46" s="421"/>
      <c r="Q46" s="421"/>
      <c r="R46" s="421"/>
      <c r="S46" s="201"/>
      <c r="T46" s="202"/>
      <c r="U46" s="202"/>
      <c r="V46" s="202"/>
      <c r="W46" s="203"/>
    </row>
    <row r="47" spans="1:23" ht="30" customHeight="1">
      <c r="A47" s="415"/>
      <c r="B47" s="418"/>
      <c r="C47" s="146" t="s">
        <v>19</v>
      </c>
      <c r="D47" s="595"/>
      <c r="E47" s="595"/>
      <c r="F47" s="595"/>
      <c r="G47" s="595"/>
      <c r="H47" s="597"/>
      <c r="I47" s="198"/>
      <c r="J47" s="199"/>
      <c r="K47" s="204"/>
      <c r="L47" s="199"/>
      <c r="M47" s="200"/>
      <c r="N47" s="428"/>
      <c r="O47" s="421"/>
      <c r="P47" s="421"/>
      <c r="Q47" s="421"/>
      <c r="R47" s="421"/>
      <c r="S47" s="201"/>
      <c r="T47" s="202"/>
      <c r="U47" s="202"/>
      <c r="V47" s="202"/>
      <c r="W47" s="203"/>
    </row>
    <row r="48" spans="1:23" ht="30" customHeight="1">
      <c r="A48" s="415"/>
      <c r="B48" s="418"/>
      <c r="C48" s="146" t="s">
        <v>20</v>
      </c>
      <c r="D48" s="595"/>
      <c r="E48" s="595"/>
      <c r="F48" s="595"/>
      <c r="G48" s="595"/>
      <c r="H48" s="597"/>
      <c r="I48" s="198"/>
      <c r="J48" s="204"/>
      <c r="K48" s="199"/>
      <c r="L48" s="199"/>
      <c r="M48" s="200"/>
      <c r="N48" s="428"/>
      <c r="O48" s="421"/>
      <c r="P48" s="421"/>
      <c r="Q48" s="421"/>
      <c r="R48" s="421"/>
      <c r="S48" s="201"/>
      <c r="T48" s="202"/>
      <c r="U48" s="202"/>
      <c r="V48" s="202"/>
      <c r="W48" s="203"/>
    </row>
    <row r="49" spans="1:23" ht="30" customHeight="1">
      <c r="A49" s="415"/>
      <c r="B49" s="418"/>
      <c r="C49" s="146" t="s">
        <v>21</v>
      </c>
      <c r="D49" s="595"/>
      <c r="E49" s="595"/>
      <c r="F49" s="595"/>
      <c r="G49" s="595"/>
      <c r="H49" s="597"/>
      <c r="I49" s="198"/>
      <c r="J49" s="199"/>
      <c r="K49" s="199"/>
      <c r="L49" s="199"/>
      <c r="M49" s="200"/>
      <c r="N49" s="428"/>
      <c r="O49" s="421"/>
      <c r="P49" s="421"/>
      <c r="Q49" s="421"/>
      <c r="R49" s="421"/>
      <c r="S49" s="201"/>
      <c r="T49" s="202"/>
      <c r="U49" s="202"/>
      <c r="V49" s="202"/>
      <c r="W49" s="203"/>
    </row>
    <row r="50" spans="1:23" ht="30" customHeight="1">
      <c r="A50" s="415"/>
      <c r="B50" s="418"/>
      <c r="C50" s="146" t="s">
        <v>22</v>
      </c>
      <c r="D50" s="595"/>
      <c r="E50" s="595"/>
      <c r="F50" s="595"/>
      <c r="G50" s="595"/>
      <c r="H50" s="597"/>
      <c r="I50" s="198"/>
      <c r="J50" s="199"/>
      <c r="K50" s="199"/>
      <c r="L50" s="199"/>
      <c r="M50" s="200"/>
      <c r="N50" s="428"/>
      <c r="O50" s="421"/>
      <c r="P50" s="421"/>
      <c r="Q50" s="421"/>
      <c r="R50" s="421"/>
      <c r="S50" s="201"/>
      <c r="T50" s="202"/>
      <c r="U50" s="202"/>
      <c r="V50" s="202"/>
      <c r="W50" s="203"/>
    </row>
    <row r="51" spans="1:23" ht="30" customHeight="1">
      <c r="A51" s="415"/>
      <c r="B51" s="418"/>
      <c r="C51" s="146" t="s">
        <v>23</v>
      </c>
      <c r="D51" s="595"/>
      <c r="E51" s="595"/>
      <c r="F51" s="595"/>
      <c r="G51" s="595"/>
      <c r="H51" s="597"/>
      <c r="I51" s="198"/>
      <c r="J51" s="199"/>
      <c r="K51" s="199"/>
      <c r="L51" s="199"/>
      <c r="M51" s="200"/>
      <c r="N51" s="428"/>
      <c r="O51" s="421"/>
      <c r="P51" s="421"/>
      <c r="Q51" s="421"/>
      <c r="R51" s="421"/>
      <c r="S51" s="201"/>
      <c r="T51" s="202"/>
      <c r="U51" s="202"/>
      <c r="V51" s="202"/>
      <c r="W51" s="203"/>
    </row>
    <row r="52" spans="1:23" ht="30" customHeight="1" thickBot="1">
      <c r="A52" s="415"/>
      <c r="B52" s="419"/>
      <c r="C52" s="149" t="s">
        <v>24</v>
      </c>
      <c r="D52" s="595"/>
      <c r="E52" s="595"/>
      <c r="F52" s="595"/>
      <c r="G52" s="595"/>
      <c r="H52" s="597"/>
      <c r="I52" s="205"/>
      <c r="J52" s="206"/>
      <c r="K52" s="206"/>
      <c r="L52" s="206"/>
      <c r="M52" s="207"/>
      <c r="N52" s="429"/>
      <c r="O52" s="424"/>
      <c r="P52" s="424"/>
      <c r="Q52" s="424"/>
      <c r="R52" s="424"/>
      <c r="S52" s="208"/>
      <c r="T52" s="209"/>
      <c r="U52" s="209"/>
      <c r="V52" s="209"/>
      <c r="W52" s="210"/>
    </row>
    <row r="53" spans="1:23" ht="30" customHeight="1" thickBot="1">
      <c r="A53" s="416"/>
      <c r="B53" s="422"/>
      <c r="C53" s="423" t="s">
        <v>25</v>
      </c>
      <c r="D53" s="211">
        <v>2946</v>
      </c>
      <c r="E53" s="212">
        <v>810.89</v>
      </c>
      <c r="F53" s="212">
        <v>277</v>
      </c>
      <c r="G53" s="212">
        <v>344.46</v>
      </c>
      <c r="H53" s="212">
        <v>59</v>
      </c>
      <c r="I53" s="212">
        <f>I45+I46+I47+I48+I49+I50+I51+I52</f>
        <v>89</v>
      </c>
      <c r="J53" s="212">
        <f t="shared" ref="J53:M53" si="4">J45+J46+J47+J48+J49+J50+J51+J52</f>
        <v>0</v>
      </c>
      <c r="K53" s="212">
        <f t="shared" si="4"/>
        <v>152.5</v>
      </c>
      <c r="L53" s="212">
        <f t="shared" si="4"/>
        <v>263</v>
      </c>
      <c r="M53" s="213">
        <f t="shared" si="4"/>
        <v>0</v>
      </c>
      <c r="N53" s="211">
        <v>41.63</v>
      </c>
      <c r="O53" s="212">
        <v>29.6</v>
      </c>
      <c r="P53" s="212">
        <v>0</v>
      </c>
      <c r="Q53" s="212">
        <v>69.92</v>
      </c>
      <c r="R53" s="212">
        <v>25</v>
      </c>
      <c r="S53" s="212">
        <v>0</v>
      </c>
      <c r="T53" s="212">
        <v>0</v>
      </c>
      <c r="U53" s="212">
        <v>0</v>
      </c>
      <c r="V53" s="212">
        <v>0</v>
      </c>
      <c r="W53" s="213">
        <v>0</v>
      </c>
    </row>
    <row r="54" spans="1:23" ht="30" customHeight="1">
      <c r="A54" s="415">
        <v>6</v>
      </c>
      <c r="B54" s="417" t="s">
        <v>368</v>
      </c>
      <c r="C54" s="144" t="s">
        <v>17</v>
      </c>
      <c r="D54" s="594">
        <v>930</v>
      </c>
      <c r="E54" s="594">
        <v>218</v>
      </c>
      <c r="F54" s="594">
        <v>82.6</v>
      </c>
      <c r="G54" s="594">
        <v>147.76</v>
      </c>
      <c r="H54" s="596">
        <v>38.5</v>
      </c>
      <c r="I54" s="192">
        <v>107</v>
      </c>
      <c r="J54" s="193"/>
      <c r="K54" s="193"/>
      <c r="L54" s="193">
        <v>4.5</v>
      </c>
      <c r="M54" s="194"/>
      <c r="N54" s="427"/>
      <c r="O54" s="420"/>
      <c r="P54" s="420"/>
      <c r="Q54" s="420">
        <v>10</v>
      </c>
      <c r="R54" s="420">
        <v>0.65</v>
      </c>
      <c r="S54" s="195"/>
      <c r="T54" s="196"/>
      <c r="U54" s="196"/>
      <c r="V54" s="196"/>
      <c r="W54" s="197"/>
    </row>
    <row r="55" spans="1:23" ht="30" customHeight="1">
      <c r="A55" s="415"/>
      <c r="B55" s="418"/>
      <c r="C55" s="146" t="s">
        <v>18</v>
      </c>
      <c r="D55" s="595"/>
      <c r="E55" s="595"/>
      <c r="F55" s="595"/>
      <c r="G55" s="595"/>
      <c r="H55" s="597"/>
      <c r="I55" s="198"/>
      <c r="J55" s="199"/>
      <c r="K55" s="199"/>
      <c r="L55" s="199"/>
      <c r="M55" s="200"/>
      <c r="N55" s="428"/>
      <c r="O55" s="421"/>
      <c r="P55" s="421"/>
      <c r="Q55" s="421"/>
      <c r="R55" s="421"/>
      <c r="S55" s="201"/>
      <c r="T55" s="202"/>
      <c r="U55" s="202"/>
      <c r="V55" s="202"/>
      <c r="W55" s="203"/>
    </row>
    <row r="56" spans="1:23" ht="30" customHeight="1">
      <c r="A56" s="415"/>
      <c r="B56" s="418"/>
      <c r="C56" s="146" t="s">
        <v>19</v>
      </c>
      <c r="D56" s="595"/>
      <c r="E56" s="595"/>
      <c r="F56" s="595"/>
      <c r="G56" s="595"/>
      <c r="H56" s="597"/>
      <c r="I56" s="198"/>
      <c r="J56" s="199"/>
      <c r="K56" s="204"/>
      <c r="L56" s="199"/>
      <c r="M56" s="200"/>
      <c r="N56" s="428"/>
      <c r="O56" s="421"/>
      <c r="P56" s="421"/>
      <c r="Q56" s="421"/>
      <c r="R56" s="421"/>
      <c r="S56" s="201"/>
      <c r="T56" s="202"/>
      <c r="U56" s="202"/>
      <c r="V56" s="202"/>
      <c r="W56" s="203"/>
    </row>
    <row r="57" spans="1:23" ht="30" customHeight="1">
      <c r="A57" s="415"/>
      <c r="B57" s="418"/>
      <c r="C57" s="146" t="s">
        <v>20</v>
      </c>
      <c r="D57" s="595"/>
      <c r="E57" s="595"/>
      <c r="F57" s="595"/>
      <c r="G57" s="595"/>
      <c r="H57" s="597"/>
      <c r="I57" s="198"/>
      <c r="J57" s="204"/>
      <c r="K57" s="199"/>
      <c r="L57" s="199"/>
      <c r="M57" s="200"/>
      <c r="N57" s="428"/>
      <c r="O57" s="421"/>
      <c r="P57" s="421"/>
      <c r="Q57" s="421"/>
      <c r="R57" s="421"/>
      <c r="S57" s="201"/>
      <c r="T57" s="202"/>
      <c r="U57" s="202"/>
      <c r="V57" s="202"/>
      <c r="W57" s="203"/>
    </row>
    <row r="58" spans="1:23" ht="30" customHeight="1">
      <c r="A58" s="415"/>
      <c r="B58" s="418"/>
      <c r="C58" s="146" t="s">
        <v>21</v>
      </c>
      <c r="D58" s="595"/>
      <c r="E58" s="595"/>
      <c r="F58" s="595"/>
      <c r="G58" s="595"/>
      <c r="H58" s="597"/>
      <c r="I58" s="198"/>
      <c r="J58" s="199"/>
      <c r="K58" s="199"/>
      <c r="L58" s="199"/>
      <c r="M58" s="200"/>
      <c r="N58" s="428"/>
      <c r="O58" s="421"/>
      <c r="P58" s="421"/>
      <c r="Q58" s="421"/>
      <c r="R58" s="421"/>
      <c r="S58" s="201"/>
      <c r="T58" s="202"/>
      <c r="U58" s="202"/>
      <c r="V58" s="202"/>
      <c r="W58" s="203"/>
    </row>
    <row r="59" spans="1:23" ht="30" customHeight="1">
      <c r="A59" s="415"/>
      <c r="B59" s="418"/>
      <c r="C59" s="146" t="s">
        <v>22</v>
      </c>
      <c r="D59" s="595"/>
      <c r="E59" s="595"/>
      <c r="F59" s="595"/>
      <c r="G59" s="595"/>
      <c r="H59" s="597"/>
      <c r="I59" s="198"/>
      <c r="J59" s="199"/>
      <c r="K59" s="199"/>
      <c r="L59" s="199"/>
      <c r="M59" s="200"/>
      <c r="N59" s="428"/>
      <c r="O59" s="421"/>
      <c r="P59" s="421"/>
      <c r="Q59" s="421"/>
      <c r="R59" s="421"/>
      <c r="S59" s="201"/>
      <c r="T59" s="202"/>
      <c r="U59" s="202"/>
      <c r="V59" s="202"/>
      <c r="W59" s="203"/>
    </row>
    <row r="60" spans="1:23" ht="30" customHeight="1">
      <c r="A60" s="415"/>
      <c r="B60" s="418"/>
      <c r="C60" s="146" t="s">
        <v>23</v>
      </c>
      <c r="D60" s="595"/>
      <c r="E60" s="595"/>
      <c r="F60" s="595"/>
      <c r="G60" s="595"/>
      <c r="H60" s="597"/>
      <c r="I60" s="198">
        <v>0</v>
      </c>
      <c r="J60" s="199"/>
      <c r="K60" s="199"/>
      <c r="L60" s="199"/>
      <c r="M60" s="200"/>
      <c r="N60" s="428"/>
      <c r="O60" s="421"/>
      <c r="P60" s="421"/>
      <c r="Q60" s="421"/>
      <c r="R60" s="421"/>
      <c r="S60" s="201"/>
      <c r="T60" s="202"/>
      <c r="U60" s="202"/>
      <c r="V60" s="202"/>
      <c r="W60" s="203"/>
    </row>
    <row r="61" spans="1:23" ht="30" customHeight="1" thickBot="1">
      <c r="A61" s="415"/>
      <c r="B61" s="419"/>
      <c r="C61" s="149" t="s">
        <v>24</v>
      </c>
      <c r="D61" s="595"/>
      <c r="E61" s="595"/>
      <c r="F61" s="595"/>
      <c r="G61" s="595"/>
      <c r="H61" s="597"/>
      <c r="I61" s="205"/>
      <c r="J61" s="206"/>
      <c r="K61" s="206"/>
      <c r="L61" s="206"/>
      <c r="M61" s="207"/>
      <c r="N61" s="429"/>
      <c r="O61" s="424"/>
      <c r="P61" s="424"/>
      <c r="Q61" s="424"/>
      <c r="R61" s="424"/>
      <c r="S61" s="208"/>
      <c r="T61" s="209"/>
      <c r="U61" s="209"/>
      <c r="V61" s="209"/>
      <c r="W61" s="210"/>
    </row>
    <row r="62" spans="1:23" s="34" customFormat="1" ht="30" customHeight="1" thickBot="1">
      <c r="A62" s="416"/>
      <c r="B62" s="422"/>
      <c r="C62" s="423" t="s">
        <v>25</v>
      </c>
      <c r="D62" s="211">
        <f>SUM(D54)</f>
        <v>930</v>
      </c>
      <c r="E62" s="212">
        <v>218</v>
      </c>
      <c r="F62" s="212">
        <v>82.6</v>
      </c>
      <c r="G62" s="212">
        <v>147.76</v>
      </c>
      <c r="H62" s="212">
        <v>38.5</v>
      </c>
      <c r="I62" s="212">
        <f>SUM(I54:I61)</f>
        <v>107</v>
      </c>
      <c r="J62" s="212">
        <f t="shared" ref="J62:M62" si="5">SUM(J54:J61)</f>
        <v>0</v>
      </c>
      <c r="K62" s="212">
        <f t="shared" si="5"/>
        <v>0</v>
      </c>
      <c r="L62" s="212">
        <f t="shared" si="5"/>
        <v>4.5</v>
      </c>
      <c r="M62" s="213">
        <f t="shared" si="5"/>
        <v>0</v>
      </c>
      <c r="N62" s="211"/>
      <c r="O62" s="212"/>
      <c r="P62" s="212"/>
      <c r="Q62" s="212">
        <v>10</v>
      </c>
      <c r="R62" s="212">
        <v>0.65</v>
      </c>
      <c r="S62" s="212">
        <v>0</v>
      </c>
      <c r="T62" s="212">
        <v>0</v>
      </c>
      <c r="U62" s="212">
        <v>0</v>
      </c>
      <c r="V62" s="212">
        <v>0</v>
      </c>
      <c r="W62" s="213">
        <v>0</v>
      </c>
    </row>
    <row r="63" spans="1:23" s="34" customFormat="1" ht="30" customHeight="1">
      <c r="A63" s="415">
        <v>7</v>
      </c>
      <c r="B63" s="417" t="s">
        <v>369</v>
      </c>
      <c r="C63" s="144" t="s">
        <v>17</v>
      </c>
      <c r="D63" s="594">
        <v>2372</v>
      </c>
      <c r="E63" s="594">
        <v>101</v>
      </c>
      <c r="F63" s="594">
        <v>532.6</v>
      </c>
      <c r="G63" s="594">
        <v>101</v>
      </c>
      <c r="H63" s="596">
        <v>6</v>
      </c>
      <c r="I63" s="192">
        <v>87.71</v>
      </c>
      <c r="J63" s="193"/>
      <c r="K63" s="193">
        <v>53</v>
      </c>
      <c r="L63" s="193"/>
      <c r="M63" s="194">
        <v>6</v>
      </c>
      <c r="N63" s="427">
        <v>9.4</v>
      </c>
      <c r="O63" s="420">
        <v>2.4</v>
      </c>
      <c r="P63" s="420"/>
      <c r="Q63" s="420">
        <v>0.1</v>
      </c>
      <c r="R63" s="420">
        <v>0.1</v>
      </c>
      <c r="S63" s="195"/>
      <c r="T63" s="196"/>
      <c r="U63" s="196"/>
      <c r="V63" s="196"/>
      <c r="W63" s="197"/>
    </row>
    <row r="64" spans="1:23" s="34" customFormat="1" ht="30" customHeight="1">
      <c r="A64" s="415"/>
      <c r="B64" s="418"/>
      <c r="C64" s="146" t="s">
        <v>18</v>
      </c>
      <c r="D64" s="595"/>
      <c r="E64" s="595"/>
      <c r="F64" s="595"/>
      <c r="G64" s="595"/>
      <c r="H64" s="597"/>
      <c r="I64" s="198"/>
      <c r="J64" s="199"/>
      <c r="K64" s="199"/>
      <c r="L64" s="199"/>
      <c r="M64" s="200"/>
      <c r="N64" s="428"/>
      <c r="O64" s="421"/>
      <c r="P64" s="421"/>
      <c r="Q64" s="421"/>
      <c r="R64" s="421"/>
      <c r="S64" s="201"/>
      <c r="T64" s="202"/>
      <c r="U64" s="202"/>
      <c r="V64" s="202"/>
      <c r="W64" s="203"/>
    </row>
    <row r="65" spans="1:23" s="34" customFormat="1" ht="30" customHeight="1">
      <c r="A65" s="415"/>
      <c r="B65" s="418"/>
      <c r="C65" s="146" t="s">
        <v>19</v>
      </c>
      <c r="D65" s="595"/>
      <c r="E65" s="595"/>
      <c r="F65" s="595"/>
      <c r="G65" s="595"/>
      <c r="H65" s="597"/>
      <c r="I65" s="198"/>
      <c r="J65" s="199"/>
      <c r="K65" s="204"/>
      <c r="L65" s="199"/>
      <c r="M65" s="200"/>
      <c r="N65" s="428"/>
      <c r="O65" s="421"/>
      <c r="P65" s="421"/>
      <c r="Q65" s="421"/>
      <c r="R65" s="421"/>
      <c r="S65" s="201"/>
      <c r="T65" s="202"/>
      <c r="U65" s="202"/>
      <c r="V65" s="202"/>
      <c r="W65" s="203"/>
    </row>
    <row r="66" spans="1:23" s="34" customFormat="1" ht="30" customHeight="1">
      <c r="A66" s="415"/>
      <c r="B66" s="418"/>
      <c r="C66" s="146" t="s">
        <v>20</v>
      </c>
      <c r="D66" s="595"/>
      <c r="E66" s="595"/>
      <c r="F66" s="595"/>
      <c r="G66" s="595"/>
      <c r="H66" s="597"/>
      <c r="I66" s="198"/>
      <c r="J66" s="204"/>
      <c r="K66" s="199"/>
      <c r="L66" s="199"/>
      <c r="M66" s="200"/>
      <c r="N66" s="428"/>
      <c r="O66" s="421"/>
      <c r="P66" s="421"/>
      <c r="Q66" s="421"/>
      <c r="R66" s="421"/>
      <c r="S66" s="201"/>
      <c r="T66" s="202"/>
      <c r="U66" s="202"/>
      <c r="V66" s="202"/>
      <c r="W66" s="203"/>
    </row>
    <row r="67" spans="1:23" s="34" customFormat="1" ht="30" customHeight="1">
      <c r="A67" s="415"/>
      <c r="B67" s="418"/>
      <c r="C67" s="146" t="s">
        <v>21</v>
      </c>
      <c r="D67" s="595"/>
      <c r="E67" s="595"/>
      <c r="F67" s="595"/>
      <c r="G67" s="595"/>
      <c r="H67" s="597"/>
      <c r="I67" s="198"/>
      <c r="J67" s="199"/>
      <c r="K67" s="199"/>
      <c r="L67" s="199"/>
      <c r="M67" s="200"/>
      <c r="N67" s="428"/>
      <c r="O67" s="421"/>
      <c r="P67" s="421"/>
      <c r="Q67" s="421"/>
      <c r="R67" s="421"/>
      <c r="S67" s="201"/>
      <c r="T67" s="202"/>
      <c r="U67" s="202"/>
      <c r="V67" s="202"/>
      <c r="W67" s="203"/>
    </row>
    <row r="68" spans="1:23" s="34" customFormat="1" ht="30" customHeight="1">
      <c r="A68" s="415"/>
      <c r="B68" s="418"/>
      <c r="C68" s="146" t="s">
        <v>22</v>
      </c>
      <c r="D68" s="595"/>
      <c r="E68" s="595"/>
      <c r="F68" s="595"/>
      <c r="G68" s="595"/>
      <c r="H68" s="597"/>
      <c r="I68" s="198"/>
      <c r="J68" s="199"/>
      <c r="K68" s="199"/>
      <c r="L68" s="199"/>
      <c r="M68" s="200"/>
      <c r="N68" s="428"/>
      <c r="O68" s="421"/>
      <c r="P68" s="421"/>
      <c r="Q68" s="421"/>
      <c r="R68" s="421"/>
      <c r="S68" s="201"/>
      <c r="T68" s="202"/>
      <c r="U68" s="202"/>
      <c r="V68" s="202"/>
      <c r="W68" s="203"/>
    </row>
    <row r="69" spans="1:23" s="34" customFormat="1" ht="30" customHeight="1">
      <c r="A69" s="415"/>
      <c r="B69" s="418"/>
      <c r="C69" s="146" t="s">
        <v>23</v>
      </c>
      <c r="D69" s="595"/>
      <c r="E69" s="595"/>
      <c r="F69" s="595"/>
      <c r="G69" s="595"/>
      <c r="H69" s="597"/>
      <c r="I69" s="198"/>
      <c r="J69" s="199"/>
      <c r="K69" s="199"/>
      <c r="L69" s="199"/>
      <c r="M69" s="200"/>
      <c r="N69" s="428"/>
      <c r="O69" s="421"/>
      <c r="P69" s="421"/>
      <c r="Q69" s="421"/>
      <c r="R69" s="421"/>
      <c r="S69" s="201"/>
      <c r="T69" s="202"/>
      <c r="U69" s="202"/>
      <c r="V69" s="202"/>
      <c r="W69" s="203"/>
    </row>
    <row r="70" spans="1:23" s="34" customFormat="1" ht="30" customHeight="1" thickBot="1">
      <c r="A70" s="415"/>
      <c r="B70" s="419"/>
      <c r="C70" s="149" t="s">
        <v>24</v>
      </c>
      <c r="D70" s="595"/>
      <c r="E70" s="595"/>
      <c r="F70" s="595"/>
      <c r="G70" s="595"/>
      <c r="H70" s="597"/>
      <c r="I70" s="205"/>
      <c r="J70" s="206"/>
      <c r="K70" s="206"/>
      <c r="L70" s="206"/>
      <c r="M70" s="207"/>
      <c r="N70" s="429"/>
      <c r="O70" s="424"/>
      <c r="P70" s="424"/>
      <c r="Q70" s="424"/>
      <c r="R70" s="424"/>
      <c r="S70" s="208"/>
      <c r="T70" s="209"/>
      <c r="U70" s="209"/>
      <c r="V70" s="209"/>
      <c r="W70" s="210"/>
    </row>
    <row r="71" spans="1:23" s="34" customFormat="1" ht="30" customHeight="1" thickBot="1">
      <c r="A71" s="416"/>
      <c r="B71" s="422"/>
      <c r="C71" s="423" t="s">
        <v>25</v>
      </c>
      <c r="D71" s="211">
        <v>2372</v>
      </c>
      <c r="E71" s="212">
        <v>101</v>
      </c>
      <c r="F71" s="212">
        <v>532.6</v>
      </c>
      <c r="G71" s="212">
        <v>101</v>
      </c>
      <c r="H71" s="212">
        <v>6</v>
      </c>
      <c r="I71" s="212">
        <f>SUM(I63:I70)</f>
        <v>87.71</v>
      </c>
      <c r="J71" s="212">
        <f t="shared" ref="J71:M71" si="6">SUM(J63:J70)</f>
        <v>0</v>
      </c>
      <c r="K71" s="212">
        <f t="shared" si="6"/>
        <v>53</v>
      </c>
      <c r="L71" s="212">
        <f t="shared" si="6"/>
        <v>0</v>
      </c>
      <c r="M71" s="213">
        <f t="shared" si="6"/>
        <v>6</v>
      </c>
      <c r="N71" s="211">
        <v>9.4</v>
      </c>
      <c r="O71" s="212">
        <v>2.4</v>
      </c>
      <c r="P71" s="212"/>
      <c r="Q71" s="212">
        <v>0.1</v>
      </c>
      <c r="R71" s="212">
        <v>0.1</v>
      </c>
      <c r="S71" s="212">
        <v>0</v>
      </c>
      <c r="T71" s="212">
        <v>0</v>
      </c>
      <c r="U71" s="212">
        <v>0</v>
      </c>
      <c r="V71" s="212">
        <v>0</v>
      </c>
      <c r="W71" s="213">
        <v>0</v>
      </c>
    </row>
    <row r="72" spans="1:23" ht="30" customHeight="1">
      <c r="A72" s="415">
        <v>8</v>
      </c>
      <c r="B72" s="417" t="s">
        <v>370</v>
      </c>
      <c r="C72" s="144" t="s">
        <v>17</v>
      </c>
      <c r="D72" s="594">
        <v>1806.13</v>
      </c>
      <c r="E72" s="594">
        <v>166.82</v>
      </c>
      <c r="F72" s="594">
        <v>579.65</v>
      </c>
      <c r="G72" s="594">
        <v>117.6</v>
      </c>
      <c r="H72" s="596">
        <v>28.16</v>
      </c>
      <c r="I72" s="192">
        <v>250</v>
      </c>
      <c r="J72" s="193"/>
      <c r="K72" s="193">
        <v>10</v>
      </c>
      <c r="L72" s="193"/>
      <c r="M72" s="194"/>
      <c r="N72" s="427">
        <v>1.26</v>
      </c>
      <c r="O72" s="420"/>
      <c r="P72" s="420"/>
      <c r="Q72" s="420">
        <v>0.08</v>
      </c>
      <c r="R72" s="420"/>
      <c r="S72" s="195"/>
      <c r="T72" s="196"/>
      <c r="U72" s="196"/>
      <c r="V72" s="196"/>
      <c r="W72" s="197"/>
    </row>
    <row r="73" spans="1:23" ht="30" customHeight="1">
      <c r="A73" s="415"/>
      <c r="B73" s="418"/>
      <c r="C73" s="146" t="s">
        <v>18</v>
      </c>
      <c r="D73" s="595"/>
      <c r="E73" s="595"/>
      <c r="F73" s="595"/>
      <c r="G73" s="595"/>
      <c r="H73" s="597"/>
      <c r="I73" s="198"/>
      <c r="J73" s="199"/>
      <c r="K73" s="199"/>
      <c r="L73" s="199"/>
      <c r="M73" s="200"/>
      <c r="N73" s="428"/>
      <c r="O73" s="421"/>
      <c r="P73" s="421"/>
      <c r="Q73" s="421"/>
      <c r="R73" s="421"/>
      <c r="S73" s="201"/>
      <c r="T73" s="202"/>
      <c r="U73" s="202"/>
      <c r="V73" s="202"/>
      <c r="W73" s="203"/>
    </row>
    <row r="74" spans="1:23" ht="30" customHeight="1">
      <c r="A74" s="415"/>
      <c r="B74" s="418"/>
      <c r="C74" s="146" t="s">
        <v>19</v>
      </c>
      <c r="D74" s="595"/>
      <c r="E74" s="595"/>
      <c r="F74" s="595"/>
      <c r="G74" s="595"/>
      <c r="H74" s="597"/>
      <c r="I74" s="198"/>
      <c r="J74" s="199"/>
      <c r="K74" s="204"/>
      <c r="L74" s="199"/>
      <c r="M74" s="200"/>
      <c r="N74" s="428"/>
      <c r="O74" s="421"/>
      <c r="P74" s="421"/>
      <c r="Q74" s="421"/>
      <c r="R74" s="421"/>
      <c r="S74" s="201"/>
      <c r="T74" s="202"/>
      <c r="U74" s="202"/>
      <c r="V74" s="202"/>
      <c r="W74" s="203"/>
    </row>
    <row r="75" spans="1:23" ht="30" customHeight="1">
      <c r="A75" s="415"/>
      <c r="B75" s="418"/>
      <c r="C75" s="146" t="s">
        <v>20</v>
      </c>
      <c r="D75" s="595"/>
      <c r="E75" s="595"/>
      <c r="F75" s="595"/>
      <c r="G75" s="595"/>
      <c r="H75" s="597"/>
      <c r="I75" s="198"/>
      <c r="J75" s="204"/>
      <c r="K75" s="199"/>
      <c r="L75" s="199"/>
      <c r="M75" s="200"/>
      <c r="N75" s="428"/>
      <c r="O75" s="421"/>
      <c r="P75" s="421"/>
      <c r="Q75" s="421"/>
      <c r="R75" s="421"/>
      <c r="S75" s="201"/>
      <c r="T75" s="202"/>
      <c r="U75" s="202"/>
      <c r="V75" s="202"/>
      <c r="W75" s="203"/>
    </row>
    <row r="76" spans="1:23" ht="30" customHeight="1">
      <c r="A76" s="415"/>
      <c r="B76" s="418"/>
      <c r="C76" s="146" t="s">
        <v>21</v>
      </c>
      <c r="D76" s="595"/>
      <c r="E76" s="595"/>
      <c r="F76" s="595"/>
      <c r="G76" s="595"/>
      <c r="H76" s="597"/>
      <c r="I76" s="198"/>
      <c r="J76" s="199"/>
      <c r="K76" s="199">
        <v>10</v>
      </c>
      <c r="L76" s="199"/>
      <c r="M76" s="200"/>
      <c r="N76" s="428"/>
      <c r="O76" s="421"/>
      <c r="P76" s="421"/>
      <c r="Q76" s="421"/>
      <c r="R76" s="421"/>
      <c r="S76" s="201"/>
      <c r="T76" s="202"/>
      <c r="U76" s="202"/>
      <c r="V76" s="202"/>
      <c r="W76" s="203"/>
    </row>
    <row r="77" spans="1:23" ht="30" customHeight="1">
      <c r="A77" s="415"/>
      <c r="B77" s="418"/>
      <c r="C77" s="146" t="s">
        <v>22</v>
      </c>
      <c r="D77" s="595"/>
      <c r="E77" s="595"/>
      <c r="F77" s="595"/>
      <c r="G77" s="595"/>
      <c r="H77" s="597"/>
      <c r="I77" s="198"/>
      <c r="J77" s="199"/>
      <c r="K77" s="199"/>
      <c r="L77" s="199"/>
      <c r="M77" s="200"/>
      <c r="N77" s="428"/>
      <c r="O77" s="421"/>
      <c r="P77" s="421"/>
      <c r="Q77" s="421"/>
      <c r="R77" s="421"/>
      <c r="S77" s="201"/>
      <c r="T77" s="202"/>
      <c r="U77" s="202"/>
      <c r="V77" s="202"/>
      <c r="W77" s="203"/>
    </row>
    <row r="78" spans="1:23" ht="30" customHeight="1">
      <c r="A78" s="415"/>
      <c r="B78" s="418"/>
      <c r="C78" s="146" t="s">
        <v>23</v>
      </c>
      <c r="D78" s="595"/>
      <c r="E78" s="595"/>
      <c r="F78" s="595"/>
      <c r="G78" s="595"/>
      <c r="H78" s="597"/>
      <c r="I78" s="198"/>
      <c r="J78" s="199"/>
      <c r="K78" s="199"/>
      <c r="L78" s="199"/>
      <c r="M78" s="200"/>
      <c r="N78" s="428"/>
      <c r="O78" s="421"/>
      <c r="P78" s="421"/>
      <c r="Q78" s="421"/>
      <c r="R78" s="421"/>
      <c r="S78" s="201"/>
      <c r="T78" s="202"/>
      <c r="U78" s="202"/>
      <c r="V78" s="202"/>
      <c r="W78" s="203"/>
    </row>
    <row r="79" spans="1:23" ht="30" customHeight="1" thickBot="1">
      <c r="A79" s="415"/>
      <c r="B79" s="419"/>
      <c r="C79" s="149" t="s">
        <v>24</v>
      </c>
      <c r="D79" s="595"/>
      <c r="E79" s="595"/>
      <c r="F79" s="595"/>
      <c r="G79" s="595"/>
      <c r="H79" s="597"/>
      <c r="I79" s="205"/>
      <c r="J79" s="206"/>
      <c r="K79" s="206"/>
      <c r="L79" s="206"/>
      <c r="M79" s="207"/>
      <c r="N79" s="429"/>
      <c r="O79" s="424"/>
      <c r="P79" s="424"/>
      <c r="Q79" s="424"/>
      <c r="R79" s="424"/>
      <c r="S79" s="208"/>
      <c r="T79" s="209"/>
      <c r="U79" s="209"/>
      <c r="V79" s="209"/>
      <c r="W79" s="210"/>
    </row>
    <row r="80" spans="1:23" ht="30" customHeight="1" thickBot="1">
      <c r="A80" s="416"/>
      <c r="B80" s="422" t="s">
        <v>25</v>
      </c>
      <c r="C80" s="423"/>
      <c r="D80" s="211">
        <v>1806.13</v>
      </c>
      <c r="E80" s="212">
        <v>166.82</v>
      </c>
      <c r="F80" s="212">
        <v>579.65</v>
      </c>
      <c r="G80" s="212">
        <v>117.6</v>
      </c>
      <c r="H80" s="212">
        <v>28.16</v>
      </c>
      <c r="I80" s="212">
        <f>SUM(I72:I79)</f>
        <v>250</v>
      </c>
      <c r="J80" s="212">
        <f t="shared" ref="J80:M80" si="7">SUM(J72:J79)</f>
        <v>0</v>
      </c>
      <c r="K80" s="212">
        <f t="shared" si="7"/>
        <v>20</v>
      </c>
      <c r="L80" s="212">
        <f t="shared" si="7"/>
        <v>0</v>
      </c>
      <c r="M80" s="213">
        <f t="shared" si="7"/>
        <v>0</v>
      </c>
      <c r="N80" s="211">
        <v>1.26</v>
      </c>
      <c r="O80" s="212"/>
      <c r="P80" s="212"/>
      <c r="Q80" s="212">
        <v>0.08</v>
      </c>
      <c r="R80" s="212"/>
      <c r="S80" s="212">
        <v>0</v>
      </c>
      <c r="T80" s="212">
        <v>0</v>
      </c>
      <c r="U80" s="212">
        <v>0</v>
      </c>
      <c r="V80" s="212">
        <v>0</v>
      </c>
      <c r="W80" s="213">
        <v>0</v>
      </c>
    </row>
    <row r="81" spans="1:23" ht="30" customHeight="1">
      <c r="A81" s="430"/>
      <c r="B81" s="432"/>
      <c r="C81" s="89" t="s">
        <v>17</v>
      </c>
      <c r="D81" s="619">
        <f>D9+D18+D27+D36+D45+D54+D63+D72</f>
        <v>10638.95</v>
      </c>
      <c r="E81" s="619">
        <f t="shared" ref="E81:H81" si="8">E9+E18+E27+E36+E45+E54+E63+E72</f>
        <v>1621.34</v>
      </c>
      <c r="F81" s="619">
        <f t="shared" si="8"/>
        <v>2245.9</v>
      </c>
      <c r="G81" s="619">
        <f t="shared" si="8"/>
        <v>1002.18</v>
      </c>
      <c r="H81" s="621">
        <f t="shared" si="8"/>
        <v>270.42</v>
      </c>
      <c r="I81" s="254">
        <f>I9+I18+I27+I36+I45+I54+I63+I72</f>
        <v>996.62599999999998</v>
      </c>
      <c r="J81" s="303">
        <f t="shared" ref="J81:M81" si="9">J9+J18+J27+J36+J45+J54+J63+J72</f>
        <v>1</v>
      </c>
      <c r="K81" s="303">
        <f t="shared" si="9"/>
        <v>315.5</v>
      </c>
      <c r="L81" s="303">
        <f t="shared" si="9"/>
        <v>276.44</v>
      </c>
      <c r="M81" s="304">
        <f t="shared" si="9"/>
        <v>6</v>
      </c>
      <c r="N81" s="529">
        <f>N72+N63+N54+N45+N36+N27+N18+N9</f>
        <v>65.510000000000005</v>
      </c>
      <c r="O81" s="524">
        <f t="shared" ref="O81:R81" si="10">O72+O63+O54+O45+O36+O27+O18+O9</f>
        <v>48.6</v>
      </c>
      <c r="P81" s="524">
        <f t="shared" si="10"/>
        <v>0</v>
      </c>
      <c r="Q81" s="524">
        <f t="shared" si="10"/>
        <v>91.3</v>
      </c>
      <c r="R81" s="524">
        <f t="shared" si="10"/>
        <v>29.940000000000005</v>
      </c>
      <c r="S81" s="305"/>
      <c r="T81" s="306"/>
      <c r="U81" s="306"/>
      <c r="V81" s="306"/>
      <c r="W81" s="307"/>
    </row>
    <row r="82" spans="1:23" ht="30" customHeight="1">
      <c r="A82" s="430"/>
      <c r="B82" s="433"/>
      <c r="C82" s="91" t="s">
        <v>18</v>
      </c>
      <c r="D82" s="620"/>
      <c r="E82" s="620"/>
      <c r="F82" s="620"/>
      <c r="G82" s="620"/>
      <c r="H82" s="622"/>
      <c r="I82" s="308">
        <f t="shared" ref="I82:M89" si="11">I10+I19+I28+I37+I46+I55+I64+I73</f>
        <v>0</v>
      </c>
      <c r="J82" s="309">
        <f t="shared" si="11"/>
        <v>0</v>
      </c>
      <c r="K82" s="309">
        <f t="shared" si="11"/>
        <v>0</v>
      </c>
      <c r="L82" s="309">
        <f t="shared" si="11"/>
        <v>0</v>
      </c>
      <c r="M82" s="310">
        <f t="shared" si="11"/>
        <v>0</v>
      </c>
      <c r="N82" s="530"/>
      <c r="O82" s="525"/>
      <c r="P82" s="525"/>
      <c r="Q82" s="525"/>
      <c r="R82" s="525"/>
      <c r="S82" s="311"/>
      <c r="T82" s="312"/>
      <c r="U82" s="312"/>
      <c r="V82" s="312"/>
      <c r="W82" s="313"/>
    </row>
    <row r="83" spans="1:23" ht="30" customHeight="1">
      <c r="A83" s="430"/>
      <c r="B83" s="433"/>
      <c r="C83" s="91" t="s">
        <v>19</v>
      </c>
      <c r="D83" s="620"/>
      <c r="E83" s="620"/>
      <c r="F83" s="620"/>
      <c r="G83" s="620"/>
      <c r="H83" s="622"/>
      <c r="I83" s="308">
        <f t="shared" si="11"/>
        <v>0</v>
      </c>
      <c r="J83" s="309">
        <f t="shared" si="11"/>
        <v>0</v>
      </c>
      <c r="K83" s="314">
        <f t="shared" si="11"/>
        <v>0</v>
      </c>
      <c r="L83" s="309">
        <f t="shared" si="11"/>
        <v>0</v>
      </c>
      <c r="M83" s="310">
        <f t="shared" si="11"/>
        <v>0</v>
      </c>
      <c r="N83" s="530"/>
      <c r="O83" s="525"/>
      <c r="P83" s="525"/>
      <c r="Q83" s="525"/>
      <c r="R83" s="525"/>
      <c r="S83" s="311"/>
      <c r="T83" s="312"/>
      <c r="U83" s="312"/>
      <c r="V83" s="312"/>
      <c r="W83" s="313"/>
    </row>
    <row r="84" spans="1:23" ht="30" customHeight="1">
      <c r="A84" s="430"/>
      <c r="B84" s="433"/>
      <c r="C84" s="91" t="s">
        <v>20</v>
      </c>
      <c r="D84" s="620"/>
      <c r="E84" s="620"/>
      <c r="F84" s="620"/>
      <c r="G84" s="620"/>
      <c r="H84" s="622"/>
      <c r="I84" s="308">
        <f t="shared" si="11"/>
        <v>144.6</v>
      </c>
      <c r="J84" s="309">
        <f t="shared" si="11"/>
        <v>0</v>
      </c>
      <c r="K84" s="309">
        <f t="shared" si="11"/>
        <v>206</v>
      </c>
      <c r="L84" s="309">
        <f t="shared" si="11"/>
        <v>0</v>
      </c>
      <c r="M84" s="310">
        <f t="shared" si="11"/>
        <v>0</v>
      </c>
      <c r="N84" s="530"/>
      <c r="O84" s="525"/>
      <c r="P84" s="525"/>
      <c r="Q84" s="525"/>
      <c r="R84" s="525"/>
      <c r="S84" s="311"/>
      <c r="T84" s="312"/>
      <c r="U84" s="312"/>
      <c r="V84" s="312"/>
      <c r="W84" s="313"/>
    </row>
    <row r="85" spans="1:23" ht="30" customHeight="1">
      <c r="A85" s="430"/>
      <c r="B85" s="433"/>
      <c r="C85" s="91" t="s">
        <v>21</v>
      </c>
      <c r="D85" s="620"/>
      <c r="E85" s="620"/>
      <c r="F85" s="620"/>
      <c r="G85" s="620"/>
      <c r="H85" s="622"/>
      <c r="I85" s="308">
        <f t="shared" si="11"/>
        <v>51.3</v>
      </c>
      <c r="J85" s="309">
        <f t="shared" si="11"/>
        <v>0</v>
      </c>
      <c r="K85" s="309">
        <f t="shared" si="11"/>
        <v>10</v>
      </c>
      <c r="L85" s="309">
        <f t="shared" si="11"/>
        <v>0</v>
      </c>
      <c r="M85" s="310">
        <f t="shared" si="11"/>
        <v>0</v>
      </c>
      <c r="N85" s="530"/>
      <c r="O85" s="525"/>
      <c r="P85" s="525"/>
      <c r="Q85" s="525"/>
      <c r="R85" s="525"/>
      <c r="S85" s="311"/>
      <c r="T85" s="312"/>
      <c r="U85" s="312"/>
      <c r="V85" s="312"/>
      <c r="W85" s="313"/>
    </row>
    <row r="86" spans="1:23" ht="30" customHeight="1">
      <c r="A86" s="430"/>
      <c r="B86" s="433"/>
      <c r="C86" s="91" t="s">
        <v>22</v>
      </c>
      <c r="D86" s="620"/>
      <c r="E86" s="620"/>
      <c r="F86" s="620"/>
      <c r="G86" s="620"/>
      <c r="H86" s="622"/>
      <c r="I86" s="308">
        <f t="shared" si="11"/>
        <v>0</v>
      </c>
      <c r="J86" s="309">
        <f t="shared" si="11"/>
        <v>0</v>
      </c>
      <c r="K86" s="309">
        <f t="shared" si="11"/>
        <v>0</v>
      </c>
      <c r="L86" s="309">
        <f t="shared" si="11"/>
        <v>0</v>
      </c>
      <c r="M86" s="310">
        <f t="shared" si="11"/>
        <v>0</v>
      </c>
      <c r="N86" s="530"/>
      <c r="O86" s="525"/>
      <c r="P86" s="525"/>
      <c r="Q86" s="525"/>
      <c r="R86" s="525"/>
      <c r="S86" s="311"/>
      <c r="T86" s="312"/>
      <c r="U86" s="312"/>
      <c r="V86" s="312"/>
      <c r="W86" s="313"/>
    </row>
    <row r="87" spans="1:23" ht="30" customHeight="1">
      <c r="A87" s="430"/>
      <c r="B87" s="433"/>
      <c r="C87" s="91" t="s">
        <v>23</v>
      </c>
      <c r="D87" s="620"/>
      <c r="E87" s="620"/>
      <c r="F87" s="620"/>
      <c r="G87" s="620"/>
      <c r="H87" s="622"/>
      <c r="I87" s="308">
        <f t="shared" si="11"/>
        <v>0</v>
      </c>
      <c r="J87" s="309">
        <f t="shared" si="11"/>
        <v>0</v>
      </c>
      <c r="K87" s="309">
        <f t="shared" si="11"/>
        <v>0</v>
      </c>
      <c r="L87" s="309">
        <f t="shared" si="11"/>
        <v>0</v>
      </c>
      <c r="M87" s="310">
        <f t="shared" si="11"/>
        <v>0</v>
      </c>
      <c r="N87" s="530"/>
      <c r="O87" s="525"/>
      <c r="P87" s="525"/>
      <c r="Q87" s="525"/>
      <c r="R87" s="525"/>
      <c r="S87" s="311"/>
      <c r="T87" s="312"/>
      <c r="U87" s="312"/>
      <c r="V87" s="312"/>
      <c r="W87" s="313"/>
    </row>
    <row r="88" spans="1:23" ht="30" customHeight="1" thickBot="1">
      <c r="A88" s="430"/>
      <c r="B88" s="434"/>
      <c r="C88" s="92" t="s">
        <v>24</v>
      </c>
      <c r="D88" s="620"/>
      <c r="E88" s="620"/>
      <c r="F88" s="620"/>
      <c r="G88" s="620"/>
      <c r="H88" s="622"/>
      <c r="I88" s="315">
        <f t="shared" si="11"/>
        <v>0</v>
      </c>
      <c r="J88" s="316">
        <f t="shared" si="11"/>
        <v>0</v>
      </c>
      <c r="K88" s="316">
        <f t="shared" si="11"/>
        <v>0</v>
      </c>
      <c r="L88" s="316">
        <f t="shared" si="11"/>
        <v>0</v>
      </c>
      <c r="M88" s="317">
        <f t="shared" si="11"/>
        <v>0</v>
      </c>
      <c r="N88" s="531"/>
      <c r="O88" s="526"/>
      <c r="P88" s="526"/>
      <c r="Q88" s="526"/>
      <c r="R88" s="526"/>
      <c r="S88" s="318"/>
      <c r="T88" s="319"/>
      <c r="U88" s="319"/>
      <c r="V88" s="319"/>
      <c r="W88" s="320"/>
    </row>
    <row r="89" spans="1:23" ht="73.5" customHeight="1" thickBot="1">
      <c r="A89" s="431"/>
      <c r="B89" s="437" t="s">
        <v>25</v>
      </c>
      <c r="C89" s="438"/>
      <c r="D89" s="255">
        <f>D80+D71+D62+D53+D44+D35+D26+D17</f>
        <v>10638.95</v>
      </c>
      <c r="E89" s="321">
        <f t="shared" ref="E89:H89" si="12">E80+E71+E62+E53+E44+E35+E26+E17</f>
        <v>1621.34</v>
      </c>
      <c r="F89" s="321">
        <f t="shared" si="12"/>
        <v>2245.9</v>
      </c>
      <c r="G89" s="321">
        <f t="shared" si="12"/>
        <v>1002.1799999999998</v>
      </c>
      <c r="H89" s="321">
        <f t="shared" si="12"/>
        <v>270.42</v>
      </c>
      <c r="I89" s="321">
        <f t="shared" si="11"/>
        <v>1192.5260000000001</v>
      </c>
      <c r="J89" s="321">
        <f t="shared" si="11"/>
        <v>1</v>
      </c>
      <c r="K89" s="321">
        <f t="shared" si="11"/>
        <v>531.5</v>
      </c>
      <c r="L89" s="321">
        <f t="shared" si="11"/>
        <v>276.44</v>
      </c>
      <c r="M89" s="322">
        <f t="shared" si="11"/>
        <v>6</v>
      </c>
      <c r="N89" s="255">
        <f>N80+N71+N62+N53+N44+N35+N26+N17</f>
        <v>65.510000000000005</v>
      </c>
      <c r="O89" s="321">
        <f t="shared" ref="O89:R89" si="13">O80+O71+O62+O53+O44+O35+O26+O17</f>
        <v>48.6</v>
      </c>
      <c r="P89" s="321">
        <f t="shared" si="13"/>
        <v>0</v>
      </c>
      <c r="Q89" s="321">
        <f t="shared" si="13"/>
        <v>91.3</v>
      </c>
      <c r="R89" s="321">
        <f t="shared" si="13"/>
        <v>29.940000000000005</v>
      </c>
      <c r="S89" s="321">
        <v>0</v>
      </c>
      <c r="T89" s="321">
        <v>0</v>
      </c>
      <c r="U89" s="321">
        <v>0</v>
      </c>
      <c r="V89" s="321">
        <v>0</v>
      </c>
      <c r="W89" s="322">
        <v>0</v>
      </c>
    </row>
    <row r="90" spans="1:23">
      <c r="D90" s="35"/>
    </row>
    <row r="91" spans="1:23" ht="17.25">
      <c r="C91" s="283"/>
    </row>
    <row r="92" spans="1:23">
      <c r="D92" s="35"/>
    </row>
  </sheetData>
  <mergeCells count="137">
    <mergeCell ref="A18:A26"/>
    <mergeCell ref="A27:A35"/>
    <mergeCell ref="A45:A53"/>
    <mergeCell ref="B53:C53"/>
    <mergeCell ref="A54:A62"/>
    <mergeCell ref="B62:C62"/>
    <mergeCell ref="A63:A71"/>
    <mergeCell ref="B71:C71"/>
    <mergeCell ref="H81:H88"/>
    <mergeCell ref="B63:B70"/>
    <mergeCell ref="D63:D70"/>
    <mergeCell ref="E63:E70"/>
    <mergeCell ref="F63:F70"/>
    <mergeCell ref="G63:G70"/>
    <mergeCell ref="B54:B61"/>
    <mergeCell ref="D54:D61"/>
    <mergeCell ref="E54:E61"/>
    <mergeCell ref="F54:F61"/>
    <mergeCell ref="G54:G61"/>
    <mergeCell ref="B26:C26"/>
    <mergeCell ref="B18:B25"/>
    <mergeCell ref="D18:D25"/>
    <mergeCell ref="E18:E25"/>
    <mergeCell ref="F18:F25"/>
    <mergeCell ref="N81:N88"/>
    <mergeCell ref="O81:O88"/>
    <mergeCell ref="P81:P88"/>
    <mergeCell ref="Q81:Q88"/>
    <mergeCell ref="R81:R88"/>
    <mergeCell ref="A81:A89"/>
    <mergeCell ref="B81:B88"/>
    <mergeCell ref="D81:D88"/>
    <mergeCell ref="E81:E88"/>
    <mergeCell ref="F81:F88"/>
    <mergeCell ref="G81:G88"/>
    <mergeCell ref="B89:C89"/>
    <mergeCell ref="P72:P79"/>
    <mergeCell ref="Q72:Q79"/>
    <mergeCell ref="R72:R79"/>
    <mergeCell ref="A72:A80"/>
    <mergeCell ref="B72:B79"/>
    <mergeCell ref="D72:D79"/>
    <mergeCell ref="E72:E79"/>
    <mergeCell ref="F72:F79"/>
    <mergeCell ref="G72:G79"/>
    <mergeCell ref="B80:C80"/>
    <mergeCell ref="H72:H79"/>
    <mergeCell ref="N72:N79"/>
    <mergeCell ref="O72:O79"/>
    <mergeCell ref="O54:O61"/>
    <mergeCell ref="P54:P61"/>
    <mergeCell ref="Q54:Q61"/>
    <mergeCell ref="R54:R61"/>
    <mergeCell ref="O45:O52"/>
    <mergeCell ref="P45:P52"/>
    <mergeCell ref="Q45:Q52"/>
    <mergeCell ref="R45:R52"/>
    <mergeCell ref="H63:H70"/>
    <mergeCell ref="N63:N70"/>
    <mergeCell ref="O63:O70"/>
    <mergeCell ref="P63:P70"/>
    <mergeCell ref="Q63:Q70"/>
    <mergeCell ref="R63:R70"/>
    <mergeCell ref="H54:H61"/>
    <mergeCell ref="N54:N61"/>
    <mergeCell ref="B45:B52"/>
    <mergeCell ref="D45:D52"/>
    <mergeCell ref="E45:E52"/>
    <mergeCell ref="F45:F52"/>
    <mergeCell ref="G45:G52"/>
    <mergeCell ref="H45:H52"/>
    <mergeCell ref="N45:N52"/>
    <mergeCell ref="G36:G43"/>
    <mergeCell ref="H36:H43"/>
    <mergeCell ref="N36:N43"/>
    <mergeCell ref="O27:O34"/>
    <mergeCell ref="P27:P34"/>
    <mergeCell ref="Q27:Q34"/>
    <mergeCell ref="R27:R34"/>
    <mergeCell ref="B35:C35"/>
    <mergeCell ref="A36:A44"/>
    <mergeCell ref="B36:B43"/>
    <mergeCell ref="D36:D43"/>
    <mergeCell ref="E36:E43"/>
    <mergeCell ref="F36:F43"/>
    <mergeCell ref="B27:B34"/>
    <mergeCell ref="D27:D34"/>
    <mergeCell ref="E27:E34"/>
    <mergeCell ref="F27:F34"/>
    <mergeCell ref="G27:G34"/>
    <mergeCell ref="H27:H34"/>
    <mergeCell ref="N27:N34"/>
    <mergeCell ref="R36:R43"/>
    <mergeCell ref="B44:C44"/>
    <mergeCell ref="O36:O43"/>
    <mergeCell ref="P36:P43"/>
    <mergeCell ref="Q36:Q43"/>
    <mergeCell ref="R18:R25"/>
    <mergeCell ref="G18:G25"/>
    <mergeCell ref="H18:H25"/>
    <mergeCell ref="N18:N25"/>
    <mergeCell ref="O18:O25"/>
    <mergeCell ref="P18:P25"/>
    <mergeCell ref="Q18:Q25"/>
    <mergeCell ref="P9:P16"/>
    <mergeCell ref="Q9:Q16"/>
    <mergeCell ref="R9:R16"/>
    <mergeCell ref="D8:H8"/>
    <mergeCell ref="I8:M8"/>
    <mergeCell ref="N8:R8"/>
    <mergeCell ref="S8:W8"/>
    <mergeCell ref="A9:A17"/>
    <mergeCell ref="B9:B16"/>
    <mergeCell ref="D9:D16"/>
    <mergeCell ref="E9:E16"/>
    <mergeCell ref="F9:F16"/>
    <mergeCell ref="G9:G16"/>
    <mergeCell ref="B17:C17"/>
    <mergeCell ref="H9:H16"/>
    <mergeCell ref="N9:N16"/>
    <mergeCell ref="O9:O16"/>
    <mergeCell ref="N5:R5"/>
    <mergeCell ref="S5:W5"/>
    <mergeCell ref="D6:H6"/>
    <mergeCell ref="I6:M6"/>
    <mergeCell ref="N6:R6"/>
    <mergeCell ref="S6:W6"/>
    <mergeCell ref="A1:W1"/>
    <mergeCell ref="A2:W2"/>
    <mergeCell ref="A3:W3"/>
    <mergeCell ref="A4:A7"/>
    <mergeCell ref="B4:B7"/>
    <mergeCell ref="C4:C7"/>
    <mergeCell ref="D4:M4"/>
    <mergeCell ref="N4:W4"/>
    <mergeCell ref="D5:H5"/>
    <mergeCell ref="I5:M5"/>
  </mergeCells>
  <pageMargins left="0" right="0" top="0.31496062992126" bottom="0.118110236220472" header="3.9370078740157501E-2" footer="3.9370078740157501E-2"/>
  <pageSetup scale="6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233"/>
  <sheetViews>
    <sheetView topLeftCell="H216" workbookViewId="0">
      <selection activeCell="S225" sqref="S225:W232"/>
    </sheetView>
  </sheetViews>
  <sheetFormatPr defaultRowHeight="13.5"/>
  <cols>
    <col min="1" max="1" width="3.42578125" style="19" customWidth="1"/>
    <col min="2" max="2" width="14" style="19" customWidth="1"/>
    <col min="3" max="3" width="38.28515625" style="19" customWidth="1"/>
    <col min="4" max="18" width="11.7109375" style="19" customWidth="1"/>
    <col min="19" max="19" width="7.140625" style="29" customWidth="1"/>
    <col min="20" max="23" width="5.5703125" style="19" customWidth="1"/>
    <col min="24" max="219" width="9.140625" style="19"/>
    <col min="220" max="220" width="3.42578125" style="19" customWidth="1"/>
    <col min="221" max="221" width="15" style="19" customWidth="1"/>
    <col min="222" max="222" width="16.28515625" style="19" customWidth="1"/>
    <col min="223" max="223" width="15.42578125" style="19" customWidth="1"/>
    <col min="224" max="224" width="14.5703125" style="19" customWidth="1"/>
    <col min="225" max="225" width="12.85546875" style="19" customWidth="1"/>
    <col min="226" max="229" width="8.28515625" style="19" customWidth="1"/>
    <col min="230" max="230" width="11.7109375" style="19" customWidth="1"/>
    <col min="231" max="234" width="8.28515625" style="19" customWidth="1"/>
    <col min="235" max="235" width="11.7109375" style="19" customWidth="1"/>
    <col min="236" max="239" width="8.28515625" style="19" customWidth="1"/>
    <col min="240" max="240" width="11.7109375" style="19" customWidth="1"/>
    <col min="241" max="244" width="8.28515625" style="19" customWidth="1"/>
    <col min="245" max="245" width="11.7109375" style="19" customWidth="1"/>
    <col min="246" max="475" width="9.140625" style="19"/>
    <col min="476" max="476" width="3.42578125" style="19" customWidth="1"/>
    <col min="477" max="477" width="15" style="19" customWidth="1"/>
    <col min="478" max="478" width="16.28515625" style="19" customWidth="1"/>
    <col min="479" max="479" width="15.42578125" style="19" customWidth="1"/>
    <col min="480" max="480" width="14.5703125" style="19" customWidth="1"/>
    <col min="481" max="481" width="12.85546875" style="19" customWidth="1"/>
    <col min="482" max="485" width="8.28515625" style="19" customWidth="1"/>
    <col min="486" max="486" width="11.7109375" style="19" customWidth="1"/>
    <col min="487" max="490" width="8.28515625" style="19" customWidth="1"/>
    <col min="491" max="491" width="11.7109375" style="19" customWidth="1"/>
    <col min="492" max="495" width="8.28515625" style="19" customWidth="1"/>
    <col min="496" max="496" width="11.7109375" style="19" customWidth="1"/>
    <col min="497" max="500" width="8.28515625" style="19" customWidth="1"/>
    <col min="501" max="501" width="11.7109375" style="19" customWidth="1"/>
    <col min="502" max="731" width="9.140625" style="19"/>
    <col min="732" max="732" width="3.42578125" style="19" customWidth="1"/>
    <col min="733" max="733" width="15" style="19" customWidth="1"/>
    <col min="734" max="734" width="16.28515625" style="19" customWidth="1"/>
    <col min="735" max="735" width="15.42578125" style="19" customWidth="1"/>
    <col min="736" max="736" width="14.5703125" style="19" customWidth="1"/>
    <col min="737" max="737" width="12.85546875" style="19" customWidth="1"/>
    <col min="738" max="741" width="8.28515625" style="19" customWidth="1"/>
    <col min="742" max="742" width="11.7109375" style="19" customWidth="1"/>
    <col min="743" max="746" width="8.28515625" style="19" customWidth="1"/>
    <col min="747" max="747" width="11.7109375" style="19" customWidth="1"/>
    <col min="748" max="751" width="8.28515625" style="19" customWidth="1"/>
    <col min="752" max="752" width="11.7109375" style="19" customWidth="1"/>
    <col min="753" max="756" width="8.28515625" style="19" customWidth="1"/>
    <col min="757" max="757" width="11.7109375" style="19" customWidth="1"/>
    <col min="758" max="987" width="9.140625" style="19"/>
    <col min="988" max="988" width="3.42578125" style="19" customWidth="1"/>
    <col min="989" max="989" width="15" style="19" customWidth="1"/>
    <col min="990" max="990" width="16.28515625" style="19" customWidth="1"/>
    <col min="991" max="991" width="15.42578125" style="19" customWidth="1"/>
    <col min="992" max="992" width="14.5703125" style="19" customWidth="1"/>
    <col min="993" max="993" width="12.85546875" style="19" customWidth="1"/>
    <col min="994" max="997" width="8.28515625" style="19" customWidth="1"/>
    <col min="998" max="998" width="11.7109375" style="19" customWidth="1"/>
    <col min="999" max="1002" width="8.28515625" style="19" customWidth="1"/>
    <col min="1003" max="1003" width="11.7109375" style="19" customWidth="1"/>
    <col min="1004" max="1007" width="8.28515625" style="19" customWidth="1"/>
    <col min="1008" max="1008" width="11.7109375" style="19" customWidth="1"/>
    <col min="1009" max="1012" width="8.28515625" style="19" customWidth="1"/>
    <col min="1013" max="1013" width="11.7109375" style="19" customWidth="1"/>
    <col min="1014" max="1243" width="9.140625" style="19"/>
    <col min="1244" max="1244" width="3.42578125" style="19" customWidth="1"/>
    <col min="1245" max="1245" width="15" style="19" customWidth="1"/>
    <col min="1246" max="1246" width="16.28515625" style="19" customWidth="1"/>
    <col min="1247" max="1247" width="15.42578125" style="19" customWidth="1"/>
    <col min="1248" max="1248" width="14.5703125" style="19" customWidth="1"/>
    <col min="1249" max="1249" width="12.85546875" style="19" customWidth="1"/>
    <col min="1250" max="1253" width="8.28515625" style="19" customWidth="1"/>
    <col min="1254" max="1254" width="11.7109375" style="19" customWidth="1"/>
    <col min="1255" max="1258" width="8.28515625" style="19" customWidth="1"/>
    <col min="1259" max="1259" width="11.7109375" style="19" customWidth="1"/>
    <col min="1260" max="1263" width="8.28515625" style="19" customWidth="1"/>
    <col min="1264" max="1264" width="11.7109375" style="19" customWidth="1"/>
    <col min="1265" max="1268" width="8.28515625" style="19" customWidth="1"/>
    <col min="1269" max="1269" width="11.7109375" style="19" customWidth="1"/>
    <col min="1270" max="1499" width="9.140625" style="19"/>
    <col min="1500" max="1500" width="3.42578125" style="19" customWidth="1"/>
    <col min="1501" max="1501" width="15" style="19" customWidth="1"/>
    <col min="1502" max="1502" width="16.28515625" style="19" customWidth="1"/>
    <col min="1503" max="1503" width="15.42578125" style="19" customWidth="1"/>
    <col min="1504" max="1504" width="14.5703125" style="19" customWidth="1"/>
    <col min="1505" max="1505" width="12.85546875" style="19" customWidth="1"/>
    <col min="1506" max="1509" width="8.28515625" style="19" customWidth="1"/>
    <col min="1510" max="1510" width="11.7109375" style="19" customWidth="1"/>
    <col min="1511" max="1514" width="8.28515625" style="19" customWidth="1"/>
    <col min="1515" max="1515" width="11.7109375" style="19" customWidth="1"/>
    <col min="1516" max="1519" width="8.28515625" style="19" customWidth="1"/>
    <col min="1520" max="1520" width="11.7109375" style="19" customWidth="1"/>
    <col min="1521" max="1524" width="8.28515625" style="19" customWidth="1"/>
    <col min="1525" max="1525" width="11.7109375" style="19" customWidth="1"/>
    <col min="1526" max="1755" width="9.140625" style="19"/>
    <col min="1756" max="1756" width="3.42578125" style="19" customWidth="1"/>
    <col min="1757" max="1757" width="15" style="19" customWidth="1"/>
    <col min="1758" max="1758" width="16.28515625" style="19" customWidth="1"/>
    <col min="1759" max="1759" width="15.42578125" style="19" customWidth="1"/>
    <col min="1760" max="1760" width="14.5703125" style="19" customWidth="1"/>
    <col min="1761" max="1761" width="12.85546875" style="19" customWidth="1"/>
    <col min="1762" max="1765" width="8.28515625" style="19" customWidth="1"/>
    <col min="1766" max="1766" width="11.7109375" style="19" customWidth="1"/>
    <col min="1767" max="1770" width="8.28515625" style="19" customWidth="1"/>
    <col min="1771" max="1771" width="11.7109375" style="19" customWidth="1"/>
    <col min="1772" max="1775" width="8.28515625" style="19" customWidth="1"/>
    <col min="1776" max="1776" width="11.7109375" style="19" customWidth="1"/>
    <col min="1777" max="1780" width="8.28515625" style="19" customWidth="1"/>
    <col min="1781" max="1781" width="11.7109375" style="19" customWidth="1"/>
    <col min="1782" max="2011" width="9.140625" style="19"/>
    <col min="2012" max="2012" width="3.42578125" style="19" customWidth="1"/>
    <col min="2013" max="2013" width="15" style="19" customWidth="1"/>
    <col min="2014" max="2014" width="16.28515625" style="19" customWidth="1"/>
    <col min="2015" max="2015" width="15.42578125" style="19" customWidth="1"/>
    <col min="2016" max="2016" width="14.5703125" style="19" customWidth="1"/>
    <col min="2017" max="2017" width="12.85546875" style="19" customWidth="1"/>
    <col min="2018" max="2021" width="8.28515625" style="19" customWidth="1"/>
    <col min="2022" max="2022" width="11.7109375" style="19" customWidth="1"/>
    <col min="2023" max="2026" width="8.28515625" style="19" customWidth="1"/>
    <col min="2027" max="2027" width="11.7109375" style="19" customWidth="1"/>
    <col min="2028" max="2031" width="8.28515625" style="19" customWidth="1"/>
    <col min="2032" max="2032" width="11.7109375" style="19" customWidth="1"/>
    <col min="2033" max="2036" width="8.28515625" style="19" customWidth="1"/>
    <col min="2037" max="2037" width="11.7109375" style="19" customWidth="1"/>
    <col min="2038" max="2267" width="9.140625" style="19"/>
    <col min="2268" max="2268" width="3.42578125" style="19" customWidth="1"/>
    <col min="2269" max="2269" width="15" style="19" customWidth="1"/>
    <col min="2270" max="2270" width="16.28515625" style="19" customWidth="1"/>
    <col min="2271" max="2271" width="15.42578125" style="19" customWidth="1"/>
    <col min="2272" max="2272" width="14.5703125" style="19" customWidth="1"/>
    <col min="2273" max="2273" width="12.85546875" style="19" customWidth="1"/>
    <col min="2274" max="2277" width="8.28515625" style="19" customWidth="1"/>
    <col min="2278" max="2278" width="11.7109375" style="19" customWidth="1"/>
    <col min="2279" max="2282" width="8.28515625" style="19" customWidth="1"/>
    <col min="2283" max="2283" width="11.7109375" style="19" customWidth="1"/>
    <col min="2284" max="2287" width="8.28515625" style="19" customWidth="1"/>
    <col min="2288" max="2288" width="11.7109375" style="19" customWidth="1"/>
    <col min="2289" max="2292" width="8.28515625" style="19" customWidth="1"/>
    <col min="2293" max="2293" width="11.7109375" style="19" customWidth="1"/>
    <col min="2294" max="2523" width="9.140625" style="19"/>
    <col min="2524" max="2524" width="3.42578125" style="19" customWidth="1"/>
    <col min="2525" max="2525" width="15" style="19" customWidth="1"/>
    <col min="2526" max="2526" width="16.28515625" style="19" customWidth="1"/>
    <col min="2527" max="2527" width="15.42578125" style="19" customWidth="1"/>
    <col min="2528" max="2528" width="14.5703125" style="19" customWidth="1"/>
    <col min="2529" max="2529" width="12.85546875" style="19" customWidth="1"/>
    <col min="2530" max="2533" width="8.28515625" style="19" customWidth="1"/>
    <col min="2534" max="2534" width="11.7109375" style="19" customWidth="1"/>
    <col min="2535" max="2538" width="8.28515625" style="19" customWidth="1"/>
    <col min="2539" max="2539" width="11.7109375" style="19" customWidth="1"/>
    <col min="2540" max="2543" width="8.28515625" style="19" customWidth="1"/>
    <col min="2544" max="2544" width="11.7109375" style="19" customWidth="1"/>
    <col min="2545" max="2548" width="8.28515625" style="19" customWidth="1"/>
    <col min="2549" max="2549" width="11.7109375" style="19" customWidth="1"/>
    <col min="2550" max="2779" width="9.140625" style="19"/>
    <col min="2780" max="2780" width="3.42578125" style="19" customWidth="1"/>
    <col min="2781" max="2781" width="15" style="19" customWidth="1"/>
    <col min="2782" max="2782" width="16.28515625" style="19" customWidth="1"/>
    <col min="2783" max="2783" width="15.42578125" style="19" customWidth="1"/>
    <col min="2784" max="2784" width="14.5703125" style="19" customWidth="1"/>
    <col min="2785" max="2785" width="12.85546875" style="19" customWidth="1"/>
    <col min="2786" max="2789" width="8.28515625" style="19" customWidth="1"/>
    <col min="2790" max="2790" width="11.7109375" style="19" customWidth="1"/>
    <col min="2791" max="2794" width="8.28515625" style="19" customWidth="1"/>
    <col min="2795" max="2795" width="11.7109375" style="19" customWidth="1"/>
    <col min="2796" max="2799" width="8.28515625" style="19" customWidth="1"/>
    <col min="2800" max="2800" width="11.7109375" style="19" customWidth="1"/>
    <col min="2801" max="2804" width="8.28515625" style="19" customWidth="1"/>
    <col min="2805" max="2805" width="11.7109375" style="19" customWidth="1"/>
    <col min="2806" max="3035" width="9.140625" style="19"/>
    <col min="3036" max="3036" width="3.42578125" style="19" customWidth="1"/>
    <col min="3037" max="3037" width="15" style="19" customWidth="1"/>
    <col min="3038" max="3038" width="16.28515625" style="19" customWidth="1"/>
    <col min="3039" max="3039" width="15.42578125" style="19" customWidth="1"/>
    <col min="3040" max="3040" width="14.5703125" style="19" customWidth="1"/>
    <col min="3041" max="3041" width="12.85546875" style="19" customWidth="1"/>
    <col min="3042" max="3045" width="8.28515625" style="19" customWidth="1"/>
    <col min="3046" max="3046" width="11.7109375" style="19" customWidth="1"/>
    <col min="3047" max="3050" width="8.28515625" style="19" customWidth="1"/>
    <col min="3051" max="3051" width="11.7109375" style="19" customWidth="1"/>
    <col min="3052" max="3055" width="8.28515625" style="19" customWidth="1"/>
    <col min="3056" max="3056" width="11.7109375" style="19" customWidth="1"/>
    <col min="3057" max="3060" width="8.28515625" style="19" customWidth="1"/>
    <col min="3061" max="3061" width="11.7109375" style="19" customWidth="1"/>
    <col min="3062" max="3291" width="9.140625" style="19"/>
    <col min="3292" max="3292" width="3.42578125" style="19" customWidth="1"/>
    <col min="3293" max="3293" width="15" style="19" customWidth="1"/>
    <col min="3294" max="3294" width="16.28515625" style="19" customWidth="1"/>
    <col min="3295" max="3295" width="15.42578125" style="19" customWidth="1"/>
    <col min="3296" max="3296" width="14.5703125" style="19" customWidth="1"/>
    <col min="3297" max="3297" width="12.85546875" style="19" customWidth="1"/>
    <col min="3298" max="3301" width="8.28515625" style="19" customWidth="1"/>
    <col min="3302" max="3302" width="11.7109375" style="19" customWidth="1"/>
    <col min="3303" max="3306" width="8.28515625" style="19" customWidth="1"/>
    <col min="3307" max="3307" width="11.7109375" style="19" customWidth="1"/>
    <col min="3308" max="3311" width="8.28515625" style="19" customWidth="1"/>
    <col min="3312" max="3312" width="11.7109375" style="19" customWidth="1"/>
    <col min="3313" max="3316" width="8.28515625" style="19" customWidth="1"/>
    <col min="3317" max="3317" width="11.7109375" style="19" customWidth="1"/>
    <col min="3318" max="3547" width="9.140625" style="19"/>
    <col min="3548" max="3548" width="3.42578125" style="19" customWidth="1"/>
    <col min="3549" max="3549" width="15" style="19" customWidth="1"/>
    <col min="3550" max="3550" width="16.28515625" style="19" customWidth="1"/>
    <col min="3551" max="3551" width="15.42578125" style="19" customWidth="1"/>
    <col min="3552" max="3552" width="14.5703125" style="19" customWidth="1"/>
    <col min="3553" max="3553" width="12.85546875" style="19" customWidth="1"/>
    <col min="3554" max="3557" width="8.28515625" style="19" customWidth="1"/>
    <col min="3558" max="3558" width="11.7109375" style="19" customWidth="1"/>
    <col min="3559" max="3562" width="8.28515625" style="19" customWidth="1"/>
    <col min="3563" max="3563" width="11.7109375" style="19" customWidth="1"/>
    <col min="3564" max="3567" width="8.28515625" style="19" customWidth="1"/>
    <col min="3568" max="3568" width="11.7109375" style="19" customWidth="1"/>
    <col min="3569" max="3572" width="8.28515625" style="19" customWidth="1"/>
    <col min="3573" max="3573" width="11.7109375" style="19" customWidth="1"/>
    <col min="3574" max="3803" width="9.140625" style="19"/>
    <col min="3804" max="3804" width="3.42578125" style="19" customWidth="1"/>
    <col min="3805" max="3805" width="15" style="19" customWidth="1"/>
    <col min="3806" max="3806" width="16.28515625" style="19" customWidth="1"/>
    <col min="3807" max="3807" width="15.42578125" style="19" customWidth="1"/>
    <col min="3808" max="3808" width="14.5703125" style="19" customWidth="1"/>
    <col min="3809" max="3809" width="12.85546875" style="19" customWidth="1"/>
    <col min="3810" max="3813" width="8.28515625" style="19" customWidth="1"/>
    <col min="3814" max="3814" width="11.7109375" style="19" customWidth="1"/>
    <col min="3815" max="3818" width="8.28515625" style="19" customWidth="1"/>
    <col min="3819" max="3819" width="11.7109375" style="19" customWidth="1"/>
    <col min="3820" max="3823" width="8.28515625" style="19" customWidth="1"/>
    <col min="3824" max="3824" width="11.7109375" style="19" customWidth="1"/>
    <col min="3825" max="3828" width="8.28515625" style="19" customWidth="1"/>
    <col min="3829" max="3829" width="11.7109375" style="19" customWidth="1"/>
    <col min="3830" max="4059" width="9.140625" style="19"/>
    <col min="4060" max="4060" width="3.42578125" style="19" customWidth="1"/>
    <col min="4061" max="4061" width="15" style="19" customWidth="1"/>
    <col min="4062" max="4062" width="16.28515625" style="19" customWidth="1"/>
    <col min="4063" max="4063" width="15.42578125" style="19" customWidth="1"/>
    <col min="4064" max="4064" width="14.5703125" style="19" customWidth="1"/>
    <col min="4065" max="4065" width="12.85546875" style="19" customWidth="1"/>
    <col min="4066" max="4069" width="8.28515625" style="19" customWidth="1"/>
    <col min="4070" max="4070" width="11.7109375" style="19" customWidth="1"/>
    <col min="4071" max="4074" width="8.28515625" style="19" customWidth="1"/>
    <col min="4075" max="4075" width="11.7109375" style="19" customWidth="1"/>
    <col min="4076" max="4079" width="8.28515625" style="19" customWidth="1"/>
    <col min="4080" max="4080" width="11.7109375" style="19" customWidth="1"/>
    <col min="4081" max="4084" width="8.28515625" style="19" customWidth="1"/>
    <col min="4085" max="4085" width="11.7109375" style="19" customWidth="1"/>
    <col min="4086" max="4315" width="9.140625" style="19"/>
    <col min="4316" max="4316" width="3.42578125" style="19" customWidth="1"/>
    <col min="4317" max="4317" width="15" style="19" customWidth="1"/>
    <col min="4318" max="4318" width="16.28515625" style="19" customWidth="1"/>
    <col min="4319" max="4319" width="15.42578125" style="19" customWidth="1"/>
    <col min="4320" max="4320" width="14.5703125" style="19" customWidth="1"/>
    <col min="4321" max="4321" width="12.85546875" style="19" customWidth="1"/>
    <col min="4322" max="4325" width="8.28515625" style="19" customWidth="1"/>
    <col min="4326" max="4326" width="11.7109375" style="19" customWidth="1"/>
    <col min="4327" max="4330" width="8.28515625" style="19" customWidth="1"/>
    <col min="4331" max="4331" width="11.7109375" style="19" customWidth="1"/>
    <col min="4332" max="4335" width="8.28515625" style="19" customWidth="1"/>
    <col min="4336" max="4336" width="11.7109375" style="19" customWidth="1"/>
    <col min="4337" max="4340" width="8.28515625" style="19" customWidth="1"/>
    <col min="4341" max="4341" width="11.7109375" style="19" customWidth="1"/>
    <col min="4342" max="4571" width="9.140625" style="19"/>
    <col min="4572" max="4572" width="3.42578125" style="19" customWidth="1"/>
    <col min="4573" max="4573" width="15" style="19" customWidth="1"/>
    <col min="4574" max="4574" width="16.28515625" style="19" customWidth="1"/>
    <col min="4575" max="4575" width="15.42578125" style="19" customWidth="1"/>
    <col min="4576" max="4576" width="14.5703125" style="19" customWidth="1"/>
    <col min="4577" max="4577" width="12.85546875" style="19" customWidth="1"/>
    <col min="4578" max="4581" width="8.28515625" style="19" customWidth="1"/>
    <col min="4582" max="4582" width="11.7109375" style="19" customWidth="1"/>
    <col min="4583" max="4586" width="8.28515625" style="19" customWidth="1"/>
    <col min="4587" max="4587" width="11.7109375" style="19" customWidth="1"/>
    <col min="4588" max="4591" width="8.28515625" style="19" customWidth="1"/>
    <col min="4592" max="4592" width="11.7109375" style="19" customWidth="1"/>
    <col min="4593" max="4596" width="8.28515625" style="19" customWidth="1"/>
    <col min="4597" max="4597" width="11.7109375" style="19" customWidth="1"/>
    <col min="4598" max="4827" width="9.140625" style="19"/>
    <col min="4828" max="4828" width="3.42578125" style="19" customWidth="1"/>
    <col min="4829" max="4829" width="15" style="19" customWidth="1"/>
    <col min="4830" max="4830" width="16.28515625" style="19" customWidth="1"/>
    <col min="4831" max="4831" width="15.42578125" style="19" customWidth="1"/>
    <col min="4832" max="4832" width="14.5703125" style="19" customWidth="1"/>
    <col min="4833" max="4833" width="12.85546875" style="19" customWidth="1"/>
    <col min="4834" max="4837" width="8.28515625" style="19" customWidth="1"/>
    <col min="4838" max="4838" width="11.7109375" style="19" customWidth="1"/>
    <col min="4839" max="4842" width="8.28515625" style="19" customWidth="1"/>
    <col min="4843" max="4843" width="11.7109375" style="19" customWidth="1"/>
    <col min="4844" max="4847" width="8.28515625" style="19" customWidth="1"/>
    <col min="4848" max="4848" width="11.7109375" style="19" customWidth="1"/>
    <col min="4849" max="4852" width="8.28515625" style="19" customWidth="1"/>
    <col min="4853" max="4853" width="11.7109375" style="19" customWidth="1"/>
    <col min="4854" max="5083" width="9.140625" style="19"/>
    <col min="5084" max="5084" width="3.42578125" style="19" customWidth="1"/>
    <col min="5085" max="5085" width="15" style="19" customWidth="1"/>
    <col min="5086" max="5086" width="16.28515625" style="19" customWidth="1"/>
    <col min="5087" max="5087" width="15.42578125" style="19" customWidth="1"/>
    <col min="5088" max="5088" width="14.5703125" style="19" customWidth="1"/>
    <col min="5089" max="5089" width="12.85546875" style="19" customWidth="1"/>
    <col min="5090" max="5093" width="8.28515625" style="19" customWidth="1"/>
    <col min="5094" max="5094" width="11.7109375" style="19" customWidth="1"/>
    <col min="5095" max="5098" width="8.28515625" style="19" customWidth="1"/>
    <col min="5099" max="5099" width="11.7109375" style="19" customWidth="1"/>
    <col min="5100" max="5103" width="8.28515625" style="19" customWidth="1"/>
    <col min="5104" max="5104" width="11.7109375" style="19" customWidth="1"/>
    <col min="5105" max="5108" width="8.28515625" style="19" customWidth="1"/>
    <col min="5109" max="5109" width="11.7109375" style="19" customWidth="1"/>
    <col min="5110" max="5339" width="9.140625" style="19"/>
    <col min="5340" max="5340" width="3.42578125" style="19" customWidth="1"/>
    <col min="5341" max="5341" width="15" style="19" customWidth="1"/>
    <col min="5342" max="5342" width="16.28515625" style="19" customWidth="1"/>
    <col min="5343" max="5343" width="15.42578125" style="19" customWidth="1"/>
    <col min="5344" max="5344" width="14.5703125" style="19" customWidth="1"/>
    <col min="5345" max="5345" width="12.85546875" style="19" customWidth="1"/>
    <col min="5346" max="5349" width="8.28515625" style="19" customWidth="1"/>
    <col min="5350" max="5350" width="11.7109375" style="19" customWidth="1"/>
    <col min="5351" max="5354" width="8.28515625" style="19" customWidth="1"/>
    <col min="5355" max="5355" width="11.7109375" style="19" customWidth="1"/>
    <col min="5356" max="5359" width="8.28515625" style="19" customWidth="1"/>
    <col min="5360" max="5360" width="11.7109375" style="19" customWidth="1"/>
    <col min="5361" max="5364" width="8.28515625" style="19" customWidth="1"/>
    <col min="5365" max="5365" width="11.7109375" style="19" customWidth="1"/>
    <col min="5366" max="5595" width="9.140625" style="19"/>
    <col min="5596" max="5596" width="3.42578125" style="19" customWidth="1"/>
    <col min="5597" max="5597" width="15" style="19" customWidth="1"/>
    <col min="5598" max="5598" width="16.28515625" style="19" customWidth="1"/>
    <col min="5599" max="5599" width="15.42578125" style="19" customWidth="1"/>
    <col min="5600" max="5600" width="14.5703125" style="19" customWidth="1"/>
    <col min="5601" max="5601" width="12.85546875" style="19" customWidth="1"/>
    <col min="5602" max="5605" width="8.28515625" style="19" customWidth="1"/>
    <col min="5606" max="5606" width="11.7109375" style="19" customWidth="1"/>
    <col min="5607" max="5610" width="8.28515625" style="19" customWidth="1"/>
    <col min="5611" max="5611" width="11.7109375" style="19" customWidth="1"/>
    <col min="5612" max="5615" width="8.28515625" style="19" customWidth="1"/>
    <col min="5616" max="5616" width="11.7109375" style="19" customWidth="1"/>
    <col min="5617" max="5620" width="8.28515625" style="19" customWidth="1"/>
    <col min="5621" max="5621" width="11.7109375" style="19" customWidth="1"/>
    <col min="5622" max="5851" width="9.140625" style="19"/>
    <col min="5852" max="5852" width="3.42578125" style="19" customWidth="1"/>
    <col min="5853" max="5853" width="15" style="19" customWidth="1"/>
    <col min="5854" max="5854" width="16.28515625" style="19" customWidth="1"/>
    <col min="5855" max="5855" width="15.42578125" style="19" customWidth="1"/>
    <col min="5856" max="5856" width="14.5703125" style="19" customWidth="1"/>
    <col min="5857" max="5857" width="12.85546875" style="19" customWidth="1"/>
    <col min="5858" max="5861" width="8.28515625" style="19" customWidth="1"/>
    <col min="5862" max="5862" width="11.7109375" style="19" customWidth="1"/>
    <col min="5863" max="5866" width="8.28515625" style="19" customWidth="1"/>
    <col min="5867" max="5867" width="11.7109375" style="19" customWidth="1"/>
    <col min="5868" max="5871" width="8.28515625" style="19" customWidth="1"/>
    <col min="5872" max="5872" width="11.7109375" style="19" customWidth="1"/>
    <col min="5873" max="5876" width="8.28515625" style="19" customWidth="1"/>
    <col min="5877" max="5877" width="11.7109375" style="19" customWidth="1"/>
    <col min="5878" max="6107" width="9.140625" style="19"/>
    <col min="6108" max="6108" width="3.42578125" style="19" customWidth="1"/>
    <col min="6109" max="6109" width="15" style="19" customWidth="1"/>
    <col min="6110" max="6110" width="16.28515625" style="19" customWidth="1"/>
    <col min="6111" max="6111" width="15.42578125" style="19" customWidth="1"/>
    <col min="6112" max="6112" width="14.5703125" style="19" customWidth="1"/>
    <col min="6113" max="6113" width="12.85546875" style="19" customWidth="1"/>
    <col min="6114" max="6117" width="8.28515625" style="19" customWidth="1"/>
    <col min="6118" max="6118" width="11.7109375" style="19" customWidth="1"/>
    <col min="6119" max="6122" width="8.28515625" style="19" customWidth="1"/>
    <col min="6123" max="6123" width="11.7109375" style="19" customWidth="1"/>
    <col min="6124" max="6127" width="8.28515625" style="19" customWidth="1"/>
    <col min="6128" max="6128" width="11.7109375" style="19" customWidth="1"/>
    <col min="6129" max="6132" width="8.28515625" style="19" customWidth="1"/>
    <col min="6133" max="6133" width="11.7109375" style="19" customWidth="1"/>
    <col min="6134" max="6363" width="9.140625" style="19"/>
    <col min="6364" max="6364" width="3.42578125" style="19" customWidth="1"/>
    <col min="6365" max="6365" width="15" style="19" customWidth="1"/>
    <col min="6366" max="6366" width="16.28515625" style="19" customWidth="1"/>
    <col min="6367" max="6367" width="15.42578125" style="19" customWidth="1"/>
    <col min="6368" max="6368" width="14.5703125" style="19" customWidth="1"/>
    <col min="6369" max="6369" width="12.85546875" style="19" customWidth="1"/>
    <col min="6370" max="6373" width="8.28515625" style="19" customWidth="1"/>
    <col min="6374" max="6374" width="11.7109375" style="19" customWidth="1"/>
    <col min="6375" max="6378" width="8.28515625" style="19" customWidth="1"/>
    <col min="6379" max="6379" width="11.7109375" style="19" customWidth="1"/>
    <col min="6380" max="6383" width="8.28515625" style="19" customWidth="1"/>
    <col min="6384" max="6384" width="11.7109375" style="19" customWidth="1"/>
    <col min="6385" max="6388" width="8.28515625" style="19" customWidth="1"/>
    <col min="6389" max="6389" width="11.7109375" style="19" customWidth="1"/>
    <col min="6390" max="6619" width="9.140625" style="19"/>
    <col min="6620" max="6620" width="3.42578125" style="19" customWidth="1"/>
    <col min="6621" max="6621" width="15" style="19" customWidth="1"/>
    <col min="6622" max="6622" width="16.28515625" style="19" customWidth="1"/>
    <col min="6623" max="6623" width="15.42578125" style="19" customWidth="1"/>
    <col min="6624" max="6624" width="14.5703125" style="19" customWidth="1"/>
    <col min="6625" max="6625" width="12.85546875" style="19" customWidth="1"/>
    <col min="6626" max="6629" width="8.28515625" style="19" customWidth="1"/>
    <col min="6630" max="6630" width="11.7109375" style="19" customWidth="1"/>
    <col min="6631" max="6634" width="8.28515625" style="19" customWidth="1"/>
    <col min="6635" max="6635" width="11.7109375" style="19" customWidth="1"/>
    <col min="6636" max="6639" width="8.28515625" style="19" customWidth="1"/>
    <col min="6640" max="6640" width="11.7109375" style="19" customWidth="1"/>
    <col min="6641" max="6644" width="8.28515625" style="19" customWidth="1"/>
    <col min="6645" max="6645" width="11.7109375" style="19" customWidth="1"/>
    <col min="6646" max="6875" width="9.140625" style="19"/>
    <col min="6876" max="6876" width="3.42578125" style="19" customWidth="1"/>
    <col min="6877" max="6877" width="15" style="19" customWidth="1"/>
    <col min="6878" max="6878" width="16.28515625" style="19" customWidth="1"/>
    <col min="6879" max="6879" width="15.42578125" style="19" customWidth="1"/>
    <col min="6880" max="6880" width="14.5703125" style="19" customWidth="1"/>
    <col min="6881" max="6881" width="12.85546875" style="19" customWidth="1"/>
    <col min="6882" max="6885" width="8.28515625" style="19" customWidth="1"/>
    <col min="6886" max="6886" width="11.7109375" style="19" customWidth="1"/>
    <col min="6887" max="6890" width="8.28515625" style="19" customWidth="1"/>
    <col min="6891" max="6891" width="11.7109375" style="19" customWidth="1"/>
    <col min="6892" max="6895" width="8.28515625" style="19" customWidth="1"/>
    <col min="6896" max="6896" width="11.7109375" style="19" customWidth="1"/>
    <col min="6897" max="6900" width="8.28515625" style="19" customWidth="1"/>
    <col min="6901" max="6901" width="11.7109375" style="19" customWidth="1"/>
    <col min="6902" max="7131" width="9.140625" style="19"/>
    <col min="7132" max="7132" width="3.42578125" style="19" customWidth="1"/>
    <col min="7133" max="7133" width="15" style="19" customWidth="1"/>
    <col min="7134" max="7134" width="16.28515625" style="19" customWidth="1"/>
    <col min="7135" max="7135" width="15.42578125" style="19" customWidth="1"/>
    <col min="7136" max="7136" width="14.5703125" style="19" customWidth="1"/>
    <col min="7137" max="7137" width="12.85546875" style="19" customWidth="1"/>
    <col min="7138" max="7141" width="8.28515625" style="19" customWidth="1"/>
    <col min="7142" max="7142" width="11.7109375" style="19" customWidth="1"/>
    <col min="7143" max="7146" width="8.28515625" style="19" customWidth="1"/>
    <col min="7147" max="7147" width="11.7109375" style="19" customWidth="1"/>
    <col min="7148" max="7151" width="8.28515625" style="19" customWidth="1"/>
    <col min="7152" max="7152" width="11.7109375" style="19" customWidth="1"/>
    <col min="7153" max="7156" width="8.28515625" style="19" customWidth="1"/>
    <col min="7157" max="7157" width="11.7109375" style="19" customWidth="1"/>
    <col min="7158" max="7387" width="9.140625" style="19"/>
    <col min="7388" max="7388" width="3.42578125" style="19" customWidth="1"/>
    <col min="7389" max="7389" width="15" style="19" customWidth="1"/>
    <col min="7390" max="7390" width="16.28515625" style="19" customWidth="1"/>
    <col min="7391" max="7391" width="15.42578125" style="19" customWidth="1"/>
    <col min="7392" max="7392" width="14.5703125" style="19" customWidth="1"/>
    <col min="7393" max="7393" width="12.85546875" style="19" customWidth="1"/>
    <col min="7394" max="7397" width="8.28515625" style="19" customWidth="1"/>
    <col min="7398" max="7398" width="11.7109375" style="19" customWidth="1"/>
    <col min="7399" max="7402" width="8.28515625" style="19" customWidth="1"/>
    <col min="7403" max="7403" width="11.7109375" style="19" customWidth="1"/>
    <col min="7404" max="7407" width="8.28515625" style="19" customWidth="1"/>
    <col min="7408" max="7408" width="11.7109375" style="19" customWidth="1"/>
    <col min="7409" max="7412" width="8.28515625" style="19" customWidth="1"/>
    <col min="7413" max="7413" width="11.7109375" style="19" customWidth="1"/>
    <col min="7414" max="7643" width="9.140625" style="19"/>
    <col min="7644" max="7644" width="3.42578125" style="19" customWidth="1"/>
    <col min="7645" max="7645" width="15" style="19" customWidth="1"/>
    <col min="7646" max="7646" width="16.28515625" style="19" customWidth="1"/>
    <col min="7647" max="7647" width="15.42578125" style="19" customWidth="1"/>
    <col min="7648" max="7648" width="14.5703125" style="19" customWidth="1"/>
    <col min="7649" max="7649" width="12.85546875" style="19" customWidth="1"/>
    <col min="7650" max="7653" width="8.28515625" style="19" customWidth="1"/>
    <col min="7654" max="7654" width="11.7109375" style="19" customWidth="1"/>
    <col min="7655" max="7658" width="8.28515625" style="19" customWidth="1"/>
    <col min="7659" max="7659" width="11.7109375" style="19" customWidth="1"/>
    <col min="7660" max="7663" width="8.28515625" style="19" customWidth="1"/>
    <col min="7664" max="7664" width="11.7109375" style="19" customWidth="1"/>
    <col min="7665" max="7668" width="8.28515625" style="19" customWidth="1"/>
    <col min="7669" max="7669" width="11.7109375" style="19" customWidth="1"/>
    <col min="7670" max="7899" width="9.140625" style="19"/>
    <col min="7900" max="7900" width="3.42578125" style="19" customWidth="1"/>
    <col min="7901" max="7901" width="15" style="19" customWidth="1"/>
    <col min="7902" max="7902" width="16.28515625" style="19" customWidth="1"/>
    <col min="7903" max="7903" width="15.42578125" style="19" customWidth="1"/>
    <col min="7904" max="7904" width="14.5703125" style="19" customWidth="1"/>
    <col min="7905" max="7905" width="12.85546875" style="19" customWidth="1"/>
    <col min="7906" max="7909" width="8.28515625" style="19" customWidth="1"/>
    <col min="7910" max="7910" width="11.7109375" style="19" customWidth="1"/>
    <col min="7911" max="7914" width="8.28515625" style="19" customWidth="1"/>
    <col min="7915" max="7915" width="11.7109375" style="19" customWidth="1"/>
    <col min="7916" max="7919" width="8.28515625" style="19" customWidth="1"/>
    <col min="7920" max="7920" width="11.7109375" style="19" customWidth="1"/>
    <col min="7921" max="7924" width="8.28515625" style="19" customWidth="1"/>
    <col min="7925" max="7925" width="11.7109375" style="19" customWidth="1"/>
    <col min="7926" max="8155" width="9.140625" style="19"/>
    <col min="8156" max="8156" width="3.42578125" style="19" customWidth="1"/>
    <col min="8157" max="8157" width="15" style="19" customWidth="1"/>
    <col min="8158" max="8158" width="16.28515625" style="19" customWidth="1"/>
    <col min="8159" max="8159" width="15.42578125" style="19" customWidth="1"/>
    <col min="8160" max="8160" width="14.5703125" style="19" customWidth="1"/>
    <col min="8161" max="8161" width="12.85546875" style="19" customWidth="1"/>
    <col min="8162" max="8165" width="8.28515625" style="19" customWidth="1"/>
    <col min="8166" max="8166" width="11.7109375" style="19" customWidth="1"/>
    <col min="8167" max="8170" width="8.28515625" style="19" customWidth="1"/>
    <col min="8171" max="8171" width="11.7109375" style="19" customWidth="1"/>
    <col min="8172" max="8175" width="8.28515625" style="19" customWidth="1"/>
    <col min="8176" max="8176" width="11.7109375" style="19" customWidth="1"/>
    <col min="8177" max="8180" width="8.28515625" style="19" customWidth="1"/>
    <col min="8181" max="8181" width="11.7109375" style="19" customWidth="1"/>
    <col min="8182" max="8411" width="9.140625" style="19"/>
    <col min="8412" max="8412" width="3.42578125" style="19" customWidth="1"/>
    <col min="8413" max="8413" width="15" style="19" customWidth="1"/>
    <col min="8414" max="8414" width="16.28515625" style="19" customWidth="1"/>
    <col min="8415" max="8415" width="15.42578125" style="19" customWidth="1"/>
    <col min="8416" max="8416" width="14.5703125" style="19" customWidth="1"/>
    <col min="8417" max="8417" width="12.85546875" style="19" customWidth="1"/>
    <col min="8418" max="8421" width="8.28515625" style="19" customWidth="1"/>
    <col min="8422" max="8422" width="11.7109375" style="19" customWidth="1"/>
    <col min="8423" max="8426" width="8.28515625" style="19" customWidth="1"/>
    <col min="8427" max="8427" width="11.7109375" style="19" customWidth="1"/>
    <col min="8428" max="8431" width="8.28515625" style="19" customWidth="1"/>
    <col min="8432" max="8432" width="11.7109375" style="19" customWidth="1"/>
    <col min="8433" max="8436" width="8.28515625" style="19" customWidth="1"/>
    <col min="8437" max="8437" width="11.7109375" style="19" customWidth="1"/>
    <col min="8438" max="8667" width="9.140625" style="19"/>
    <col min="8668" max="8668" width="3.42578125" style="19" customWidth="1"/>
    <col min="8669" max="8669" width="15" style="19" customWidth="1"/>
    <col min="8670" max="8670" width="16.28515625" style="19" customWidth="1"/>
    <col min="8671" max="8671" width="15.42578125" style="19" customWidth="1"/>
    <col min="8672" max="8672" width="14.5703125" style="19" customWidth="1"/>
    <col min="8673" max="8673" width="12.85546875" style="19" customWidth="1"/>
    <col min="8674" max="8677" width="8.28515625" style="19" customWidth="1"/>
    <col min="8678" max="8678" width="11.7109375" style="19" customWidth="1"/>
    <col min="8679" max="8682" width="8.28515625" style="19" customWidth="1"/>
    <col min="8683" max="8683" width="11.7109375" style="19" customWidth="1"/>
    <col min="8684" max="8687" width="8.28515625" style="19" customWidth="1"/>
    <col min="8688" max="8688" width="11.7109375" style="19" customWidth="1"/>
    <col min="8689" max="8692" width="8.28515625" style="19" customWidth="1"/>
    <col min="8693" max="8693" width="11.7109375" style="19" customWidth="1"/>
    <col min="8694" max="8923" width="9.140625" style="19"/>
    <col min="8924" max="8924" width="3.42578125" style="19" customWidth="1"/>
    <col min="8925" max="8925" width="15" style="19" customWidth="1"/>
    <col min="8926" max="8926" width="16.28515625" style="19" customWidth="1"/>
    <col min="8927" max="8927" width="15.42578125" style="19" customWidth="1"/>
    <col min="8928" max="8928" width="14.5703125" style="19" customWidth="1"/>
    <col min="8929" max="8929" width="12.85546875" style="19" customWidth="1"/>
    <col min="8930" max="8933" width="8.28515625" style="19" customWidth="1"/>
    <col min="8934" max="8934" width="11.7109375" style="19" customWidth="1"/>
    <col min="8935" max="8938" width="8.28515625" style="19" customWidth="1"/>
    <col min="8939" max="8939" width="11.7109375" style="19" customWidth="1"/>
    <col min="8940" max="8943" width="8.28515625" style="19" customWidth="1"/>
    <col min="8944" max="8944" width="11.7109375" style="19" customWidth="1"/>
    <col min="8945" max="8948" width="8.28515625" style="19" customWidth="1"/>
    <col min="8949" max="8949" width="11.7109375" style="19" customWidth="1"/>
    <col min="8950" max="9179" width="9.140625" style="19"/>
    <col min="9180" max="9180" width="3.42578125" style="19" customWidth="1"/>
    <col min="9181" max="9181" width="15" style="19" customWidth="1"/>
    <col min="9182" max="9182" width="16.28515625" style="19" customWidth="1"/>
    <col min="9183" max="9183" width="15.42578125" style="19" customWidth="1"/>
    <col min="9184" max="9184" width="14.5703125" style="19" customWidth="1"/>
    <col min="9185" max="9185" width="12.85546875" style="19" customWidth="1"/>
    <col min="9186" max="9189" width="8.28515625" style="19" customWidth="1"/>
    <col min="9190" max="9190" width="11.7109375" style="19" customWidth="1"/>
    <col min="9191" max="9194" width="8.28515625" style="19" customWidth="1"/>
    <col min="9195" max="9195" width="11.7109375" style="19" customWidth="1"/>
    <col min="9196" max="9199" width="8.28515625" style="19" customWidth="1"/>
    <col min="9200" max="9200" width="11.7109375" style="19" customWidth="1"/>
    <col min="9201" max="9204" width="8.28515625" style="19" customWidth="1"/>
    <col min="9205" max="9205" width="11.7109375" style="19" customWidth="1"/>
    <col min="9206" max="9435" width="9.140625" style="19"/>
    <col min="9436" max="9436" width="3.42578125" style="19" customWidth="1"/>
    <col min="9437" max="9437" width="15" style="19" customWidth="1"/>
    <col min="9438" max="9438" width="16.28515625" style="19" customWidth="1"/>
    <col min="9439" max="9439" width="15.42578125" style="19" customWidth="1"/>
    <col min="9440" max="9440" width="14.5703125" style="19" customWidth="1"/>
    <col min="9441" max="9441" width="12.85546875" style="19" customWidth="1"/>
    <col min="9442" max="9445" width="8.28515625" style="19" customWidth="1"/>
    <col min="9446" max="9446" width="11.7109375" style="19" customWidth="1"/>
    <col min="9447" max="9450" width="8.28515625" style="19" customWidth="1"/>
    <col min="9451" max="9451" width="11.7109375" style="19" customWidth="1"/>
    <col min="9452" max="9455" width="8.28515625" style="19" customWidth="1"/>
    <col min="9456" max="9456" width="11.7109375" style="19" customWidth="1"/>
    <col min="9457" max="9460" width="8.28515625" style="19" customWidth="1"/>
    <col min="9461" max="9461" width="11.7109375" style="19" customWidth="1"/>
    <col min="9462" max="9691" width="9.140625" style="19"/>
    <col min="9692" max="9692" width="3.42578125" style="19" customWidth="1"/>
    <col min="9693" max="9693" width="15" style="19" customWidth="1"/>
    <col min="9694" max="9694" width="16.28515625" style="19" customWidth="1"/>
    <col min="9695" max="9695" width="15.42578125" style="19" customWidth="1"/>
    <col min="9696" max="9696" width="14.5703125" style="19" customWidth="1"/>
    <col min="9697" max="9697" width="12.85546875" style="19" customWidth="1"/>
    <col min="9698" max="9701" width="8.28515625" style="19" customWidth="1"/>
    <col min="9702" max="9702" width="11.7109375" style="19" customWidth="1"/>
    <col min="9703" max="9706" width="8.28515625" style="19" customWidth="1"/>
    <col min="9707" max="9707" width="11.7109375" style="19" customWidth="1"/>
    <col min="9708" max="9711" width="8.28515625" style="19" customWidth="1"/>
    <col min="9712" max="9712" width="11.7109375" style="19" customWidth="1"/>
    <col min="9713" max="9716" width="8.28515625" style="19" customWidth="1"/>
    <col min="9717" max="9717" width="11.7109375" style="19" customWidth="1"/>
    <col min="9718" max="9947" width="9.140625" style="19"/>
    <col min="9948" max="9948" width="3.42578125" style="19" customWidth="1"/>
    <col min="9949" max="9949" width="15" style="19" customWidth="1"/>
    <col min="9950" max="9950" width="16.28515625" style="19" customWidth="1"/>
    <col min="9951" max="9951" width="15.42578125" style="19" customWidth="1"/>
    <col min="9952" max="9952" width="14.5703125" style="19" customWidth="1"/>
    <col min="9953" max="9953" width="12.85546875" style="19" customWidth="1"/>
    <col min="9954" max="9957" width="8.28515625" style="19" customWidth="1"/>
    <col min="9958" max="9958" width="11.7109375" style="19" customWidth="1"/>
    <col min="9959" max="9962" width="8.28515625" style="19" customWidth="1"/>
    <col min="9963" max="9963" width="11.7109375" style="19" customWidth="1"/>
    <col min="9964" max="9967" width="8.28515625" style="19" customWidth="1"/>
    <col min="9968" max="9968" width="11.7109375" style="19" customWidth="1"/>
    <col min="9969" max="9972" width="8.28515625" style="19" customWidth="1"/>
    <col min="9973" max="9973" width="11.7109375" style="19" customWidth="1"/>
    <col min="9974" max="10203" width="9.140625" style="19"/>
    <col min="10204" max="10204" width="3.42578125" style="19" customWidth="1"/>
    <col min="10205" max="10205" width="15" style="19" customWidth="1"/>
    <col min="10206" max="10206" width="16.28515625" style="19" customWidth="1"/>
    <col min="10207" max="10207" width="15.42578125" style="19" customWidth="1"/>
    <col min="10208" max="10208" width="14.5703125" style="19" customWidth="1"/>
    <col min="10209" max="10209" width="12.85546875" style="19" customWidth="1"/>
    <col min="10210" max="10213" width="8.28515625" style="19" customWidth="1"/>
    <col min="10214" max="10214" width="11.7109375" style="19" customWidth="1"/>
    <col min="10215" max="10218" width="8.28515625" style="19" customWidth="1"/>
    <col min="10219" max="10219" width="11.7109375" style="19" customWidth="1"/>
    <col min="10220" max="10223" width="8.28515625" style="19" customWidth="1"/>
    <col min="10224" max="10224" width="11.7109375" style="19" customWidth="1"/>
    <col min="10225" max="10228" width="8.28515625" style="19" customWidth="1"/>
    <col min="10229" max="10229" width="11.7109375" style="19" customWidth="1"/>
    <col min="10230" max="10459" width="9.140625" style="19"/>
    <col min="10460" max="10460" width="3.42578125" style="19" customWidth="1"/>
    <col min="10461" max="10461" width="15" style="19" customWidth="1"/>
    <col min="10462" max="10462" width="16.28515625" style="19" customWidth="1"/>
    <col min="10463" max="10463" width="15.42578125" style="19" customWidth="1"/>
    <col min="10464" max="10464" width="14.5703125" style="19" customWidth="1"/>
    <col min="10465" max="10465" width="12.85546875" style="19" customWidth="1"/>
    <col min="10466" max="10469" width="8.28515625" style="19" customWidth="1"/>
    <col min="10470" max="10470" width="11.7109375" style="19" customWidth="1"/>
    <col min="10471" max="10474" width="8.28515625" style="19" customWidth="1"/>
    <col min="10475" max="10475" width="11.7109375" style="19" customWidth="1"/>
    <col min="10476" max="10479" width="8.28515625" style="19" customWidth="1"/>
    <col min="10480" max="10480" width="11.7109375" style="19" customWidth="1"/>
    <col min="10481" max="10484" width="8.28515625" style="19" customWidth="1"/>
    <col min="10485" max="10485" width="11.7109375" style="19" customWidth="1"/>
    <col min="10486" max="10715" width="9.140625" style="19"/>
    <col min="10716" max="10716" width="3.42578125" style="19" customWidth="1"/>
    <col min="10717" max="10717" width="15" style="19" customWidth="1"/>
    <col min="10718" max="10718" width="16.28515625" style="19" customWidth="1"/>
    <col min="10719" max="10719" width="15.42578125" style="19" customWidth="1"/>
    <col min="10720" max="10720" width="14.5703125" style="19" customWidth="1"/>
    <col min="10721" max="10721" width="12.85546875" style="19" customWidth="1"/>
    <col min="10722" max="10725" width="8.28515625" style="19" customWidth="1"/>
    <col min="10726" max="10726" width="11.7109375" style="19" customWidth="1"/>
    <col min="10727" max="10730" width="8.28515625" style="19" customWidth="1"/>
    <col min="10731" max="10731" width="11.7109375" style="19" customWidth="1"/>
    <col min="10732" max="10735" width="8.28515625" style="19" customWidth="1"/>
    <col min="10736" max="10736" width="11.7109375" style="19" customWidth="1"/>
    <col min="10737" max="10740" width="8.28515625" style="19" customWidth="1"/>
    <col min="10741" max="10741" width="11.7109375" style="19" customWidth="1"/>
    <col min="10742" max="10971" width="9.140625" style="19"/>
    <col min="10972" max="10972" width="3.42578125" style="19" customWidth="1"/>
    <col min="10973" max="10973" width="15" style="19" customWidth="1"/>
    <col min="10974" max="10974" width="16.28515625" style="19" customWidth="1"/>
    <col min="10975" max="10975" width="15.42578125" style="19" customWidth="1"/>
    <col min="10976" max="10976" width="14.5703125" style="19" customWidth="1"/>
    <col min="10977" max="10977" width="12.85546875" style="19" customWidth="1"/>
    <col min="10978" max="10981" width="8.28515625" style="19" customWidth="1"/>
    <col min="10982" max="10982" width="11.7109375" style="19" customWidth="1"/>
    <col min="10983" max="10986" width="8.28515625" style="19" customWidth="1"/>
    <col min="10987" max="10987" width="11.7109375" style="19" customWidth="1"/>
    <col min="10988" max="10991" width="8.28515625" style="19" customWidth="1"/>
    <col min="10992" max="10992" width="11.7109375" style="19" customWidth="1"/>
    <col min="10993" max="10996" width="8.28515625" style="19" customWidth="1"/>
    <col min="10997" max="10997" width="11.7109375" style="19" customWidth="1"/>
    <col min="10998" max="11227" width="9.140625" style="19"/>
    <col min="11228" max="11228" width="3.42578125" style="19" customWidth="1"/>
    <col min="11229" max="11229" width="15" style="19" customWidth="1"/>
    <col min="11230" max="11230" width="16.28515625" style="19" customWidth="1"/>
    <col min="11231" max="11231" width="15.42578125" style="19" customWidth="1"/>
    <col min="11232" max="11232" width="14.5703125" style="19" customWidth="1"/>
    <col min="11233" max="11233" width="12.85546875" style="19" customWidth="1"/>
    <col min="11234" max="11237" width="8.28515625" style="19" customWidth="1"/>
    <col min="11238" max="11238" width="11.7109375" style="19" customWidth="1"/>
    <col min="11239" max="11242" width="8.28515625" style="19" customWidth="1"/>
    <col min="11243" max="11243" width="11.7109375" style="19" customWidth="1"/>
    <col min="11244" max="11247" width="8.28515625" style="19" customWidth="1"/>
    <col min="11248" max="11248" width="11.7109375" style="19" customWidth="1"/>
    <col min="11249" max="11252" width="8.28515625" style="19" customWidth="1"/>
    <col min="11253" max="11253" width="11.7109375" style="19" customWidth="1"/>
    <col min="11254" max="11483" width="9.140625" style="19"/>
    <col min="11484" max="11484" width="3.42578125" style="19" customWidth="1"/>
    <col min="11485" max="11485" width="15" style="19" customWidth="1"/>
    <col min="11486" max="11486" width="16.28515625" style="19" customWidth="1"/>
    <col min="11487" max="11487" width="15.42578125" style="19" customWidth="1"/>
    <col min="11488" max="11488" width="14.5703125" style="19" customWidth="1"/>
    <col min="11489" max="11489" width="12.85546875" style="19" customWidth="1"/>
    <col min="11490" max="11493" width="8.28515625" style="19" customWidth="1"/>
    <col min="11494" max="11494" width="11.7109375" style="19" customWidth="1"/>
    <col min="11495" max="11498" width="8.28515625" style="19" customWidth="1"/>
    <col min="11499" max="11499" width="11.7109375" style="19" customWidth="1"/>
    <col min="11500" max="11503" width="8.28515625" style="19" customWidth="1"/>
    <col min="11504" max="11504" width="11.7109375" style="19" customWidth="1"/>
    <col min="11505" max="11508" width="8.28515625" style="19" customWidth="1"/>
    <col min="11509" max="11509" width="11.7109375" style="19" customWidth="1"/>
    <col min="11510" max="11739" width="9.140625" style="19"/>
    <col min="11740" max="11740" width="3.42578125" style="19" customWidth="1"/>
    <col min="11741" max="11741" width="15" style="19" customWidth="1"/>
    <col min="11742" max="11742" width="16.28515625" style="19" customWidth="1"/>
    <col min="11743" max="11743" width="15.42578125" style="19" customWidth="1"/>
    <col min="11744" max="11744" width="14.5703125" style="19" customWidth="1"/>
    <col min="11745" max="11745" width="12.85546875" style="19" customWidth="1"/>
    <col min="11746" max="11749" width="8.28515625" style="19" customWidth="1"/>
    <col min="11750" max="11750" width="11.7109375" style="19" customWidth="1"/>
    <col min="11751" max="11754" width="8.28515625" style="19" customWidth="1"/>
    <col min="11755" max="11755" width="11.7109375" style="19" customWidth="1"/>
    <col min="11756" max="11759" width="8.28515625" style="19" customWidth="1"/>
    <col min="11760" max="11760" width="11.7109375" style="19" customWidth="1"/>
    <col min="11761" max="11764" width="8.28515625" style="19" customWidth="1"/>
    <col min="11765" max="11765" width="11.7109375" style="19" customWidth="1"/>
    <col min="11766" max="11995" width="9.140625" style="19"/>
    <col min="11996" max="11996" width="3.42578125" style="19" customWidth="1"/>
    <col min="11997" max="11997" width="15" style="19" customWidth="1"/>
    <col min="11998" max="11998" width="16.28515625" style="19" customWidth="1"/>
    <col min="11999" max="11999" width="15.42578125" style="19" customWidth="1"/>
    <col min="12000" max="12000" width="14.5703125" style="19" customWidth="1"/>
    <col min="12001" max="12001" width="12.85546875" style="19" customWidth="1"/>
    <col min="12002" max="12005" width="8.28515625" style="19" customWidth="1"/>
    <col min="12006" max="12006" width="11.7109375" style="19" customWidth="1"/>
    <col min="12007" max="12010" width="8.28515625" style="19" customWidth="1"/>
    <col min="12011" max="12011" width="11.7109375" style="19" customWidth="1"/>
    <col min="12012" max="12015" width="8.28515625" style="19" customWidth="1"/>
    <col min="12016" max="12016" width="11.7109375" style="19" customWidth="1"/>
    <col min="12017" max="12020" width="8.28515625" style="19" customWidth="1"/>
    <col min="12021" max="12021" width="11.7109375" style="19" customWidth="1"/>
    <col min="12022" max="12251" width="9.140625" style="19"/>
    <col min="12252" max="12252" width="3.42578125" style="19" customWidth="1"/>
    <col min="12253" max="12253" width="15" style="19" customWidth="1"/>
    <col min="12254" max="12254" width="16.28515625" style="19" customWidth="1"/>
    <col min="12255" max="12255" width="15.42578125" style="19" customWidth="1"/>
    <col min="12256" max="12256" width="14.5703125" style="19" customWidth="1"/>
    <col min="12257" max="12257" width="12.85546875" style="19" customWidth="1"/>
    <col min="12258" max="12261" width="8.28515625" style="19" customWidth="1"/>
    <col min="12262" max="12262" width="11.7109375" style="19" customWidth="1"/>
    <col min="12263" max="12266" width="8.28515625" style="19" customWidth="1"/>
    <col min="12267" max="12267" width="11.7109375" style="19" customWidth="1"/>
    <col min="12268" max="12271" width="8.28515625" style="19" customWidth="1"/>
    <col min="12272" max="12272" width="11.7109375" style="19" customWidth="1"/>
    <col min="12273" max="12276" width="8.28515625" style="19" customWidth="1"/>
    <col min="12277" max="12277" width="11.7109375" style="19" customWidth="1"/>
    <col min="12278" max="12507" width="9.140625" style="19"/>
    <col min="12508" max="12508" width="3.42578125" style="19" customWidth="1"/>
    <col min="12509" max="12509" width="15" style="19" customWidth="1"/>
    <col min="12510" max="12510" width="16.28515625" style="19" customWidth="1"/>
    <col min="12511" max="12511" width="15.42578125" style="19" customWidth="1"/>
    <col min="12512" max="12512" width="14.5703125" style="19" customWidth="1"/>
    <col min="12513" max="12513" width="12.85546875" style="19" customWidth="1"/>
    <col min="12514" max="12517" width="8.28515625" style="19" customWidth="1"/>
    <col min="12518" max="12518" width="11.7109375" style="19" customWidth="1"/>
    <col min="12519" max="12522" width="8.28515625" style="19" customWidth="1"/>
    <col min="12523" max="12523" width="11.7109375" style="19" customWidth="1"/>
    <col min="12524" max="12527" width="8.28515625" style="19" customWidth="1"/>
    <col min="12528" max="12528" width="11.7109375" style="19" customWidth="1"/>
    <col min="12529" max="12532" width="8.28515625" style="19" customWidth="1"/>
    <col min="12533" max="12533" width="11.7109375" style="19" customWidth="1"/>
    <col min="12534" max="12763" width="9.140625" style="19"/>
    <col min="12764" max="12764" width="3.42578125" style="19" customWidth="1"/>
    <col min="12765" max="12765" width="15" style="19" customWidth="1"/>
    <col min="12766" max="12766" width="16.28515625" style="19" customWidth="1"/>
    <col min="12767" max="12767" width="15.42578125" style="19" customWidth="1"/>
    <col min="12768" max="12768" width="14.5703125" style="19" customWidth="1"/>
    <col min="12769" max="12769" width="12.85546875" style="19" customWidth="1"/>
    <col min="12770" max="12773" width="8.28515625" style="19" customWidth="1"/>
    <col min="12774" max="12774" width="11.7109375" style="19" customWidth="1"/>
    <col min="12775" max="12778" width="8.28515625" style="19" customWidth="1"/>
    <col min="12779" max="12779" width="11.7109375" style="19" customWidth="1"/>
    <col min="12780" max="12783" width="8.28515625" style="19" customWidth="1"/>
    <col min="12784" max="12784" width="11.7109375" style="19" customWidth="1"/>
    <col min="12785" max="12788" width="8.28515625" style="19" customWidth="1"/>
    <col min="12789" max="12789" width="11.7109375" style="19" customWidth="1"/>
    <col min="12790" max="13019" width="9.140625" style="19"/>
    <col min="13020" max="13020" width="3.42578125" style="19" customWidth="1"/>
    <col min="13021" max="13021" width="15" style="19" customWidth="1"/>
    <col min="13022" max="13022" width="16.28515625" style="19" customWidth="1"/>
    <col min="13023" max="13023" width="15.42578125" style="19" customWidth="1"/>
    <col min="13024" max="13024" width="14.5703125" style="19" customWidth="1"/>
    <col min="13025" max="13025" width="12.85546875" style="19" customWidth="1"/>
    <col min="13026" max="13029" width="8.28515625" style="19" customWidth="1"/>
    <col min="13030" max="13030" width="11.7109375" style="19" customWidth="1"/>
    <col min="13031" max="13034" width="8.28515625" style="19" customWidth="1"/>
    <col min="13035" max="13035" width="11.7109375" style="19" customWidth="1"/>
    <col min="13036" max="13039" width="8.28515625" style="19" customWidth="1"/>
    <col min="13040" max="13040" width="11.7109375" style="19" customWidth="1"/>
    <col min="13041" max="13044" width="8.28515625" style="19" customWidth="1"/>
    <col min="13045" max="13045" width="11.7109375" style="19" customWidth="1"/>
    <col min="13046" max="13275" width="9.140625" style="19"/>
    <col min="13276" max="13276" width="3.42578125" style="19" customWidth="1"/>
    <col min="13277" max="13277" width="15" style="19" customWidth="1"/>
    <col min="13278" max="13278" width="16.28515625" style="19" customWidth="1"/>
    <col min="13279" max="13279" width="15.42578125" style="19" customWidth="1"/>
    <col min="13280" max="13280" width="14.5703125" style="19" customWidth="1"/>
    <col min="13281" max="13281" width="12.85546875" style="19" customWidth="1"/>
    <col min="13282" max="13285" width="8.28515625" style="19" customWidth="1"/>
    <col min="13286" max="13286" width="11.7109375" style="19" customWidth="1"/>
    <col min="13287" max="13290" width="8.28515625" style="19" customWidth="1"/>
    <col min="13291" max="13291" width="11.7109375" style="19" customWidth="1"/>
    <col min="13292" max="13295" width="8.28515625" style="19" customWidth="1"/>
    <col min="13296" max="13296" width="11.7109375" style="19" customWidth="1"/>
    <col min="13297" max="13300" width="8.28515625" style="19" customWidth="1"/>
    <col min="13301" max="13301" width="11.7109375" style="19" customWidth="1"/>
    <col min="13302" max="13531" width="9.140625" style="19"/>
    <col min="13532" max="13532" width="3.42578125" style="19" customWidth="1"/>
    <col min="13533" max="13533" width="15" style="19" customWidth="1"/>
    <col min="13534" max="13534" width="16.28515625" style="19" customWidth="1"/>
    <col min="13535" max="13535" width="15.42578125" style="19" customWidth="1"/>
    <col min="13536" max="13536" width="14.5703125" style="19" customWidth="1"/>
    <col min="13537" max="13537" width="12.85546875" style="19" customWidth="1"/>
    <col min="13538" max="13541" width="8.28515625" style="19" customWidth="1"/>
    <col min="13542" max="13542" width="11.7109375" style="19" customWidth="1"/>
    <col min="13543" max="13546" width="8.28515625" style="19" customWidth="1"/>
    <col min="13547" max="13547" width="11.7109375" style="19" customWidth="1"/>
    <col min="13548" max="13551" width="8.28515625" style="19" customWidth="1"/>
    <col min="13552" max="13552" width="11.7109375" style="19" customWidth="1"/>
    <col min="13553" max="13556" width="8.28515625" style="19" customWidth="1"/>
    <col min="13557" max="13557" width="11.7109375" style="19" customWidth="1"/>
    <col min="13558" max="13787" width="9.140625" style="19"/>
    <col min="13788" max="13788" width="3.42578125" style="19" customWidth="1"/>
    <col min="13789" max="13789" width="15" style="19" customWidth="1"/>
    <col min="13790" max="13790" width="16.28515625" style="19" customWidth="1"/>
    <col min="13791" max="13791" width="15.42578125" style="19" customWidth="1"/>
    <col min="13792" max="13792" width="14.5703125" style="19" customWidth="1"/>
    <col min="13793" max="13793" width="12.85546875" style="19" customWidth="1"/>
    <col min="13794" max="13797" width="8.28515625" style="19" customWidth="1"/>
    <col min="13798" max="13798" width="11.7109375" style="19" customWidth="1"/>
    <col min="13799" max="13802" width="8.28515625" style="19" customWidth="1"/>
    <col min="13803" max="13803" width="11.7109375" style="19" customWidth="1"/>
    <col min="13804" max="13807" width="8.28515625" style="19" customWidth="1"/>
    <col min="13808" max="13808" width="11.7109375" style="19" customWidth="1"/>
    <col min="13809" max="13812" width="8.28515625" style="19" customWidth="1"/>
    <col min="13813" max="13813" width="11.7109375" style="19" customWidth="1"/>
    <col min="13814" max="14043" width="9.140625" style="19"/>
    <col min="14044" max="14044" width="3.42578125" style="19" customWidth="1"/>
    <col min="14045" max="14045" width="15" style="19" customWidth="1"/>
    <col min="14046" max="14046" width="16.28515625" style="19" customWidth="1"/>
    <col min="14047" max="14047" width="15.42578125" style="19" customWidth="1"/>
    <col min="14048" max="14048" width="14.5703125" style="19" customWidth="1"/>
    <col min="14049" max="14049" width="12.85546875" style="19" customWidth="1"/>
    <col min="14050" max="14053" width="8.28515625" style="19" customWidth="1"/>
    <col min="14054" max="14054" width="11.7109375" style="19" customWidth="1"/>
    <col min="14055" max="14058" width="8.28515625" style="19" customWidth="1"/>
    <col min="14059" max="14059" width="11.7109375" style="19" customWidth="1"/>
    <col min="14060" max="14063" width="8.28515625" style="19" customWidth="1"/>
    <col min="14064" max="14064" width="11.7109375" style="19" customWidth="1"/>
    <col min="14065" max="14068" width="8.28515625" style="19" customWidth="1"/>
    <col min="14069" max="14069" width="11.7109375" style="19" customWidth="1"/>
    <col min="14070" max="14299" width="9.140625" style="19"/>
    <col min="14300" max="14300" width="3.42578125" style="19" customWidth="1"/>
    <col min="14301" max="14301" width="15" style="19" customWidth="1"/>
    <col min="14302" max="14302" width="16.28515625" style="19" customWidth="1"/>
    <col min="14303" max="14303" width="15.42578125" style="19" customWidth="1"/>
    <col min="14304" max="14304" width="14.5703125" style="19" customWidth="1"/>
    <col min="14305" max="14305" width="12.85546875" style="19" customWidth="1"/>
    <col min="14306" max="14309" width="8.28515625" style="19" customWidth="1"/>
    <col min="14310" max="14310" width="11.7109375" style="19" customWidth="1"/>
    <col min="14311" max="14314" width="8.28515625" style="19" customWidth="1"/>
    <col min="14315" max="14315" width="11.7109375" style="19" customWidth="1"/>
    <col min="14316" max="14319" width="8.28515625" style="19" customWidth="1"/>
    <col min="14320" max="14320" width="11.7109375" style="19" customWidth="1"/>
    <col min="14321" max="14324" width="8.28515625" style="19" customWidth="1"/>
    <col min="14325" max="14325" width="11.7109375" style="19" customWidth="1"/>
    <col min="14326" max="14555" width="9.140625" style="19"/>
    <col min="14556" max="14556" width="3.42578125" style="19" customWidth="1"/>
    <col min="14557" max="14557" width="15" style="19" customWidth="1"/>
    <col min="14558" max="14558" width="16.28515625" style="19" customWidth="1"/>
    <col min="14559" max="14559" width="15.42578125" style="19" customWidth="1"/>
    <col min="14560" max="14560" width="14.5703125" style="19" customWidth="1"/>
    <col min="14561" max="14561" width="12.85546875" style="19" customWidth="1"/>
    <col min="14562" max="14565" width="8.28515625" style="19" customWidth="1"/>
    <col min="14566" max="14566" width="11.7109375" style="19" customWidth="1"/>
    <col min="14567" max="14570" width="8.28515625" style="19" customWidth="1"/>
    <col min="14571" max="14571" width="11.7109375" style="19" customWidth="1"/>
    <col min="14572" max="14575" width="8.28515625" style="19" customWidth="1"/>
    <col min="14576" max="14576" width="11.7109375" style="19" customWidth="1"/>
    <col min="14577" max="14580" width="8.28515625" style="19" customWidth="1"/>
    <col min="14581" max="14581" width="11.7109375" style="19" customWidth="1"/>
    <col min="14582" max="14811" width="9.140625" style="19"/>
    <col min="14812" max="14812" width="3.42578125" style="19" customWidth="1"/>
    <col min="14813" max="14813" width="15" style="19" customWidth="1"/>
    <col min="14814" max="14814" width="16.28515625" style="19" customWidth="1"/>
    <col min="14815" max="14815" width="15.42578125" style="19" customWidth="1"/>
    <col min="14816" max="14816" width="14.5703125" style="19" customWidth="1"/>
    <col min="14817" max="14817" width="12.85546875" style="19" customWidth="1"/>
    <col min="14818" max="14821" width="8.28515625" style="19" customWidth="1"/>
    <col min="14822" max="14822" width="11.7109375" style="19" customWidth="1"/>
    <col min="14823" max="14826" width="8.28515625" style="19" customWidth="1"/>
    <col min="14827" max="14827" width="11.7109375" style="19" customWidth="1"/>
    <col min="14828" max="14831" width="8.28515625" style="19" customWidth="1"/>
    <col min="14832" max="14832" width="11.7109375" style="19" customWidth="1"/>
    <col min="14833" max="14836" width="8.28515625" style="19" customWidth="1"/>
    <col min="14837" max="14837" width="11.7109375" style="19" customWidth="1"/>
    <col min="14838" max="15067" width="9.140625" style="19"/>
    <col min="15068" max="15068" width="3.42578125" style="19" customWidth="1"/>
    <col min="15069" max="15069" width="15" style="19" customWidth="1"/>
    <col min="15070" max="15070" width="16.28515625" style="19" customWidth="1"/>
    <col min="15071" max="15071" width="15.42578125" style="19" customWidth="1"/>
    <col min="15072" max="15072" width="14.5703125" style="19" customWidth="1"/>
    <col min="15073" max="15073" width="12.85546875" style="19" customWidth="1"/>
    <col min="15074" max="15077" width="8.28515625" style="19" customWidth="1"/>
    <col min="15078" max="15078" width="11.7109375" style="19" customWidth="1"/>
    <col min="15079" max="15082" width="8.28515625" style="19" customWidth="1"/>
    <col min="15083" max="15083" width="11.7109375" style="19" customWidth="1"/>
    <col min="15084" max="15087" width="8.28515625" style="19" customWidth="1"/>
    <col min="15088" max="15088" width="11.7109375" style="19" customWidth="1"/>
    <col min="15089" max="15092" width="8.28515625" style="19" customWidth="1"/>
    <col min="15093" max="15093" width="11.7109375" style="19" customWidth="1"/>
    <col min="15094" max="15323" width="9.140625" style="19"/>
    <col min="15324" max="15324" width="3.42578125" style="19" customWidth="1"/>
    <col min="15325" max="15325" width="15" style="19" customWidth="1"/>
    <col min="15326" max="15326" width="16.28515625" style="19" customWidth="1"/>
    <col min="15327" max="15327" width="15.42578125" style="19" customWidth="1"/>
    <col min="15328" max="15328" width="14.5703125" style="19" customWidth="1"/>
    <col min="15329" max="15329" width="12.85546875" style="19" customWidth="1"/>
    <col min="15330" max="15333" width="8.28515625" style="19" customWidth="1"/>
    <col min="15334" max="15334" width="11.7109375" style="19" customWidth="1"/>
    <col min="15335" max="15338" width="8.28515625" style="19" customWidth="1"/>
    <col min="15339" max="15339" width="11.7109375" style="19" customWidth="1"/>
    <col min="15340" max="15343" width="8.28515625" style="19" customWidth="1"/>
    <col min="15344" max="15344" width="11.7109375" style="19" customWidth="1"/>
    <col min="15345" max="15348" width="8.28515625" style="19" customWidth="1"/>
    <col min="15349" max="15349" width="11.7109375" style="19" customWidth="1"/>
    <col min="15350" max="15579" width="9.140625" style="19"/>
    <col min="15580" max="15580" width="3.42578125" style="19" customWidth="1"/>
    <col min="15581" max="15581" width="15" style="19" customWidth="1"/>
    <col min="15582" max="15582" width="16.28515625" style="19" customWidth="1"/>
    <col min="15583" max="15583" width="15.42578125" style="19" customWidth="1"/>
    <col min="15584" max="15584" width="14.5703125" style="19" customWidth="1"/>
    <col min="15585" max="15585" width="12.85546875" style="19" customWidth="1"/>
    <col min="15586" max="15589" width="8.28515625" style="19" customWidth="1"/>
    <col min="15590" max="15590" width="11.7109375" style="19" customWidth="1"/>
    <col min="15591" max="15594" width="8.28515625" style="19" customWidth="1"/>
    <col min="15595" max="15595" width="11.7109375" style="19" customWidth="1"/>
    <col min="15596" max="15599" width="8.28515625" style="19" customWidth="1"/>
    <col min="15600" max="15600" width="11.7109375" style="19" customWidth="1"/>
    <col min="15601" max="15604" width="8.28515625" style="19" customWidth="1"/>
    <col min="15605" max="15605" width="11.7109375" style="19" customWidth="1"/>
    <col min="15606" max="15835" width="9.140625" style="19"/>
    <col min="15836" max="15836" width="3.42578125" style="19" customWidth="1"/>
    <col min="15837" max="15837" width="15" style="19" customWidth="1"/>
    <col min="15838" max="15838" width="16.28515625" style="19" customWidth="1"/>
    <col min="15839" max="15839" width="15.42578125" style="19" customWidth="1"/>
    <col min="15840" max="15840" width="14.5703125" style="19" customWidth="1"/>
    <col min="15841" max="15841" width="12.85546875" style="19" customWidth="1"/>
    <col min="15842" max="15845" width="8.28515625" style="19" customWidth="1"/>
    <col min="15846" max="15846" width="11.7109375" style="19" customWidth="1"/>
    <col min="15847" max="15850" width="8.28515625" style="19" customWidth="1"/>
    <col min="15851" max="15851" width="11.7109375" style="19" customWidth="1"/>
    <col min="15852" max="15855" width="8.28515625" style="19" customWidth="1"/>
    <col min="15856" max="15856" width="11.7109375" style="19" customWidth="1"/>
    <col min="15857" max="15860" width="8.28515625" style="19" customWidth="1"/>
    <col min="15861" max="15861" width="11.7109375" style="19" customWidth="1"/>
    <col min="15862" max="16091" width="9.140625" style="19"/>
    <col min="16092" max="16092" width="3.42578125" style="19" customWidth="1"/>
    <col min="16093" max="16093" width="15" style="19" customWidth="1"/>
    <col min="16094" max="16094" width="16.28515625" style="19" customWidth="1"/>
    <col min="16095" max="16095" width="15.42578125" style="19" customWidth="1"/>
    <col min="16096" max="16096" width="14.5703125" style="19" customWidth="1"/>
    <col min="16097" max="16097" width="12.85546875" style="19" customWidth="1"/>
    <col min="16098" max="16101" width="8.28515625" style="19" customWidth="1"/>
    <col min="16102" max="16102" width="11.7109375" style="19" customWidth="1"/>
    <col min="16103" max="16106" width="8.28515625" style="19" customWidth="1"/>
    <col min="16107" max="16107" width="11.7109375" style="19" customWidth="1"/>
    <col min="16108" max="16111" width="8.28515625" style="19" customWidth="1"/>
    <col min="16112" max="16112" width="11.7109375" style="19" customWidth="1"/>
    <col min="16113" max="16116" width="8.28515625" style="19" customWidth="1"/>
    <col min="16117" max="16117" width="11.7109375" style="19" customWidth="1"/>
    <col min="16118" max="16384" width="9.140625" style="19"/>
  </cols>
  <sheetData>
    <row r="1" spans="1:25" ht="28.5" customHeight="1">
      <c r="A1" s="564" t="s">
        <v>0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</row>
    <row r="2" spans="1:25" ht="47.25" customHeight="1">
      <c r="A2" s="565" t="s">
        <v>527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  <c r="R2" s="565"/>
      <c r="S2" s="565"/>
      <c r="T2" s="565"/>
      <c r="U2" s="565"/>
      <c r="V2" s="565"/>
      <c r="W2" s="565"/>
    </row>
    <row r="3" spans="1:25" ht="30.75" customHeight="1" thickBot="1">
      <c r="A3" s="566" t="s">
        <v>484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66"/>
      <c r="S3" s="566"/>
      <c r="T3" s="566"/>
      <c r="U3" s="566"/>
      <c r="V3" s="566"/>
      <c r="W3" s="566"/>
    </row>
    <row r="4" spans="1:25" ht="36" customHeight="1" thickBot="1">
      <c r="A4" s="567" t="s">
        <v>3</v>
      </c>
      <c r="B4" s="569" t="s">
        <v>4</v>
      </c>
      <c r="C4" s="571" t="s">
        <v>5</v>
      </c>
      <c r="D4" s="518" t="s">
        <v>6</v>
      </c>
      <c r="E4" s="518"/>
      <c r="F4" s="518"/>
      <c r="G4" s="518"/>
      <c r="H4" s="518"/>
      <c r="I4" s="518"/>
      <c r="J4" s="518"/>
      <c r="K4" s="518"/>
      <c r="L4" s="518"/>
      <c r="M4" s="518"/>
      <c r="N4" s="518" t="s">
        <v>7</v>
      </c>
      <c r="O4" s="518"/>
      <c r="P4" s="518"/>
      <c r="Q4" s="518"/>
      <c r="R4" s="518"/>
      <c r="S4" s="518"/>
      <c r="T4" s="518"/>
      <c r="U4" s="518"/>
      <c r="V4" s="518"/>
      <c r="W4" s="518"/>
    </row>
    <row r="5" spans="1:25" ht="54" customHeight="1" thickBot="1">
      <c r="A5" s="568"/>
      <c r="B5" s="570"/>
      <c r="C5" s="572"/>
      <c r="D5" s="379" t="s">
        <v>8</v>
      </c>
      <c r="E5" s="354"/>
      <c r="F5" s="354"/>
      <c r="G5" s="354"/>
      <c r="H5" s="355"/>
      <c r="I5" s="379" t="s">
        <v>9</v>
      </c>
      <c r="J5" s="354"/>
      <c r="K5" s="354"/>
      <c r="L5" s="354"/>
      <c r="M5" s="380"/>
      <c r="N5" s="353" t="s">
        <v>8</v>
      </c>
      <c r="O5" s="354"/>
      <c r="P5" s="354"/>
      <c r="Q5" s="354"/>
      <c r="R5" s="355"/>
      <c r="S5" s="356" t="s">
        <v>9</v>
      </c>
      <c r="T5" s="357"/>
      <c r="U5" s="357"/>
      <c r="V5" s="357"/>
      <c r="W5" s="358"/>
    </row>
    <row r="6" spans="1:25" ht="24.75" customHeight="1" thickBot="1">
      <c r="A6" s="568"/>
      <c r="B6" s="570"/>
      <c r="C6" s="572"/>
      <c r="D6" s="359" t="s">
        <v>10</v>
      </c>
      <c r="E6" s="360"/>
      <c r="F6" s="360"/>
      <c r="G6" s="360"/>
      <c r="H6" s="361"/>
      <c r="I6" s="359" t="s">
        <v>10</v>
      </c>
      <c r="J6" s="360"/>
      <c r="K6" s="360"/>
      <c r="L6" s="360"/>
      <c r="M6" s="361"/>
      <c r="N6" s="362" t="s">
        <v>10</v>
      </c>
      <c r="O6" s="360"/>
      <c r="P6" s="360"/>
      <c r="Q6" s="360"/>
      <c r="R6" s="363"/>
      <c r="S6" s="364" t="s">
        <v>10</v>
      </c>
      <c r="T6" s="365"/>
      <c r="U6" s="365"/>
      <c r="V6" s="365"/>
      <c r="W6" s="366"/>
    </row>
    <row r="7" spans="1:25" ht="72.75" customHeight="1" thickBot="1">
      <c r="A7" s="568"/>
      <c r="B7" s="570"/>
      <c r="C7" s="572"/>
      <c r="D7" s="24" t="s">
        <v>11</v>
      </c>
      <c r="E7" s="25" t="s">
        <v>12</v>
      </c>
      <c r="F7" s="25" t="s">
        <v>13</v>
      </c>
      <c r="G7" s="25" t="s">
        <v>14</v>
      </c>
      <c r="H7" s="26" t="s">
        <v>15</v>
      </c>
      <c r="I7" s="24" t="s">
        <v>11</v>
      </c>
      <c r="J7" s="25" t="s">
        <v>12</v>
      </c>
      <c r="K7" s="25" t="s">
        <v>13</v>
      </c>
      <c r="L7" s="25" t="s">
        <v>14</v>
      </c>
      <c r="M7" s="26" t="s">
        <v>15</v>
      </c>
      <c r="N7" s="27" t="s">
        <v>11</v>
      </c>
      <c r="O7" s="25" t="s">
        <v>12</v>
      </c>
      <c r="P7" s="25" t="s">
        <v>13</v>
      </c>
      <c r="Q7" s="25" t="s">
        <v>14</v>
      </c>
      <c r="R7" s="28" t="s">
        <v>15</v>
      </c>
      <c r="S7" s="295" t="s">
        <v>11</v>
      </c>
      <c r="T7" s="21" t="s">
        <v>12</v>
      </c>
      <c r="U7" s="21" t="s">
        <v>13</v>
      </c>
      <c r="V7" s="21" t="s">
        <v>14</v>
      </c>
      <c r="W7" s="22" t="s">
        <v>15</v>
      </c>
      <c r="Y7" s="34"/>
    </row>
    <row r="8" spans="1:25" ht="15" customHeight="1" thickBot="1">
      <c r="A8" s="288">
        <v>1</v>
      </c>
      <c r="B8" s="289">
        <v>2</v>
      </c>
      <c r="C8" s="290">
        <v>3</v>
      </c>
      <c r="D8" s="573">
        <v>4</v>
      </c>
      <c r="E8" s="574"/>
      <c r="F8" s="574"/>
      <c r="G8" s="574"/>
      <c r="H8" s="575"/>
      <c r="I8" s="576">
        <v>5</v>
      </c>
      <c r="J8" s="577"/>
      <c r="K8" s="577"/>
      <c r="L8" s="577"/>
      <c r="M8" s="578"/>
      <c r="N8" s="579">
        <v>6</v>
      </c>
      <c r="O8" s="574"/>
      <c r="P8" s="574"/>
      <c r="Q8" s="574"/>
      <c r="R8" s="580"/>
      <c r="S8" s="412">
        <v>7</v>
      </c>
      <c r="T8" s="413"/>
      <c r="U8" s="413"/>
      <c r="V8" s="413"/>
      <c r="W8" s="414"/>
      <c r="Y8" s="34"/>
    </row>
    <row r="9" spans="1:25" ht="30" customHeight="1">
      <c r="A9" s="415">
        <v>1</v>
      </c>
      <c r="B9" s="417" t="s">
        <v>371</v>
      </c>
      <c r="C9" s="144" t="s">
        <v>17</v>
      </c>
      <c r="D9" s="420">
        <v>5983.58</v>
      </c>
      <c r="E9" s="420">
        <v>534.20000000000005</v>
      </c>
      <c r="F9" s="420">
        <v>1138.98</v>
      </c>
      <c r="G9" s="420">
        <v>2.2599999999999998</v>
      </c>
      <c r="H9" s="425">
        <v>7.63</v>
      </c>
      <c r="I9" s="240">
        <v>504.48</v>
      </c>
      <c r="J9" s="232">
        <v>0</v>
      </c>
      <c r="K9" s="232">
        <v>0</v>
      </c>
      <c r="L9" s="232">
        <v>0</v>
      </c>
      <c r="M9" s="233">
        <v>0</v>
      </c>
      <c r="N9" s="427">
        <v>0</v>
      </c>
      <c r="O9" s="420">
        <v>0.31</v>
      </c>
      <c r="P9" s="420">
        <v>0</v>
      </c>
      <c r="Q9" s="420">
        <v>0.7</v>
      </c>
      <c r="R9" s="420">
        <v>0</v>
      </c>
      <c r="S9" s="296">
        <v>0</v>
      </c>
      <c r="T9" s="285">
        <v>0</v>
      </c>
      <c r="U9" s="285">
        <v>0</v>
      </c>
      <c r="V9" s="285">
        <v>0</v>
      </c>
      <c r="W9" s="244">
        <v>0</v>
      </c>
      <c r="Y9" s="34"/>
    </row>
    <row r="10" spans="1:25" ht="30" customHeight="1">
      <c r="A10" s="415"/>
      <c r="B10" s="418"/>
      <c r="C10" s="146" t="s">
        <v>18</v>
      </c>
      <c r="D10" s="421"/>
      <c r="E10" s="421"/>
      <c r="F10" s="421"/>
      <c r="G10" s="421"/>
      <c r="H10" s="426"/>
      <c r="I10" s="236">
        <v>0</v>
      </c>
      <c r="J10" s="234">
        <v>0</v>
      </c>
      <c r="K10" s="234">
        <v>200</v>
      </c>
      <c r="L10" s="234">
        <v>0</v>
      </c>
      <c r="M10" s="235">
        <v>0</v>
      </c>
      <c r="N10" s="428"/>
      <c r="O10" s="421"/>
      <c r="P10" s="421"/>
      <c r="Q10" s="421"/>
      <c r="R10" s="421"/>
      <c r="S10" s="297">
        <v>0</v>
      </c>
      <c r="T10" s="286">
        <v>0</v>
      </c>
      <c r="U10" s="286">
        <v>0</v>
      </c>
      <c r="V10" s="286">
        <v>0</v>
      </c>
      <c r="W10" s="247">
        <v>0</v>
      </c>
      <c r="Y10" s="34"/>
    </row>
    <row r="11" spans="1:25" ht="30" customHeight="1">
      <c r="A11" s="415"/>
      <c r="B11" s="418"/>
      <c r="C11" s="146" t="s">
        <v>19</v>
      </c>
      <c r="D11" s="421"/>
      <c r="E11" s="421"/>
      <c r="F11" s="421"/>
      <c r="G11" s="421"/>
      <c r="H11" s="426"/>
      <c r="I11" s="236">
        <v>400</v>
      </c>
      <c r="J11" s="234">
        <v>0</v>
      </c>
      <c r="K11" s="234">
        <v>123.08</v>
      </c>
      <c r="L11" s="234">
        <v>0</v>
      </c>
      <c r="M11" s="235">
        <v>0</v>
      </c>
      <c r="N11" s="428"/>
      <c r="O11" s="421"/>
      <c r="P11" s="421"/>
      <c r="Q11" s="421"/>
      <c r="R11" s="421"/>
      <c r="S11" s="297">
        <v>0</v>
      </c>
      <c r="T11" s="286">
        <v>0</v>
      </c>
      <c r="U11" s="286">
        <v>0</v>
      </c>
      <c r="V11" s="286">
        <v>0</v>
      </c>
      <c r="W11" s="247">
        <v>0</v>
      </c>
      <c r="Y11" s="34"/>
    </row>
    <row r="12" spans="1:25" ht="30" customHeight="1">
      <c r="A12" s="415"/>
      <c r="B12" s="418"/>
      <c r="C12" s="146" t="s">
        <v>20</v>
      </c>
      <c r="D12" s="421"/>
      <c r="E12" s="421"/>
      <c r="F12" s="421"/>
      <c r="G12" s="421"/>
      <c r="H12" s="426"/>
      <c r="I12" s="236">
        <v>100</v>
      </c>
      <c r="J12" s="234">
        <v>180</v>
      </c>
      <c r="K12" s="234">
        <v>0</v>
      </c>
      <c r="L12" s="234">
        <v>0</v>
      </c>
      <c r="M12" s="235">
        <v>0</v>
      </c>
      <c r="N12" s="428"/>
      <c r="O12" s="421"/>
      <c r="P12" s="421"/>
      <c r="Q12" s="421"/>
      <c r="R12" s="421"/>
      <c r="S12" s="297">
        <v>0</v>
      </c>
      <c r="T12" s="286">
        <v>0</v>
      </c>
      <c r="U12" s="286">
        <v>0</v>
      </c>
      <c r="V12" s="286">
        <v>0</v>
      </c>
      <c r="W12" s="247">
        <v>0</v>
      </c>
      <c r="Y12" s="34"/>
    </row>
    <row r="13" spans="1:25" ht="30" customHeight="1">
      <c r="A13" s="415"/>
      <c r="B13" s="418"/>
      <c r="C13" s="146" t="s">
        <v>21</v>
      </c>
      <c r="D13" s="421"/>
      <c r="E13" s="421"/>
      <c r="F13" s="421"/>
      <c r="G13" s="421"/>
      <c r="H13" s="426"/>
      <c r="I13" s="236">
        <v>200</v>
      </c>
      <c r="J13" s="234">
        <v>0</v>
      </c>
      <c r="K13" s="234">
        <v>0</v>
      </c>
      <c r="L13" s="234">
        <v>0</v>
      </c>
      <c r="M13" s="235">
        <v>0</v>
      </c>
      <c r="N13" s="428"/>
      <c r="O13" s="421"/>
      <c r="P13" s="421"/>
      <c r="Q13" s="421"/>
      <c r="R13" s="421"/>
      <c r="S13" s="297">
        <v>0</v>
      </c>
      <c r="T13" s="286">
        <v>0</v>
      </c>
      <c r="U13" s="286">
        <v>0</v>
      </c>
      <c r="V13" s="286">
        <v>0</v>
      </c>
      <c r="W13" s="247">
        <v>0</v>
      </c>
      <c r="Y13" s="34"/>
    </row>
    <row r="14" spans="1:25" ht="30" customHeight="1">
      <c r="A14" s="415"/>
      <c r="B14" s="418"/>
      <c r="C14" s="146" t="s">
        <v>22</v>
      </c>
      <c r="D14" s="421"/>
      <c r="E14" s="421"/>
      <c r="F14" s="421"/>
      <c r="G14" s="421"/>
      <c r="H14" s="426"/>
      <c r="I14" s="236">
        <v>0</v>
      </c>
      <c r="J14" s="234">
        <v>20.68</v>
      </c>
      <c r="K14" s="234">
        <v>0</v>
      </c>
      <c r="L14" s="234">
        <v>0</v>
      </c>
      <c r="M14" s="235">
        <v>0</v>
      </c>
      <c r="N14" s="428"/>
      <c r="O14" s="421"/>
      <c r="P14" s="421"/>
      <c r="Q14" s="421"/>
      <c r="R14" s="421"/>
      <c r="S14" s="297">
        <v>0</v>
      </c>
      <c r="T14" s="286">
        <v>0</v>
      </c>
      <c r="U14" s="286">
        <v>0</v>
      </c>
      <c r="V14" s="286">
        <v>0</v>
      </c>
      <c r="W14" s="247">
        <v>0</v>
      </c>
      <c r="Y14" s="34"/>
    </row>
    <row r="15" spans="1:25" ht="30" customHeight="1">
      <c r="A15" s="415"/>
      <c r="B15" s="418"/>
      <c r="C15" s="146" t="s">
        <v>23</v>
      </c>
      <c r="D15" s="421"/>
      <c r="E15" s="421"/>
      <c r="F15" s="421"/>
      <c r="G15" s="421"/>
      <c r="H15" s="426"/>
      <c r="I15" s="236">
        <v>0</v>
      </c>
      <c r="J15" s="234">
        <v>0</v>
      </c>
      <c r="K15" s="234">
        <v>0</v>
      </c>
      <c r="L15" s="234">
        <v>0</v>
      </c>
      <c r="M15" s="235">
        <v>0</v>
      </c>
      <c r="N15" s="428"/>
      <c r="O15" s="421"/>
      <c r="P15" s="421"/>
      <c r="Q15" s="421"/>
      <c r="R15" s="421"/>
      <c r="S15" s="297">
        <v>0</v>
      </c>
      <c r="T15" s="286">
        <v>0</v>
      </c>
      <c r="U15" s="286">
        <v>0</v>
      </c>
      <c r="V15" s="286">
        <v>0</v>
      </c>
      <c r="W15" s="247">
        <v>0</v>
      </c>
      <c r="Y15" s="34"/>
    </row>
    <row r="16" spans="1:25" ht="30" customHeight="1" thickBot="1">
      <c r="A16" s="415"/>
      <c r="B16" s="419"/>
      <c r="C16" s="149" t="s">
        <v>24</v>
      </c>
      <c r="D16" s="421"/>
      <c r="E16" s="421"/>
      <c r="F16" s="421"/>
      <c r="G16" s="421"/>
      <c r="H16" s="426"/>
      <c r="I16" s="237">
        <v>300</v>
      </c>
      <c r="J16" s="238">
        <v>0</v>
      </c>
      <c r="K16" s="238">
        <v>0</v>
      </c>
      <c r="L16" s="238">
        <v>0</v>
      </c>
      <c r="M16" s="239">
        <v>0</v>
      </c>
      <c r="N16" s="429"/>
      <c r="O16" s="424"/>
      <c r="P16" s="424"/>
      <c r="Q16" s="424"/>
      <c r="R16" s="424"/>
      <c r="S16" s="298">
        <v>0</v>
      </c>
      <c r="T16" s="287">
        <v>0</v>
      </c>
      <c r="U16" s="287">
        <v>0</v>
      </c>
      <c r="V16" s="287">
        <v>0</v>
      </c>
      <c r="W16" s="252">
        <v>0</v>
      </c>
    </row>
    <row r="17" spans="1:23" ht="30" customHeight="1" thickBot="1">
      <c r="A17" s="416"/>
      <c r="B17" s="422" t="s">
        <v>25</v>
      </c>
      <c r="C17" s="423"/>
      <c r="D17" s="284"/>
      <c r="E17" s="223"/>
      <c r="F17" s="223"/>
      <c r="G17" s="223"/>
      <c r="H17" s="223"/>
      <c r="I17" s="223">
        <f>I9+I10+I11+I12+I13+I14+I15+I16</f>
        <v>1504.48</v>
      </c>
      <c r="J17" s="223">
        <f t="shared" ref="J17:M17" si="0">J9+J10+J11+J12+J13+J14+J15+J16</f>
        <v>200.68</v>
      </c>
      <c r="K17" s="223">
        <f t="shared" si="0"/>
        <v>323.08</v>
      </c>
      <c r="L17" s="223">
        <f t="shared" si="0"/>
        <v>0</v>
      </c>
      <c r="M17" s="224">
        <f t="shared" si="0"/>
        <v>0</v>
      </c>
      <c r="N17" s="284"/>
      <c r="O17" s="223"/>
      <c r="P17" s="223"/>
      <c r="Q17" s="223"/>
      <c r="R17" s="223"/>
      <c r="S17" s="299">
        <f>S9+S10+S11+S12+S13+S14+S15+S16</f>
        <v>0</v>
      </c>
      <c r="T17" s="223">
        <f t="shared" ref="T17:W17" si="1">T9+T10+T11+T12+T13+T14+T15+T16</f>
        <v>0</v>
      </c>
      <c r="U17" s="223">
        <f t="shared" si="1"/>
        <v>0</v>
      </c>
      <c r="V17" s="223">
        <f t="shared" si="1"/>
        <v>0</v>
      </c>
      <c r="W17" s="224">
        <f t="shared" si="1"/>
        <v>0</v>
      </c>
    </row>
    <row r="18" spans="1:23" ht="30" customHeight="1">
      <c r="A18" s="415">
        <v>2</v>
      </c>
      <c r="B18" s="417" t="s">
        <v>372</v>
      </c>
      <c r="C18" s="144" t="s">
        <v>17</v>
      </c>
      <c r="D18" s="420">
        <v>1210.29</v>
      </c>
      <c r="E18" s="420">
        <v>44.23</v>
      </c>
      <c r="F18" s="420">
        <v>240.13</v>
      </c>
      <c r="G18" s="420">
        <v>5.16</v>
      </c>
      <c r="H18" s="425">
        <v>2.0299999999999998</v>
      </c>
      <c r="I18" s="240">
        <v>0</v>
      </c>
      <c r="J18" s="232">
        <v>0</v>
      </c>
      <c r="K18" s="232">
        <v>72.5</v>
      </c>
      <c r="L18" s="232">
        <v>0</v>
      </c>
      <c r="M18" s="233">
        <v>0</v>
      </c>
      <c r="N18" s="427">
        <v>0</v>
      </c>
      <c r="O18" s="420">
        <v>0</v>
      </c>
      <c r="P18" s="420">
        <v>0</v>
      </c>
      <c r="Q18" s="420">
        <v>0</v>
      </c>
      <c r="R18" s="420">
        <v>0</v>
      </c>
      <c r="S18" s="296">
        <v>0</v>
      </c>
      <c r="T18" s="285">
        <v>0</v>
      </c>
      <c r="U18" s="285">
        <v>0</v>
      </c>
      <c r="V18" s="285">
        <v>0</v>
      </c>
      <c r="W18" s="244">
        <v>0</v>
      </c>
    </row>
    <row r="19" spans="1:23" ht="30" customHeight="1">
      <c r="A19" s="415"/>
      <c r="B19" s="418"/>
      <c r="C19" s="146" t="s">
        <v>18</v>
      </c>
      <c r="D19" s="421"/>
      <c r="E19" s="421"/>
      <c r="F19" s="421"/>
      <c r="G19" s="421"/>
      <c r="H19" s="426"/>
      <c r="I19" s="236">
        <v>0</v>
      </c>
      <c r="J19" s="234">
        <v>0</v>
      </c>
      <c r="K19" s="234">
        <v>0</v>
      </c>
      <c r="L19" s="234">
        <v>0</v>
      </c>
      <c r="M19" s="235">
        <v>0</v>
      </c>
      <c r="N19" s="428"/>
      <c r="O19" s="421"/>
      <c r="P19" s="421"/>
      <c r="Q19" s="421"/>
      <c r="R19" s="421"/>
      <c r="S19" s="297">
        <v>0</v>
      </c>
      <c r="T19" s="286">
        <v>0</v>
      </c>
      <c r="U19" s="286">
        <v>0</v>
      </c>
      <c r="V19" s="286">
        <v>0</v>
      </c>
      <c r="W19" s="247">
        <v>0</v>
      </c>
    </row>
    <row r="20" spans="1:23" ht="30" customHeight="1">
      <c r="A20" s="415"/>
      <c r="B20" s="418"/>
      <c r="C20" s="146" t="s">
        <v>19</v>
      </c>
      <c r="D20" s="421"/>
      <c r="E20" s="421"/>
      <c r="F20" s="421"/>
      <c r="G20" s="421"/>
      <c r="H20" s="426"/>
      <c r="I20" s="236">
        <v>0</v>
      </c>
      <c r="J20" s="234">
        <v>0</v>
      </c>
      <c r="K20" s="234">
        <v>0</v>
      </c>
      <c r="L20" s="234">
        <v>0</v>
      </c>
      <c r="M20" s="235">
        <v>0</v>
      </c>
      <c r="N20" s="428"/>
      <c r="O20" s="421"/>
      <c r="P20" s="421"/>
      <c r="Q20" s="421"/>
      <c r="R20" s="421"/>
      <c r="S20" s="297">
        <v>0</v>
      </c>
      <c r="T20" s="286">
        <v>0</v>
      </c>
      <c r="U20" s="286">
        <v>0</v>
      </c>
      <c r="V20" s="286">
        <v>0</v>
      </c>
      <c r="W20" s="247">
        <v>0</v>
      </c>
    </row>
    <row r="21" spans="1:23" ht="30" customHeight="1">
      <c r="A21" s="415"/>
      <c r="B21" s="418"/>
      <c r="C21" s="146" t="s">
        <v>20</v>
      </c>
      <c r="D21" s="421"/>
      <c r="E21" s="421"/>
      <c r="F21" s="421"/>
      <c r="G21" s="421"/>
      <c r="H21" s="426"/>
      <c r="I21" s="236">
        <v>197.9</v>
      </c>
      <c r="J21" s="234">
        <v>0</v>
      </c>
      <c r="K21" s="234">
        <v>0</v>
      </c>
      <c r="L21" s="234">
        <v>0</v>
      </c>
      <c r="M21" s="235">
        <v>0</v>
      </c>
      <c r="N21" s="428"/>
      <c r="O21" s="421"/>
      <c r="P21" s="421"/>
      <c r="Q21" s="421"/>
      <c r="R21" s="421"/>
      <c r="S21" s="297">
        <v>0</v>
      </c>
      <c r="T21" s="286">
        <v>0</v>
      </c>
      <c r="U21" s="286">
        <v>0</v>
      </c>
      <c r="V21" s="286">
        <v>0</v>
      </c>
      <c r="W21" s="247">
        <v>0</v>
      </c>
    </row>
    <row r="22" spans="1:23" ht="30" customHeight="1">
      <c r="A22" s="415"/>
      <c r="B22" s="418"/>
      <c r="C22" s="146" t="s">
        <v>21</v>
      </c>
      <c r="D22" s="421"/>
      <c r="E22" s="421"/>
      <c r="F22" s="421"/>
      <c r="G22" s="421"/>
      <c r="H22" s="426"/>
      <c r="I22" s="236">
        <v>0</v>
      </c>
      <c r="J22" s="234">
        <v>0</v>
      </c>
      <c r="K22" s="234">
        <v>0</v>
      </c>
      <c r="L22" s="234">
        <v>0</v>
      </c>
      <c r="M22" s="235">
        <v>0</v>
      </c>
      <c r="N22" s="428"/>
      <c r="O22" s="421"/>
      <c r="P22" s="421"/>
      <c r="Q22" s="421"/>
      <c r="R22" s="421"/>
      <c r="S22" s="297">
        <v>0</v>
      </c>
      <c r="T22" s="286">
        <v>0</v>
      </c>
      <c r="U22" s="286">
        <v>0</v>
      </c>
      <c r="V22" s="286">
        <v>0</v>
      </c>
      <c r="W22" s="247">
        <v>0</v>
      </c>
    </row>
    <row r="23" spans="1:23" ht="30" customHeight="1">
      <c r="A23" s="415"/>
      <c r="B23" s="418"/>
      <c r="C23" s="146" t="s">
        <v>22</v>
      </c>
      <c r="D23" s="421"/>
      <c r="E23" s="421"/>
      <c r="F23" s="421"/>
      <c r="G23" s="421"/>
      <c r="H23" s="426"/>
      <c r="I23" s="236">
        <v>0</v>
      </c>
      <c r="J23" s="234">
        <v>0</v>
      </c>
      <c r="K23" s="234">
        <v>0</v>
      </c>
      <c r="L23" s="234">
        <v>0</v>
      </c>
      <c r="M23" s="235">
        <v>0</v>
      </c>
      <c r="N23" s="428"/>
      <c r="O23" s="421"/>
      <c r="P23" s="421"/>
      <c r="Q23" s="421"/>
      <c r="R23" s="421"/>
      <c r="S23" s="297">
        <v>0</v>
      </c>
      <c r="T23" s="286">
        <v>0</v>
      </c>
      <c r="U23" s="286">
        <v>0</v>
      </c>
      <c r="V23" s="286">
        <v>0</v>
      </c>
      <c r="W23" s="247">
        <v>0</v>
      </c>
    </row>
    <row r="24" spans="1:23" ht="30" customHeight="1">
      <c r="A24" s="415"/>
      <c r="B24" s="418"/>
      <c r="C24" s="146" t="s">
        <v>23</v>
      </c>
      <c r="D24" s="421"/>
      <c r="E24" s="421"/>
      <c r="F24" s="421"/>
      <c r="G24" s="421"/>
      <c r="H24" s="426"/>
      <c r="I24" s="236">
        <v>0</v>
      </c>
      <c r="J24" s="234">
        <v>0</v>
      </c>
      <c r="K24" s="234">
        <v>0</v>
      </c>
      <c r="L24" s="234">
        <v>0</v>
      </c>
      <c r="M24" s="235">
        <v>0</v>
      </c>
      <c r="N24" s="428"/>
      <c r="O24" s="421"/>
      <c r="P24" s="421"/>
      <c r="Q24" s="421"/>
      <c r="R24" s="421"/>
      <c r="S24" s="297">
        <v>0</v>
      </c>
      <c r="T24" s="286">
        <v>0</v>
      </c>
      <c r="U24" s="286">
        <v>0</v>
      </c>
      <c r="V24" s="286">
        <v>0</v>
      </c>
      <c r="W24" s="247">
        <v>0</v>
      </c>
    </row>
    <row r="25" spans="1:23" ht="30" customHeight="1" thickBot="1">
      <c r="A25" s="415"/>
      <c r="B25" s="419"/>
      <c r="C25" s="149" t="s">
        <v>24</v>
      </c>
      <c r="D25" s="421"/>
      <c r="E25" s="421"/>
      <c r="F25" s="421"/>
      <c r="G25" s="421"/>
      <c r="H25" s="426"/>
      <c r="I25" s="237">
        <v>0</v>
      </c>
      <c r="J25" s="238">
        <v>0</v>
      </c>
      <c r="K25" s="238">
        <v>0</v>
      </c>
      <c r="L25" s="238">
        <v>0</v>
      </c>
      <c r="M25" s="239">
        <v>0</v>
      </c>
      <c r="N25" s="429"/>
      <c r="O25" s="424"/>
      <c r="P25" s="424"/>
      <c r="Q25" s="424"/>
      <c r="R25" s="424"/>
      <c r="S25" s="298">
        <v>0</v>
      </c>
      <c r="T25" s="287">
        <v>0</v>
      </c>
      <c r="U25" s="287">
        <v>0</v>
      </c>
      <c r="V25" s="287">
        <v>0</v>
      </c>
      <c r="W25" s="252">
        <v>0</v>
      </c>
    </row>
    <row r="26" spans="1:23" ht="30" customHeight="1" thickBot="1">
      <c r="A26" s="416"/>
      <c r="B26" s="422" t="s">
        <v>25</v>
      </c>
      <c r="C26" s="423"/>
      <c r="D26" s="284"/>
      <c r="E26" s="223"/>
      <c r="F26" s="223"/>
      <c r="G26" s="223"/>
      <c r="H26" s="223"/>
      <c r="I26" s="223">
        <f t="shared" ref="I26:M26" si="2">I18+I19+I20+I21+I22+I23+I24+I25</f>
        <v>197.9</v>
      </c>
      <c r="J26" s="223">
        <f t="shared" si="2"/>
        <v>0</v>
      </c>
      <c r="K26" s="223">
        <f t="shared" si="2"/>
        <v>72.5</v>
      </c>
      <c r="L26" s="223">
        <f t="shared" si="2"/>
        <v>0</v>
      </c>
      <c r="M26" s="224">
        <f t="shared" si="2"/>
        <v>0</v>
      </c>
      <c r="N26" s="284"/>
      <c r="O26" s="223"/>
      <c r="P26" s="223"/>
      <c r="Q26" s="223"/>
      <c r="R26" s="223"/>
      <c r="S26" s="299">
        <f t="shared" ref="S26:W26" si="3">S18+S19+S20+S21+S22+S23+S24+S25</f>
        <v>0</v>
      </c>
      <c r="T26" s="223">
        <f t="shared" si="3"/>
        <v>0</v>
      </c>
      <c r="U26" s="223">
        <f t="shared" si="3"/>
        <v>0</v>
      </c>
      <c r="V26" s="223">
        <f t="shared" si="3"/>
        <v>0</v>
      </c>
      <c r="W26" s="224">
        <f t="shared" si="3"/>
        <v>0</v>
      </c>
    </row>
    <row r="27" spans="1:23" ht="30" customHeight="1">
      <c r="A27" s="415">
        <v>3</v>
      </c>
      <c r="B27" s="417" t="s">
        <v>373</v>
      </c>
      <c r="C27" s="144" t="s">
        <v>17</v>
      </c>
      <c r="D27" s="420">
        <v>4154.6790000000001</v>
      </c>
      <c r="E27" s="420">
        <v>136.93</v>
      </c>
      <c r="F27" s="420">
        <v>46.56</v>
      </c>
      <c r="G27" s="420">
        <v>2.91</v>
      </c>
      <c r="H27" s="425">
        <v>2.04</v>
      </c>
      <c r="I27" s="240">
        <v>520</v>
      </c>
      <c r="J27" s="232">
        <v>20.56</v>
      </c>
      <c r="K27" s="232">
        <v>0</v>
      </c>
      <c r="L27" s="232">
        <v>0</v>
      </c>
      <c r="M27" s="233">
        <v>0</v>
      </c>
      <c r="N27" s="427">
        <v>2.37</v>
      </c>
      <c r="O27" s="420">
        <v>0</v>
      </c>
      <c r="P27" s="420">
        <v>0</v>
      </c>
      <c r="Q27" s="420">
        <v>0</v>
      </c>
      <c r="R27" s="420">
        <v>0</v>
      </c>
      <c r="S27" s="296">
        <v>0</v>
      </c>
      <c r="T27" s="285">
        <v>0</v>
      </c>
      <c r="U27" s="285">
        <v>0</v>
      </c>
      <c r="V27" s="285">
        <v>0</v>
      </c>
      <c r="W27" s="244">
        <v>0</v>
      </c>
    </row>
    <row r="28" spans="1:23" ht="30" customHeight="1">
      <c r="A28" s="415"/>
      <c r="B28" s="418"/>
      <c r="C28" s="146" t="s">
        <v>18</v>
      </c>
      <c r="D28" s="421"/>
      <c r="E28" s="421"/>
      <c r="F28" s="421"/>
      <c r="G28" s="421"/>
      <c r="H28" s="426"/>
      <c r="I28" s="236">
        <v>90.83</v>
      </c>
      <c r="J28" s="234">
        <v>0</v>
      </c>
      <c r="K28" s="234">
        <v>0</v>
      </c>
      <c r="L28" s="234">
        <v>0</v>
      </c>
      <c r="M28" s="235">
        <v>0</v>
      </c>
      <c r="N28" s="428"/>
      <c r="O28" s="421"/>
      <c r="P28" s="421"/>
      <c r="Q28" s="421"/>
      <c r="R28" s="421"/>
      <c r="S28" s="297">
        <v>0</v>
      </c>
      <c r="T28" s="286">
        <v>0</v>
      </c>
      <c r="U28" s="286">
        <v>0</v>
      </c>
      <c r="V28" s="286">
        <v>0</v>
      </c>
      <c r="W28" s="247">
        <v>0</v>
      </c>
    </row>
    <row r="29" spans="1:23" ht="30" customHeight="1">
      <c r="A29" s="415"/>
      <c r="B29" s="418"/>
      <c r="C29" s="146" t="s">
        <v>19</v>
      </c>
      <c r="D29" s="421"/>
      <c r="E29" s="421"/>
      <c r="F29" s="421"/>
      <c r="G29" s="421"/>
      <c r="H29" s="426"/>
      <c r="I29" s="236">
        <v>200</v>
      </c>
      <c r="J29" s="234">
        <v>0</v>
      </c>
      <c r="K29" s="234">
        <v>31.3</v>
      </c>
      <c r="L29" s="234">
        <v>0</v>
      </c>
      <c r="M29" s="235">
        <v>0</v>
      </c>
      <c r="N29" s="428"/>
      <c r="O29" s="421"/>
      <c r="P29" s="421"/>
      <c r="Q29" s="421"/>
      <c r="R29" s="421"/>
      <c r="S29" s="297">
        <v>0</v>
      </c>
      <c r="T29" s="286">
        <v>0</v>
      </c>
      <c r="U29" s="286">
        <v>0</v>
      </c>
      <c r="V29" s="286">
        <v>0</v>
      </c>
      <c r="W29" s="247">
        <v>0</v>
      </c>
    </row>
    <row r="30" spans="1:23" ht="30" customHeight="1">
      <c r="A30" s="415"/>
      <c r="B30" s="418"/>
      <c r="C30" s="146" t="s">
        <v>20</v>
      </c>
      <c r="D30" s="421"/>
      <c r="E30" s="421"/>
      <c r="F30" s="421"/>
      <c r="G30" s="421"/>
      <c r="H30" s="426"/>
      <c r="I30" s="236">
        <v>380</v>
      </c>
      <c r="J30" s="234">
        <v>0</v>
      </c>
      <c r="K30" s="234">
        <v>0</v>
      </c>
      <c r="L30" s="234">
        <v>0</v>
      </c>
      <c r="M30" s="235">
        <v>0</v>
      </c>
      <c r="N30" s="428"/>
      <c r="O30" s="421"/>
      <c r="P30" s="421"/>
      <c r="Q30" s="421"/>
      <c r="R30" s="421"/>
      <c r="S30" s="297">
        <v>0</v>
      </c>
      <c r="T30" s="286">
        <v>0</v>
      </c>
      <c r="U30" s="286">
        <v>0</v>
      </c>
      <c r="V30" s="286">
        <v>0</v>
      </c>
      <c r="W30" s="247">
        <v>0</v>
      </c>
    </row>
    <row r="31" spans="1:23" ht="30" customHeight="1">
      <c r="A31" s="415"/>
      <c r="B31" s="418"/>
      <c r="C31" s="146" t="s">
        <v>21</v>
      </c>
      <c r="D31" s="421"/>
      <c r="E31" s="421"/>
      <c r="F31" s="421"/>
      <c r="G31" s="421"/>
      <c r="H31" s="426"/>
      <c r="I31" s="236">
        <v>200</v>
      </c>
      <c r="J31" s="234">
        <v>0</v>
      </c>
      <c r="K31" s="234">
        <v>0</v>
      </c>
      <c r="L31" s="234">
        <v>0</v>
      </c>
      <c r="M31" s="235">
        <v>0</v>
      </c>
      <c r="N31" s="428"/>
      <c r="O31" s="421"/>
      <c r="P31" s="421"/>
      <c r="Q31" s="421"/>
      <c r="R31" s="421"/>
      <c r="S31" s="297">
        <v>0</v>
      </c>
      <c r="T31" s="286">
        <v>0</v>
      </c>
      <c r="U31" s="286">
        <v>0</v>
      </c>
      <c r="V31" s="286">
        <v>0</v>
      </c>
      <c r="W31" s="247">
        <v>0</v>
      </c>
    </row>
    <row r="32" spans="1:23" ht="30" customHeight="1">
      <c r="A32" s="415"/>
      <c r="B32" s="418"/>
      <c r="C32" s="146" t="s">
        <v>22</v>
      </c>
      <c r="D32" s="421"/>
      <c r="E32" s="421"/>
      <c r="F32" s="421"/>
      <c r="G32" s="421"/>
      <c r="H32" s="426"/>
      <c r="I32" s="236">
        <v>0</v>
      </c>
      <c r="J32" s="234">
        <v>0</v>
      </c>
      <c r="K32" s="234">
        <v>0</v>
      </c>
      <c r="L32" s="234">
        <v>0</v>
      </c>
      <c r="M32" s="235">
        <v>0</v>
      </c>
      <c r="N32" s="428"/>
      <c r="O32" s="421"/>
      <c r="P32" s="421"/>
      <c r="Q32" s="421"/>
      <c r="R32" s="421"/>
      <c r="S32" s="297">
        <v>0</v>
      </c>
      <c r="T32" s="286">
        <v>0</v>
      </c>
      <c r="U32" s="286">
        <v>0</v>
      </c>
      <c r="V32" s="286">
        <v>0</v>
      </c>
      <c r="W32" s="247">
        <v>0</v>
      </c>
    </row>
    <row r="33" spans="1:23" ht="30" customHeight="1">
      <c r="A33" s="415"/>
      <c r="B33" s="418"/>
      <c r="C33" s="146" t="s">
        <v>23</v>
      </c>
      <c r="D33" s="421"/>
      <c r="E33" s="421"/>
      <c r="F33" s="421"/>
      <c r="G33" s="421"/>
      <c r="H33" s="426"/>
      <c r="I33" s="236">
        <v>0</v>
      </c>
      <c r="J33" s="234">
        <v>0</v>
      </c>
      <c r="K33" s="234">
        <v>0</v>
      </c>
      <c r="L33" s="234">
        <v>0</v>
      </c>
      <c r="M33" s="235">
        <v>0</v>
      </c>
      <c r="N33" s="428"/>
      <c r="O33" s="421"/>
      <c r="P33" s="421"/>
      <c r="Q33" s="421"/>
      <c r="R33" s="421"/>
      <c r="S33" s="297">
        <v>0</v>
      </c>
      <c r="T33" s="286">
        <v>0</v>
      </c>
      <c r="U33" s="286">
        <v>0</v>
      </c>
      <c r="V33" s="286">
        <v>0</v>
      </c>
      <c r="W33" s="247">
        <v>0</v>
      </c>
    </row>
    <row r="34" spans="1:23" ht="30" customHeight="1" thickBot="1">
      <c r="A34" s="415"/>
      <c r="B34" s="419"/>
      <c r="C34" s="149" t="s">
        <v>24</v>
      </c>
      <c r="D34" s="421"/>
      <c r="E34" s="421"/>
      <c r="F34" s="421"/>
      <c r="G34" s="421"/>
      <c r="H34" s="426"/>
      <c r="I34" s="237">
        <v>400</v>
      </c>
      <c r="J34" s="238">
        <v>0</v>
      </c>
      <c r="K34" s="238">
        <v>0</v>
      </c>
      <c r="L34" s="238">
        <v>0</v>
      </c>
      <c r="M34" s="239">
        <v>0</v>
      </c>
      <c r="N34" s="429"/>
      <c r="O34" s="424"/>
      <c r="P34" s="424"/>
      <c r="Q34" s="424"/>
      <c r="R34" s="424"/>
      <c r="S34" s="298">
        <v>0</v>
      </c>
      <c r="T34" s="287">
        <v>0</v>
      </c>
      <c r="U34" s="287">
        <v>0</v>
      </c>
      <c r="V34" s="287">
        <v>0</v>
      </c>
      <c r="W34" s="252">
        <v>0</v>
      </c>
    </row>
    <row r="35" spans="1:23" ht="30" customHeight="1" thickBot="1">
      <c r="A35" s="416"/>
      <c r="B35" s="422" t="s">
        <v>25</v>
      </c>
      <c r="C35" s="423"/>
      <c r="D35" s="284"/>
      <c r="E35" s="223"/>
      <c r="F35" s="223"/>
      <c r="G35" s="223"/>
      <c r="H35" s="223"/>
      <c r="I35" s="223">
        <f t="shared" ref="I35:M35" si="4">I27+I28+I29+I30+I31+I32+I33+I34</f>
        <v>1790.83</v>
      </c>
      <c r="J35" s="223">
        <f t="shared" si="4"/>
        <v>20.56</v>
      </c>
      <c r="K35" s="223">
        <f t="shared" si="4"/>
        <v>31.3</v>
      </c>
      <c r="L35" s="223">
        <f t="shared" si="4"/>
        <v>0</v>
      </c>
      <c r="M35" s="224">
        <f t="shared" si="4"/>
        <v>0</v>
      </c>
      <c r="N35" s="284"/>
      <c r="O35" s="223"/>
      <c r="P35" s="223"/>
      <c r="Q35" s="223"/>
      <c r="R35" s="223"/>
      <c r="S35" s="299">
        <f t="shared" ref="S35:W35" si="5">S27+S28+S29+S30+S31+S32+S33+S34</f>
        <v>0</v>
      </c>
      <c r="T35" s="223">
        <f t="shared" si="5"/>
        <v>0</v>
      </c>
      <c r="U35" s="223">
        <f t="shared" si="5"/>
        <v>0</v>
      </c>
      <c r="V35" s="223">
        <f t="shared" si="5"/>
        <v>0</v>
      </c>
      <c r="W35" s="224">
        <f t="shared" si="5"/>
        <v>0</v>
      </c>
    </row>
    <row r="36" spans="1:23" ht="30" customHeight="1">
      <c r="A36" s="415">
        <v>4</v>
      </c>
      <c r="B36" s="417" t="s">
        <v>374</v>
      </c>
      <c r="C36" s="144" t="s">
        <v>17</v>
      </c>
      <c r="D36" s="420">
        <v>391.12</v>
      </c>
      <c r="E36" s="420">
        <v>0</v>
      </c>
      <c r="F36" s="420">
        <v>536.85</v>
      </c>
      <c r="G36" s="420">
        <v>0</v>
      </c>
      <c r="H36" s="425">
        <v>0</v>
      </c>
      <c r="I36" s="240">
        <v>3</v>
      </c>
      <c r="J36" s="232">
        <v>0</v>
      </c>
      <c r="K36" s="232">
        <v>6</v>
      </c>
      <c r="L36" s="232">
        <v>0</v>
      </c>
      <c r="M36" s="233">
        <v>0</v>
      </c>
      <c r="N36" s="427">
        <v>0</v>
      </c>
      <c r="O36" s="420">
        <v>0</v>
      </c>
      <c r="P36" s="420">
        <v>0.01</v>
      </c>
      <c r="Q36" s="420">
        <v>0</v>
      </c>
      <c r="R36" s="420">
        <v>0</v>
      </c>
      <c r="S36" s="296">
        <v>0</v>
      </c>
      <c r="T36" s="285">
        <v>0</v>
      </c>
      <c r="U36" s="285">
        <v>0</v>
      </c>
      <c r="V36" s="285">
        <v>0</v>
      </c>
      <c r="W36" s="244">
        <v>0</v>
      </c>
    </row>
    <row r="37" spans="1:23" ht="30" customHeight="1">
      <c r="A37" s="415"/>
      <c r="B37" s="418"/>
      <c r="C37" s="146" t="s">
        <v>18</v>
      </c>
      <c r="D37" s="421"/>
      <c r="E37" s="421"/>
      <c r="F37" s="421"/>
      <c r="G37" s="421"/>
      <c r="H37" s="426"/>
      <c r="I37" s="236">
        <v>0</v>
      </c>
      <c r="J37" s="234">
        <v>0</v>
      </c>
      <c r="K37" s="234">
        <v>0</v>
      </c>
      <c r="L37" s="234">
        <v>0</v>
      </c>
      <c r="M37" s="235">
        <v>0</v>
      </c>
      <c r="N37" s="428"/>
      <c r="O37" s="421"/>
      <c r="P37" s="421"/>
      <c r="Q37" s="421"/>
      <c r="R37" s="421"/>
      <c r="S37" s="297">
        <v>0</v>
      </c>
      <c r="T37" s="286">
        <v>0</v>
      </c>
      <c r="U37" s="286">
        <v>0</v>
      </c>
      <c r="V37" s="286">
        <v>0</v>
      </c>
      <c r="W37" s="247">
        <v>0</v>
      </c>
    </row>
    <row r="38" spans="1:23" ht="30" customHeight="1">
      <c r="A38" s="415"/>
      <c r="B38" s="418"/>
      <c r="C38" s="146" t="s">
        <v>19</v>
      </c>
      <c r="D38" s="421"/>
      <c r="E38" s="421"/>
      <c r="F38" s="421"/>
      <c r="G38" s="421"/>
      <c r="H38" s="426"/>
      <c r="I38" s="236">
        <v>0</v>
      </c>
      <c r="J38" s="234">
        <v>0</v>
      </c>
      <c r="K38" s="234">
        <v>5</v>
      </c>
      <c r="L38" s="234">
        <v>0</v>
      </c>
      <c r="M38" s="235">
        <v>0</v>
      </c>
      <c r="N38" s="428"/>
      <c r="O38" s="421"/>
      <c r="P38" s="421"/>
      <c r="Q38" s="421"/>
      <c r="R38" s="421"/>
      <c r="S38" s="297">
        <v>0</v>
      </c>
      <c r="T38" s="286">
        <v>0</v>
      </c>
      <c r="U38" s="286">
        <v>0</v>
      </c>
      <c r="V38" s="286">
        <v>0</v>
      </c>
      <c r="W38" s="247">
        <v>0</v>
      </c>
    </row>
    <row r="39" spans="1:23" ht="30" customHeight="1">
      <c r="A39" s="415"/>
      <c r="B39" s="418"/>
      <c r="C39" s="146" t="s">
        <v>20</v>
      </c>
      <c r="D39" s="421"/>
      <c r="E39" s="421"/>
      <c r="F39" s="421"/>
      <c r="G39" s="421"/>
      <c r="H39" s="426"/>
      <c r="I39" s="236">
        <v>11</v>
      </c>
      <c r="J39" s="234">
        <v>0</v>
      </c>
      <c r="K39" s="234">
        <v>15</v>
      </c>
      <c r="L39" s="234">
        <v>0</v>
      </c>
      <c r="M39" s="235">
        <v>0</v>
      </c>
      <c r="N39" s="428"/>
      <c r="O39" s="421"/>
      <c r="P39" s="421"/>
      <c r="Q39" s="421"/>
      <c r="R39" s="421"/>
      <c r="S39" s="297">
        <v>0</v>
      </c>
      <c r="T39" s="286">
        <v>0</v>
      </c>
      <c r="U39" s="286">
        <v>0</v>
      </c>
      <c r="V39" s="286">
        <v>0</v>
      </c>
      <c r="W39" s="247">
        <v>0</v>
      </c>
    </row>
    <row r="40" spans="1:23" ht="30" customHeight="1">
      <c r="A40" s="415"/>
      <c r="B40" s="418"/>
      <c r="C40" s="146" t="s">
        <v>21</v>
      </c>
      <c r="D40" s="421"/>
      <c r="E40" s="421"/>
      <c r="F40" s="421"/>
      <c r="G40" s="421"/>
      <c r="H40" s="426"/>
      <c r="I40" s="236">
        <v>5</v>
      </c>
      <c r="J40" s="234">
        <v>0</v>
      </c>
      <c r="K40" s="234">
        <v>12</v>
      </c>
      <c r="L40" s="234">
        <v>0</v>
      </c>
      <c r="M40" s="235">
        <v>0</v>
      </c>
      <c r="N40" s="428"/>
      <c r="O40" s="421"/>
      <c r="P40" s="421"/>
      <c r="Q40" s="421"/>
      <c r="R40" s="421"/>
      <c r="S40" s="297">
        <v>0</v>
      </c>
      <c r="T40" s="286">
        <v>0</v>
      </c>
      <c r="U40" s="286">
        <v>0</v>
      </c>
      <c r="V40" s="286">
        <v>0</v>
      </c>
      <c r="W40" s="247">
        <v>0</v>
      </c>
    </row>
    <row r="41" spans="1:23" ht="30" customHeight="1">
      <c r="A41" s="415"/>
      <c r="B41" s="418"/>
      <c r="C41" s="146" t="s">
        <v>22</v>
      </c>
      <c r="D41" s="421"/>
      <c r="E41" s="421"/>
      <c r="F41" s="421"/>
      <c r="G41" s="421"/>
      <c r="H41" s="426"/>
      <c r="I41" s="236">
        <v>1</v>
      </c>
      <c r="J41" s="234">
        <v>0</v>
      </c>
      <c r="K41" s="234">
        <v>0</v>
      </c>
      <c r="L41" s="234">
        <v>0</v>
      </c>
      <c r="M41" s="235">
        <v>0</v>
      </c>
      <c r="N41" s="428"/>
      <c r="O41" s="421"/>
      <c r="P41" s="421"/>
      <c r="Q41" s="421"/>
      <c r="R41" s="421"/>
      <c r="S41" s="297">
        <v>0</v>
      </c>
      <c r="T41" s="286">
        <v>0</v>
      </c>
      <c r="U41" s="286">
        <v>0</v>
      </c>
      <c r="V41" s="286">
        <v>0</v>
      </c>
      <c r="W41" s="247">
        <v>0</v>
      </c>
    </row>
    <row r="42" spans="1:23" ht="30" customHeight="1">
      <c r="A42" s="415"/>
      <c r="B42" s="418"/>
      <c r="C42" s="146" t="s">
        <v>23</v>
      </c>
      <c r="D42" s="421"/>
      <c r="E42" s="421"/>
      <c r="F42" s="421"/>
      <c r="G42" s="421"/>
      <c r="H42" s="426"/>
      <c r="I42" s="236">
        <v>1</v>
      </c>
      <c r="J42" s="234">
        <v>0</v>
      </c>
      <c r="K42" s="234">
        <v>6</v>
      </c>
      <c r="L42" s="234">
        <v>0</v>
      </c>
      <c r="M42" s="235">
        <v>0</v>
      </c>
      <c r="N42" s="428"/>
      <c r="O42" s="421"/>
      <c r="P42" s="421"/>
      <c r="Q42" s="421"/>
      <c r="R42" s="421"/>
      <c r="S42" s="297">
        <v>0</v>
      </c>
      <c r="T42" s="286">
        <v>0</v>
      </c>
      <c r="U42" s="286">
        <v>0</v>
      </c>
      <c r="V42" s="286">
        <v>0</v>
      </c>
      <c r="W42" s="247">
        <v>0</v>
      </c>
    </row>
    <row r="43" spans="1:23" ht="30" customHeight="1" thickBot="1">
      <c r="A43" s="415"/>
      <c r="B43" s="419"/>
      <c r="C43" s="149" t="s">
        <v>24</v>
      </c>
      <c r="D43" s="421"/>
      <c r="E43" s="421"/>
      <c r="F43" s="421"/>
      <c r="G43" s="421"/>
      <c r="H43" s="426"/>
      <c r="I43" s="237">
        <v>2.7</v>
      </c>
      <c r="J43" s="238">
        <v>0</v>
      </c>
      <c r="K43" s="238">
        <v>6.7</v>
      </c>
      <c r="L43" s="238">
        <v>0</v>
      </c>
      <c r="M43" s="239">
        <v>0</v>
      </c>
      <c r="N43" s="429"/>
      <c r="O43" s="424"/>
      <c r="P43" s="424"/>
      <c r="Q43" s="424"/>
      <c r="R43" s="424"/>
      <c r="S43" s="298">
        <v>0</v>
      </c>
      <c r="T43" s="287">
        <v>0</v>
      </c>
      <c r="U43" s="287">
        <v>0</v>
      </c>
      <c r="V43" s="287">
        <v>0</v>
      </c>
      <c r="W43" s="252">
        <v>0</v>
      </c>
    </row>
    <row r="44" spans="1:23" ht="30" customHeight="1" thickBot="1">
      <c r="A44" s="416"/>
      <c r="B44" s="422" t="s">
        <v>25</v>
      </c>
      <c r="C44" s="423"/>
      <c r="D44" s="284"/>
      <c r="E44" s="223"/>
      <c r="F44" s="223"/>
      <c r="G44" s="223"/>
      <c r="H44" s="223"/>
      <c r="I44" s="223">
        <f>I36+I37+I38+I39+I40+I41+I42+I43</f>
        <v>23.7</v>
      </c>
      <c r="J44" s="223">
        <f t="shared" ref="J44:M44" si="6">J36+J37+J38+J39+J40+J41+J42+J43</f>
        <v>0</v>
      </c>
      <c r="K44" s="223">
        <f t="shared" si="6"/>
        <v>50.7</v>
      </c>
      <c r="L44" s="223">
        <f t="shared" si="6"/>
        <v>0</v>
      </c>
      <c r="M44" s="224">
        <f t="shared" si="6"/>
        <v>0</v>
      </c>
      <c r="N44" s="284"/>
      <c r="O44" s="223"/>
      <c r="P44" s="223"/>
      <c r="Q44" s="223"/>
      <c r="R44" s="223"/>
      <c r="S44" s="299">
        <f>S36+S37+S38+S39+S40+S41+S42+S43</f>
        <v>0</v>
      </c>
      <c r="T44" s="223">
        <f t="shared" ref="T44:W44" si="7">T36+T37+T38+T39+T40+T41+T42+T43</f>
        <v>0</v>
      </c>
      <c r="U44" s="223">
        <f t="shared" si="7"/>
        <v>0</v>
      </c>
      <c r="V44" s="223">
        <f t="shared" si="7"/>
        <v>0</v>
      </c>
      <c r="W44" s="224">
        <f t="shared" si="7"/>
        <v>0</v>
      </c>
    </row>
    <row r="45" spans="1:23" ht="30" customHeight="1">
      <c r="A45" s="415">
        <v>5</v>
      </c>
      <c r="B45" s="417" t="s">
        <v>375</v>
      </c>
      <c r="C45" s="144" t="s">
        <v>17</v>
      </c>
      <c r="D45" s="420">
        <v>568.05999999999995</v>
      </c>
      <c r="E45" s="420">
        <v>119.35</v>
      </c>
      <c r="F45" s="420">
        <v>149.72</v>
      </c>
      <c r="G45" s="420">
        <v>7.16</v>
      </c>
      <c r="H45" s="425">
        <v>68.453000000000003</v>
      </c>
      <c r="I45" s="240">
        <v>0</v>
      </c>
      <c r="J45" s="232">
        <v>46.6</v>
      </c>
      <c r="K45" s="232">
        <v>0</v>
      </c>
      <c r="L45" s="232">
        <v>0</v>
      </c>
      <c r="M45" s="233">
        <v>0</v>
      </c>
      <c r="N45" s="427">
        <v>40</v>
      </c>
      <c r="O45" s="420">
        <v>0</v>
      </c>
      <c r="P45" s="420">
        <v>0</v>
      </c>
      <c r="Q45" s="420">
        <v>1</v>
      </c>
      <c r="R45" s="420">
        <v>97.95</v>
      </c>
      <c r="S45" s="296">
        <v>0</v>
      </c>
      <c r="T45" s="285">
        <v>0</v>
      </c>
      <c r="U45" s="285">
        <v>0</v>
      </c>
      <c r="V45" s="285">
        <v>0</v>
      </c>
      <c r="W45" s="244">
        <v>0</v>
      </c>
    </row>
    <row r="46" spans="1:23" ht="30" customHeight="1">
      <c r="A46" s="415"/>
      <c r="B46" s="418"/>
      <c r="C46" s="146" t="s">
        <v>18</v>
      </c>
      <c r="D46" s="421"/>
      <c r="E46" s="421"/>
      <c r="F46" s="421"/>
      <c r="G46" s="421"/>
      <c r="H46" s="426"/>
      <c r="I46" s="236">
        <v>0</v>
      </c>
      <c r="J46" s="234">
        <v>0</v>
      </c>
      <c r="K46" s="234">
        <v>0</v>
      </c>
      <c r="L46" s="234">
        <v>0</v>
      </c>
      <c r="M46" s="235">
        <v>0</v>
      </c>
      <c r="N46" s="428"/>
      <c r="O46" s="421"/>
      <c r="P46" s="421"/>
      <c r="Q46" s="421"/>
      <c r="R46" s="421"/>
      <c r="S46" s="296">
        <v>0</v>
      </c>
      <c r="T46" s="286">
        <v>0</v>
      </c>
      <c r="U46" s="286">
        <v>0</v>
      </c>
      <c r="V46" s="286">
        <v>0</v>
      </c>
      <c r="W46" s="247">
        <v>0</v>
      </c>
    </row>
    <row r="47" spans="1:23" ht="30" customHeight="1">
      <c r="A47" s="415"/>
      <c r="B47" s="418"/>
      <c r="C47" s="146" t="s">
        <v>19</v>
      </c>
      <c r="D47" s="421"/>
      <c r="E47" s="421"/>
      <c r="F47" s="421"/>
      <c r="G47" s="421"/>
      <c r="H47" s="426"/>
      <c r="I47" s="236">
        <v>0</v>
      </c>
      <c r="J47" s="234">
        <v>0</v>
      </c>
      <c r="K47" s="234">
        <v>66</v>
      </c>
      <c r="L47" s="234">
        <v>0</v>
      </c>
      <c r="M47" s="235">
        <v>0</v>
      </c>
      <c r="N47" s="428"/>
      <c r="O47" s="421"/>
      <c r="P47" s="421"/>
      <c r="Q47" s="421"/>
      <c r="R47" s="421"/>
      <c r="S47" s="296">
        <v>0</v>
      </c>
      <c r="T47" s="286">
        <v>0</v>
      </c>
      <c r="U47" s="286">
        <v>0</v>
      </c>
      <c r="V47" s="286">
        <v>0</v>
      </c>
      <c r="W47" s="247">
        <v>0</v>
      </c>
    </row>
    <row r="48" spans="1:23" ht="30" customHeight="1">
      <c r="A48" s="415"/>
      <c r="B48" s="418"/>
      <c r="C48" s="146" t="s">
        <v>20</v>
      </c>
      <c r="D48" s="421"/>
      <c r="E48" s="421"/>
      <c r="F48" s="421"/>
      <c r="G48" s="421"/>
      <c r="H48" s="426"/>
      <c r="I48" s="236">
        <v>0</v>
      </c>
      <c r="J48" s="234">
        <v>0</v>
      </c>
      <c r="K48" s="234">
        <v>0</v>
      </c>
      <c r="L48" s="234">
        <v>0</v>
      </c>
      <c r="M48" s="235">
        <v>0</v>
      </c>
      <c r="N48" s="428"/>
      <c r="O48" s="421"/>
      <c r="P48" s="421"/>
      <c r="Q48" s="421"/>
      <c r="R48" s="421"/>
      <c r="S48" s="296">
        <v>0</v>
      </c>
      <c r="T48" s="286">
        <v>0</v>
      </c>
      <c r="U48" s="286">
        <v>0</v>
      </c>
      <c r="V48" s="286">
        <v>0</v>
      </c>
      <c r="W48" s="247">
        <v>0</v>
      </c>
    </row>
    <row r="49" spans="1:23" ht="30" customHeight="1">
      <c r="A49" s="415"/>
      <c r="B49" s="418"/>
      <c r="C49" s="146" t="s">
        <v>21</v>
      </c>
      <c r="D49" s="421"/>
      <c r="E49" s="421"/>
      <c r="F49" s="421"/>
      <c r="G49" s="421"/>
      <c r="H49" s="426"/>
      <c r="I49" s="236">
        <v>106</v>
      </c>
      <c r="J49" s="234">
        <v>0</v>
      </c>
      <c r="K49" s="234">
        <v>0</v>
      </c>
      <c r="L49" s="234">
        <v>0</v>
      </c>
      <c r="M49" s="235">
        <v>0</v>
      </c>
      <c r="N49" s="428"/>
      <c r="O49" s="421"/>
      <c r="P49" s="421"/>
      <c r="Q49" s="421"/>
      <c r="R49" s="421"/>
      <c r="S49" s="296">
        <v>0</v>
      </c>
      <c r="T49" s="286">
        <v>0</v>
      </c>
      <c r="U49" s="286">
        <v>0</v>
      </c>
      <c r="V49" s="286">
        <v>0</v>
      </c>
      <c r="W49" s="247">
        <v>0</v>
      </c>
    </row>
    <row r="50" spans="1:23" ht="30" customHeight="1">
      <c r="A50" s="415"/>
      <c r="B50" s="418"/>
      <c r="C50" s="146" t="s">
        <v>22</v>
      </c>
      <c r="D50" s="421"/>
      <c r="E50" s="421"/>
      <c r="F50" s="421"/>
      <c r="G50" s="421"/>
      <c r="H50" s="426"/>
      <c r="I50" s="236">
        <v>0</v>
      </c>
      <c r="J50" s="234">
        <v>0</v>
      </c>
      <c r="K50" s="234">
        <v>0</v>
      </c>
      <c r="L50" s="234">
        <v>0</v>
      </c>
      <c r="M50" s="235">
        <v>0</v>
      </c>
      <c r="N50" s="428"/>
      <c r="O50" s="421"/>
      <c r="P50" s="421"/>
      <c r="Q50" s="421"/>
      <c r="R50" s="421"/>
      <c r="S50" s="296">
        <v>0</v>
      </c>
      <c r="T50" s="286">
        <v>0</v>
      </c>
      <c r="U50" s="286">
        <v>0</v>
      </c>
      <c r="V50" s="286">
        <v>0</v>
      </c>
      <c r="W50" s="247">
        <v>0</v>
      </c>
    </row>
    <row r="51" spans="1:23" ht="30" customHeight="1">
      <c r="A51" s="415"/>
      <c r="B51" s="418"/>
      <c r="C51" s="146" t="s">
        <v>23</v>
      </c>
      <c r="D51" s="421"/>
      <c r="E51" s="421"/>
      <c r="F51" s="421"/>
      <c r="G51" s="421"/>
      <c r="H51" s="426"/>
      <c r="I51" s="236">
        <v>0</v>
      </c>
      <c r="J51" s="234">
        <v>0</v>
      </c>
      <c r="K51" s="234">
        <v>0</v>
      </c>
      <c r="L51" s="234">
        <v>0</v>
      </c>
      <c r="M51" s="235">
        <v>0</v>
      </c>
      <c r="N51" s="428"/>
      <c r="O51" s="421"/>
      <c r="P51" s="421"/>
      <c r="Q51" s="421"/>
      <c r="R51" s="421"/>
      <c r="S51" s="296">
        <v>0</v>
      </c>
      <c r="T51" s="286">
        <v>0</v>
      </c>
      <c r="U51" s="286">
        <v>0</v>
      </c>
      <c r="V51" s="286">
        <v>0</v>
      </c>
      <c r="W51" s="247">
        <v>0</v>
      </c>
    </row>
    <row r="52" spans="1:23" ht="30" customHeight="1" thickBot="1">
      <c r="A52" s="415"/>
      <c r="B52" s="419"/>
      <c r="C52" s="149" t="s">
        <v>24</v>
      </c>
      <c r="D52" s="421"/>
      <c r="E52" s="421"/>
      <c r="F52" s="421"/>
      <c r="G52" s="421"/>
      <c r="H52" s="426"/>
      <c r="I52" s="237">
        <v>0</v>
      </c>
      <c r="J52" s="238">
        <v>0</v>
      </c>
      <c r="K52" s="238">
        <v>0</v>
      </c>
      <c r="L52" s="238">
        <v>0</v>
      </c>
      <c r="M52" s="239">
        <v>0</v>
      </c>
      <c r="N52" s="429"/>
      <c r="O52" s="424"/>
      <c r="P52" s="424"/>
      <c r="Q52" s="424"/>
      <c r="R52" s="424"/>
      <c r="S52" s="298">
        <v>10</v>
      </c>
      <c r="T52" s="287">
        <v>0</v>
      </c>
      <c r="U52" s="287">
        <v>0</v>
      </c>
      <c r="V52" s="287">
        <v>0</v>
      </c>
      <c r="W52" s="252">
        <v>0</v>
      </c>
    </row>
    <row r="53" spans="1:23" ht="30" customHeight="1" thickBot="1">
      <c r="A53" s="416"/>
      <c r="B53" s="422" t="s">
        <v>25</v>
      </c>
      <c r="C53" s="423"/>
      <c r="D53" s="284"/>
      <c r="E53" s="223"/>
      <c r="F53" s="223"/>
      <c r="G53" s="223"/>
      <c r="H53" s="223"/>
      <c r="I53" s="223">
        <f>I45+I46+I47+I48+I49+I50+I51+I52</f>
        <v>106</v>
      </c>
      <c r="J53" s="223">
        <f t="shared" ref="J53:M53" si="8">J45+J46+J47+J48+J49+J50+J51+J52</f>
        <v>46.6</v>
      </c>
      <c r="K53" s="223">
        <f t="shared" si="8"/>
        <v>66</v>
      </c>
      <c r="L53" s="223">
        <f t="shared" si="8"/>
        <v>0</v>
      </c>
      <c r="M53" s="224">
        <f t="shared" si="8"/>
        <v>0</v>
      </c>
      <c r="N53" s="284"/>
      <c r="O53" s="223"/>
      <c r="P53" s="223"/>
      <c r="Q53" s="223"/>
      <c r="R53" s="223"/>
      <c r="S53" s="299">
        <f>S45+S46+S47+S48+S49+S50+S51+S52</f>
        <v>10</v>
      </c>
      <c r="T53" s="223">
        <f t="shared" ref="T53:W53" si="9">T45+T46+T47+T48+T49+T50+T51+T52</f>
        <v>0</v>
      </c>
      <c r="U53" s="223">
        <f t="shared" si="9"/>
        <v>0</v>
      </c>
      <c r="V53" s="223">
        <f t="shared" si="9"/>
        <v>0</v>
      </c>
      <c r="W53" s="224">
        <f t="shared" si="9"/>
        <v>0</v>
      </c>
    </row>
    <row r="54" spans="1:23" ht="30" customHeight="1">
      <c r="A54" s="415">
        <v>6</v>
      </c>
      <c r="B54" s="417" t="s">
        <v>376</v>
      </c>
      <c r="C54" s="144" t="s">
        <v>17</v>
      </c>
      <c r="D54" s="420">
        <v>714</v>
      </c>
      <c r="E54" s="420">
        <v>93.8</v>
      </c>
      <c r="F54" s="420">
        <v>139.37</v>
      </c>
      <c r="G54" s="420">
        <v>1.2</v>
      </c>
      <c r="H54" s="425">
        <v>0</v>
      </c>
      <c r="I54" s="240">
        <v>7.2</v>
      </c>
      <c r="J54" s="232">
        <v>2.2000000000000002</v>
      </c>
      <c r="K54" s="232">
        <v>18</v>
      </c>
      <c r="L54" s="232">
        <v>0</v>
      </c>
      <c r="M54" s="233">
        <v>0</v>
      </c>
      <c r="N54" s="427">
        <v>0</v>
      </c>
      <c r="O54" s="420">
        <v>0</v>
      </c>
      <c r="P54" s="420">
        <v>0</v>
      </c>
      <c r="Q54" s="420">
        <v>0</v>
      </c>
      <c r="R54" s="420">
        <v>0</v>
      </c>
      <c r="S54" s="296">
        <v>0</v>
      </c>
      <c r="T54" s="285">
        <v>0</v>
      </c>
      <c r="U54" s="285">
        <v>0</v>
      </c>
      <c r="V54" s="285">
        <v>0</v>
      </c>
      <c r="W54" s="244">
        <v>0</v>
      </c>
    </row>
    <row r="55" spans="1:23" ht="30" customHeight="1">
      <c r="A55" s="415"/>
      <c r="B55" s="418"/>
      <c r="C55" s="146" t="s">
        <v>18</v>
      </c>
      <c r="D55" s="421"/>
      <c r="E55" s="421"/>
      <c r="F55" s="421"/>
      <c r="G55" s="421"/>
      <c r="H55" s="426"/>
      <c r="I55" s="236">
        <v>0</v>
      </c>
      <c r="J55" s="234">
        <v>0</v>
      </c>
      <c r="K55" s="234">
        <v>0</v>
      </c>
      <c r="L55" s="234">
        <v>0</v>
      </c>
      <c r="M55" s="235">
        <v>0</v>
      </c>
      <c r="N55" s="428"/>
      <c r="O55" s="421"/>
      <c r="P55" s="421"/>
      <c r="Q55" s="421"/>
      <c r="R55" s="421"/>
      <c r="S55" s="297">
        <v>0</v>
      </c>
      <c r="T55" s="286">
        <v>0</v>
      </c>
      <c r="U55" s="286">
        <v>0</v>
      </c>
      <c r="V55" s="286">
        <v>0</v>
      </c>
      <c r="W55" s="247">
        <v>0</v>
      </c>
    </row>
    <row r="56" spans="1:23" ht="30" customHeight="1">
      <c r="A56" s="415"/>
      <c r="B56" s="418"/>
      <c r="C56" s="146" t="s">
        <v>19</v>
      </c>
      <c r="D56" s="421"/>
      <c r="E56" s="421"/>
      <c r="F56" s="421"/>
      <c r="G56" s="421"/>
      <c r="H56" s="426"/>
      <c r="I56" s="236">
        <v>0</v>
      </c>
      <c r="J56" s="234">
        <v>0</v>
      </c>
      <c r="K56" s="234">
        <v>0</v>
      </c>
      <c r="L56" s="234">
        <v>0</v>
      </c>
      <c r="M56" s="235">
        <v>0</v>
      </c>
      <c r="N56" s="428"/>
      <c r="O56" s="421"/>
      <c r="P56" s="421"/>
      <c r="Q56" s="421"/>
      <c r="R56" s="421"/>
      <c r="S56" s="297">
        <v>0</v>
      </c>
      <c r="T56" s="286">
        <v>0</v>
      </c>
      <c r="U56" s="286">
        <v>0</v>
      </c>
      <c r="V56" s="286">
        <v>0</v>
      </c>
      <c r="W56" s="247">
        <v>0</v>
      </c>
    </row>
    <row r="57" spans="1:23" ht="30" customHeight="1">
      <c r="A57" s="415"/>
      <c r="B57" s="418"/>
      <c r="C57" s="146" t="s">
        <v>20</v>
      </c>
      <c r="D57" s="421"/>
      <c r="E57" s="421"/>
      <c r="F57" s="421"/>
      <c r="G57" s="421"/>
      <c r="H57" s="426"/>
      <c r="I57" s="236">
        <v>41</v>
      </c>
      <c r="J57" s="234">
        <v>8</v>
      </c>
      <c r="K57" s="234">
        <v>0</v>
      </c>
      <c r="L57" s="234">
        <v>0</v>
      </c>
      <c r="M57" s="235">
        <v>0</v>
      </c>
      <c r="N57" s="428"/>
      <c r="O57" s="421"/>
      <c r="P57" s="421"/>
      <c r="Q57" s="421"/>
      <c r="R57" s="421"/>
      <c r="S57" s="297">
        <v>0</v>
      </c>
      <c r="T57" s="286">
        <v>0</v>
      </c>
      <c r="U57" s="286">
        <v>0</v>
      </c>
      <c r="V57" s="286">
        <v>0</v>
      </c>
      <c r="W57" s="247">
        <v>0</v>
      </c>
    </row>
    <row r="58" spans="1:23" ht="30" customHeight="1">
      <c r="A58" s="415"/>
      <c r="B58" s="418"/>
      <c r="C58" s="146" t="s">
        <v>21</v>
      </c>
      <c r="D58" s="421"/>
      <c r="E58" s="421"/>
      <c r="F58" s="421"/>
      <c r="G58" s="421"/>
      <c r="H58" s="426"/>
      <c r="I58" s="236">
        <v>0</v>
      </c>
      <c r="J58" s="234">
        <v>0</v>
      </c>
      <c r="K58" s="234">
        <v>0</v>
      </c>
      <c r="L58" s="234">
        <v>0</v>
      </c>
      <c r="M58" s="235">
        <v>0</v>
      </c>
      <c r="N58" s="428"/>
      <c r="O58" s="421"/>
      <c r="P58" s="421"/>
      <c r="Q58" s="421"/>
      <c r="R58" s="421"/>
      <c r="S58" s="297">
        <v>0</v>
      </c>
      <c r="T58" s="286">
        <v>0</v>
      </c>
      <c r="U58" s="286">
        <v>0</v>
      </c>
      <c r="V58" s="286">
        <v>0</v>
      </c>
      <c r="W58" s="247">
        <v>0</v>
      </c>
    </row>
    <row r="59" spans="1:23" ht="30" customHeight="1">
      <c r="A59" s="415"/>
      <c r="B59" s="418"/>
      <c r="C59" s="146" t="s">
        <v>22</v>
      </c>
      <c r="D59" s="421"/>
      <c r="E59" s="421"/>
      <c r="F59" s="421"/>
      <c r="G59" s="421"/>
      <c r="H59" s="426"/>
      <c r="I59" s="236">
        <v>0</v>
      </c>
      <c r="J59" s="234">
        <v>0</v>
      </c>
      <c r="K59" s="234">
        <v>0</v>
      </c>
      <c r="L59" s="234">
        <v>0</v>
      </c>
      <c r="M59" s="235">
        <v>0</v>
      </c>
      <c r="N59" s="428"/>
      <c r="O59" s="421"/>
      <c r="P59" s="421"/>
      <c r="Q59" s="421"/>
      <c r="R59" s="421"/>
      <c r="S59" s="297">
        <v>0</v>
      </c>
      <c r="T59" s="286">
        <v>0</v>
      </c>
      <c r="U59" s="286">
        <v>0</v>
      </c>
      <c r="V59" s="286">
        <v>0</v>
      </c>
      <c r="W59" s="247">
        <v>0</v>
      </c>
    </row>
    <row r="60" spans="1:23" ht="30" customHeight="1">
      <c r="A60" s="415"/>
      <c r="B60" s="418"/>
      <c r="C60" s="146" t="s">
        <v>23</v>
      </c>
      <c r="D60" s="421"/>
      <c r="E60" s="421"/>
      <c r="F60" s="421"/>
      <c r="G60" s="421"/>
      <c r="H60" s="426"/>
      <c r="I60" s="236">
        <v>22</v>
      </c>
      <c r="J60" s="234">
        <v>0</v>
      </c>
      <c r="K60" s="234">
        <v>0</v>
      </c>
      <c r="L60" s="234">
        <v>0</v>
      </c>
      <c r="M60" s="235">
        <v>0</v>
      </c>
      <c r="N60" s="428"/>
      <c r="O60" s="421"/>
      <c r="P60" s="421"/>
      <c r="Q60" s="421"/>
      <c r="R60" s="421"/>
      <c r="S60" s="297">
        <v>0</v>
      </c>
      <c r="T60" s="286">
        <v>0</v>
      </c>
      <c r="U60" s="286">
        <v>0</v>
      </c>
      <c r="V60" s="286">
        <v>0</v>
      </c>
      <c r="W60" s="247">
        <v>0</v>
      </c>
    </row>
    <row r="61" spans="1:23" ht="30" customHeight="1" thickBot="1">
      <c r="A61" s="415"/>
      <c r="B61" s="419"/>
      <c r="C61" s="149" t="s">
        <v>24</v>
      </c>
      <c r="D61" s="421"/>
      <c r="E61" s="421"/>
      <c r="F61" s="421"/>
      <c r="G61" s="421"/>
      <c r="H61" s="426"/>
      <c r="I61" s="237">
        <v>98</v>
      </c>
      <c r="J61" s="238">
        <v>31</v>
      </c>
      <c r="K61" s="238">
        <v>109</v>
      </c>
      <c r="L61" s="238">
        <v>0</v>
      </c>
      <c r="M61" s="239">
        <v>0</v>
      </c>
      <c r="N61" s="429"/>
      <c r="O61" s="424"/>
      <c r="P61" s="424"/>
      <c r="Q61" s="424"/>
      <c r="R61" s="424"/>
      <c r="S61" s="298">
        <v>0</v>
      </c>
      <c r="T61" s="287">
        <v>0</v>
      </c>
      <c r="U61" s="287">
        <v>0</v>
      </c>
      <c r="V61" s="287">
        <v>0</v>
      </c>
      <c r="W61" s="252">
        <v>0</v>
      </c>
    </row>
    <row r="62" spans="1:23" ht="30" customHeight="1" thickBot="1">
      <c r="A62" s="416"/>
      <c r="B62" s="422" t="s">
        <v>25</v>
      </c>
      <c r="C62" s="423"/>
      <c r="D62" s="284"/>
      <c r="E62" s="223"/>
      <c r="F62" s="223"/>
      <c r="G62" s="223"/>
      <c r="H62" s="223"/>
      <c r="I62" s="223">
        <f>I54+I55+I56+I57+I58+I59+I60+I61</f>
        <v>168.2</v>
      </c>
      <c r="J62" s="223">
        <f t="shared" ref="J62:M62" si="10">J54+J55+J56+J57+J58+J59+J60+J61</f>
        <v>41.2</v>
      </c>
      <c r="K62" s="223">
        <f t="shared" si="10"/>
        <v>127</v>
      </c>
      <c r="L62" s="223">
        <f t="shared" si="10"/>
        <v>0</v>
      </c>
      <c r="M62" s="224">
        <f t="shared" si="10"/>
        <v>0</v>
      </c>
      <c r="N62" s="284"/>
      <c r="O62" s="223"/>
      <c r="P62" s="223"/>
      <c r="Q62" s="223"/>
      <c r="R62" s="223"/>
      <c r="S62" s="299">
        <f>S54+S55+S56+S57+S58+S59+S60+S61</f>
        <v>0</v>
      </c>
      <c r="T62" s="223">
        <f t="shared" ref="T62:W62" si="11">T54+T55+T56+T57+T58+T59+T60+T61</f>
        <v>0</v>
      </c>
      <c r="U62" s="223">
        <f t="shared" si="11"/>
        <v>0</v>
      </c>
      <c r="V62" s="223">
        <f t="shared" si="11"/>
        <v>0</v>
      </c>
      <c r="W62" s="224">
        <f t="shared" si="11"/>
        <v>0</v>
      </c>
    </row>
    <row r="63" spans="1:23" ht="30" customHeight="1">
      <c r="A63" s="415">
        <v>7</v>
      </c>
      <c r="B63" s="417" t="s">
        <v>377</v>
      </c>
      <c r="C63" s="144" t="s">
        <v>17</v>
      </c>
      <c r="D63" s="420">
        <v>586.47969999999998</v>
      </c>
      <c r="E63" s="420">
        <v>0</v>
      </c>
      <c r="F63" s="420">
        <v>628.48</v>
      </c>
      <c r="G63" s="420">
        <v>2.96</v>
      </c>
      <c r="H63" s="425">
        <v>0.1</v>
      </c>
      <c r="I63" s="240">
        <v>77.465999999999994</v>
      </c>
      <c r="J63" s="232">
        <v>0</v>
      </c>
      <c r="K63" s="232">
        <v>0</v>
      </c>
      <c r="L63" s="232">
        <v>0</v>
      </c>
      <c r="M63" s="233">
        <v>0</v>
      </c>
      <c r="N63" s="427">
        <v>0</v>
      </c>
      <c r="O63" s="420">
        <v>0</v>
      </c>
      <c r="P63" s="420">
        <v>0</v>
      </c>
      <c r="Q63" s="420">
        <v>0</v>
      </c>
      <c r="R63" s="420">
        <v>0</v>
      </c>
      <c r="S63" s="296">
        <v>0</v>
      </c>
      <c r="T63" s="285">
        <v>0</v>
      </c>
      <c r="U63" s="285">
        <v>0</v>
      </c>
      <c r="V63" s="285">
        <v>0</v>
      </c>
      <c r="W63" s="244">
        <v>0</v>
      </c>
    </row>
    <row r="64" spans="1:23" ht="30" customHeight="1">
      <c r="A64" s="415"/>
      <c r="B64" s="418"/>
      <c r="C64" s="146" t="s">
        <v>18</v>
      </c>
      <c r="D64" s="421"/>
      <c r="E64" s="421"/>
      <c r="F64" s="421"/>
      <c r="G64" s="421"/>
      <c r="H64" s="426"/>
      <c r="I64" s="236">
        <v>0</v>
      </c>
      <c r="J64" s="234">
        <v>0</v>
      </c>
      <c r="K64" s="234">
        <v>0</v>
      </c>
      <c r="L64" s="234">
        <v>0</v>
      </c>
      <c r="M64" s="235">
        <v>0</v>
      </c>
      <c r="N64" s="428"/>
      <c r="O64" s="421"/>
      <c r="P64" s="421"/>
      <c r="Q64" s="421"/>
      <c r="R64" s="421"/>
      <c r="S64" s="297">
        <v>0</v>
      </c>
      <c r="T64" s="286">
        <v>0</v>
      </c>
      <c r="U64" s="286">
        <v>0</v>
      </c>
      <c r="V64" s="286">
        <v>0</v>
      </c>
      <c r="W64" s="247">
        <v>0</v>
      </c>
    </row>
    <row r="65" spans="1:23" ht="30" customHeight="1">
      <c r="A65" s="415"/>
      <c r="B65" s="418"/>
      <c r="C65" s="146" t="s">
        <v>19</v>
      </c>
      <c r="D65" s="421"/>
      <c r="E65" s="421"/>
      <c r="F65" s="421"/>
      <c r="G65" s="421"/>
      <c r="H65" s="426"/>
      <c r="I65" s="236">
        <v>0</v>
      </c>
      <c r="J65" s="234">
        <v>0</v>
      </c>
      <c r="K65" s="234">
        <v>156.19999999999999</v>
      </c>
      <c r="L65" s="234">
        <v>0</v>
      </c>
      <c r="M65" s="235">
        <v>0</v>
      </c>
      <c r="N65" s="428"/>
      <c r="O65" s="421"/>
      <c r="P65" s="421"/>
      <c r="Q65" s="421"/>
      <c r="R65" s="421"/>
      <c r="S65" s="297">
        <v>0</v>
      </c>
      <c r="T65" s="286">
        <v>0</v>
      </c>
      <c r="U65" s="286">
        <v>0</v>
      </c>
      <c r="V65" s="286">
        <v>0</v>
      </c>
      <c r="W65" s="247">
        <v>0</v>
      </c>
    </row>
    <row r="66" spans="1:23" ht="30" customHeight="1">
      <c r="A66" s="415"/>
      <c r="B66" s="418"/>
      <c r="C66" s="146" t="s">
        <v>20</v>
      </c>
      <c r="D66" s="421"/>
      <c r="E66" s="421"/>
      <c r="F66" s="421"/>
      <c r="G66" s="421"/>
      <c r="H66" s="426"/>
      <c r="I66" s="236">
        <v>0</v>
      </c>
      <c r="J66" s="234">
        <v>0</v>
      </c>
      <c r="K66" s="234">
        <v>0</v>
      </c>
      <c r="L66" s="234">
        <v>0</v>
      </c>
      <c r="M66" s="235">
        <v>0</v>
      </c>
      <c r="N66" s="428"/>
      <c r="O66" s="421"/>
      <c r="P66" s="421"/>
      <c r="Q66" s="421"/>
      <c r="R66" s="421"/>
      <c r="S66" s="297">
        <v>0</v>
      </c>
      <c r="T66" s="286">
        <v>0</v>
      </c>
      <c r="U66" s="286">
        <v>0</v>
      </c>
      <c r="V66" s="286">
        <v>0</v>
      </c>
      <c r="W66" s="247">
        <v>0</v>
      </c>
    </row>
    <row r="67" spans="1:23" ht="30" customHeight="1">
      <c r="A67" s="415"/>
      <c r="B67" s="418"/>
      <c r="C67" s="146" t="s">
        <v>21</v>
      </c>
      <c r="D67" s="421"/>
      <c r="E67" s="421"/>
      <c r="F67" s="421"/>
      <c r="G67" s="421"/>
      <c r="H67" s="426"/>
      <c r="I67" s="236">
        <v>0</v>
      </c>
      <c r="J67" s="234">
        <v>0</v>
      </c>
      <c r="K67" s="234">
        <v>0</v>
      </c>
      <c r="L67" s="234">
        <v>0</v>
      </c>
      <c r="M67" s="235">
        <v>0</v>
      </c>
      <c r="N67" s="428"/>
      <c r="O67" s="421"/>
      <c r="P67" s="421"/>
      <c r="Q67" s="421"/>
      <c r="R67" s="421"/>
      <c r="S67" s="297">
        <v>0</v>
      </c>
      <c r="T67" s="286">
        <v>0</v>
      </c>
      <c r="U67" s="286">
        <v>0</v>
      </c>
      <c r="V67" s="286">
        <v>0</v>
      </c>
      <c r="W67" s="247">
        <v>0</v>
      </c>
    </row>
    <row r="68" spans="1:23" ht="30" customHeight="1">
      <c r="A68" s="415"/>
      <c r="B68" s="418"/>
      <c r="C68" s="146" t="s">
        <v>22</v>
      </c>
      <c r="D68" s="421"/>
      <c r="E68" s="421"/>
      <c r="F68" s="421"/>
      <c r="G68" s="421"/>
      <c r="H68" s="426"/>
      <c r="I68" s="236">
        <v>0</v>
      </c>
      <c r="J68" s="234">
        <v>0</v>
      </c>
      <c r="K68" s="234">
        <v>0</v>
      </c>
      <c r="L68" s="234">
        <v>0</v>
      </c>
      <c r="M68" s="235">
        <v>0</v>
      </c>
      <c r="N68" s="428"/>
      <c r="O68" s="421"/>
      <c r="P68" s="421"/>
      <c r="Q68" s="421"/>
      <c r="R68" s="421"/>
      <c r="S68" s="297">
        <v>0</v>
      </c>
      <c r="T68" s="286">
        <v>0</v>
      </c>
      <c r="U68" s="286">
        <v>0</v>
      </c>
      <c r="V68" s="286">
        <v>0</v>
      </c>
      <c r="W68" s="247">
        <v>0</v>
      </c>
    </row>
    <row r="69" spans="1:23" ht="30" customHeight="1">
      <c r="A69" s="415"/>
      <c r="B69" s="418"/>
      <c r="C69" s="146" t="s">
        <v>23</v>
      </c>
      <c r="D69" s="421"/>
      <c r="E69" s="421"/>
      <c r="F69" s="421"/>
      <c r="G69" s="421"/>
      <c r="H69" s="426"/>
      <c r="I69" s="236">
        <v>0</v>
      </c>
      <c r="J69" s="234">
        <v>0</v>
      </c>
      <c r="K69" s="234">
        <v>0</v>
      </c>
      <c r="L69" s="234">
        <v>0</v>
      </c>
      <c r="M69" s="235">
        <v>0</v>
      </c>
      <c r="N69" s="428"/>
      <c r="O69" s="421"/>
      <c r="P69" s="421"/>
      <c r="Q69" s="421"/>
      <c r="R69" s="421"/>
      <c r="S69" s="297">
        <v>0</v>
      </c>
      <c r="T69" s="286">
        <v>0</v>
      </c>
      <c r="U69" s="286">
        <v>0</v>
      </c>
      <c r="V69" s="286">
        <v>0</v>
      </c>
      <c r="W69" s="247">
        <v>0</v>
      </c>
    </row>
    <row r="70" spans="1:23" ht="30" customHeight="1" thickBot="1">
      <c r="A70" s="415"/>
      <c r="B70" s="419"/>
      <c r="C70" s="149" t="s">
        <v>24</v>
      </c>
      <c r="D70" s="421"/>
      <c r="E70" s="421"/>
      <c r="F70" s="421"/>
      <c r="G70" s="421"/>
      <c r="H70" s="426"/>
      <c r="I70" s="237">
        <v>0</v>
      </c>
      <c r="J70" s="238">
        <v>0</v>
      </c>
      <c r="K70" s="238">
        <v>0</v>
      </c>
      <c r="L70" s="238">
        <v>0</v>
      </c>
      <c r="M70" s="239">
        <v>0</v>
      </c>
      <c r="N70" s="429"/>
      <c r="O70" s="424"/>
      <c r="P70" s="424"/>
      <c r="Q70" s="424"/>
      <c r="R70" s="424"/>
      <c r="S70" s="298">
        <v>0</v>
      </c>
      <c r="T70" s="287">
        <v>0</v>
      </c>
      <c r="U70" s="287">
        <v>0</v>
      </c>
      <c r="V70" s="287">
        <v>0</v>
      </c>
      <c r="W70" s="252">
        <v>0</v>
      </c>
    </row>
    <row r="71" spans="1:23" ht="30" customHeight="1" thickBot="1">
      <c r="A71" s="416"/>
      <c r="B71" s="422" t="s">
        <v>25</v>
      </c>
      <c r="C71" s="423"/>
      <c r="D71" s="284"/>
      <c r="E71" s="223"/>
      <c r="F71" s="223"/>
      <c r="G71" s="223"/>
      <c r="H71" s="223"/>
      <c r="I71" s="223">
        <f>I63+I64+I65+I66+I67+I68+I69+I70</f>
        <v>77.465999999999994</v>
      </c>
      <c r="J71" s="223">
        <f t="shared" ref="J71:M71" si="12">J63+J64+J65+J66+J67+J68+J69+J70</f>
        <v>0</v>
      </c>
      <c r="K71" s="223">
        <f t="shared" si="12"/>
        <v>156.19999999999999</v>
      </c>
      <c r="L71" s="223">
        <f t="shared" si="12"/>
        <v>0</v>
      </c>
      <c r="M71" s="224">
        <f t="shared" si="12"/>
        <v>0</v>
      </c>
      <c r="N71" s="284"/>
      <c r="O71" s="223"/>
      <c r="P71" s="223"/>
      <c r="Q71" s="223"/>
      <c r="R71" s="223"/>
      <c r="S71" s="299">
        <f>S63+S64+S65+S66+S67+S68+S69+S70</f>
        <v>0</v>
      </c>
      <c r="T71" s="223">
        <f t="shared" ref="T71:W71" si="13">T63+T64+T65+T66+T67+T68+T69+T70</f>
        <v>0</v>
      </c>
      <c r="U71" s="223">
        <f t="shared" si="13"/>
        <v>0</v>
      </c>
      <c r="V71" s="223">
        <f t="shared" si="13"/>
        <v>0</v>
      </c>
      <c r="W71" s="224">
        <f t="shared" si="13"/>
        <v>0</v>
      </c>
    </row>
    <row r="72" spans="1:23" ht="30" customHeight="1">
      <c r="A72" s="415">
        <v>8</v>
      </c>
      <c r="B72" s="417" t="s">
        <v>378</v>
      </c>
      <c r="C72" s="144" t="s">
        <v>17</v>
      </c>
      <c r="D72" s="420">
        <v>334.82</v>
      </c>
      <c r="E72" s="420">
        <v>0</v>
      </c>
      <c r="F72" s="420">
        <v>106.62</v>
      </c>
      <c r="G72" s="420">
        <v>3.62</v>
      </c>
      <c r="H72" s="425">
        <v>0</v>
      </c>
      <c r="I72" s="240">
        <v>0</v>
      </c>
      <c r="J72" s="232">
        <v>0</v>
      </c>
      <c r="K72" s="232">
        <v>0</v>
      </c>
      <c r="L72" s="232">
        <v>0</v>
      </c>
      <c r="M72" s="233">
        <v>0</v>
      </c>
      <c r="N72" s="427">
        <v>0</v>
      </c>
      <c r="O72" s="420">
        <v>0</v>
      </c>
      <c r="P72" s="420">
        <v>0</v>
      </c>
      <c r="Q72" s="420">
        <v>0</v>
      </c>
      <c r="R72" s="420">
        <v>0</v>
      </c>
      <c r="S72" s="296">
        <v>0</v>
      </c>
      <c r="T72" s="285">
        <v>0</v>
      </c>
      <c r="U72" s="285">
        <v>0</v>
      </c>
      <c r="V72" s="285">
        <v>0</v>
      </c>
      <c r="W72" s="244">
        <v>0</v>
      </c>
    </row>
    <row r="73" spans="1:23" ht="30" customHeight="1">
      <c r="A73" s="415"/>
      <c r="B73" s="418"/>
      <c r="C73" s="146" t="s">
        <v>18</v>
      </c>
      <c r="D73" s="421"/>
      <c r="E73" s="421"/>
      <c r="F73" s="421"/>
      <c r="G73" s="421"/>
      <c r="H73" s="426"/>
      <c r="I73" s="236">
        <v>0</v>
      </c>
      <c r="J73" s="234">
        <v>0</v>
      </c>
      <c r="K73" s="234">
        <v>0</v>
      </c>
      <c r="L73" s="234">
        <v>0</v>
      </c>
      <c r="M73" s="235">
        <v>0</v>
      </c>
      <c r="N73" s="428"/>
      <c r="O73" s="421"/>
      <c r="P73" s="421"/>
      <c r="Q73" s="421"/>
      <c r="R73" s="421"/>
      <c r="S73" s="297">
        <v>0</v>
      </c>
      <c r="T73" s="286">
        <v>0</v>
      </c>
      <c r="U73" s="286">
        <v>0</v>
      </c>
      <c r="V73" s="286">
        <v>0</v>
      </c>
      <c r="W73" s="247">
        <v>0</v>
      </c>
    </row>
    <row r="74" spans="1:23" ht="30" customHeight="1">
      <c r="A74" s="415"/>
      <c r="B74" s="418"/>
      <c r="C74" s="146" t="s">
        <v>19</v>
      </c>
      <c r="D74" s="421"/>
      <c r="E74" s="421"/>
      <c r="F74" s="421"/>
      <c r="G74" s="421"/>
      <c r="H74" s="426"/>
      <c r="I74" s="236">
        <v>0</v>
      </c>
      <c r="J74" s="234">
        <v>0</v>
      </c>
      <c r="K74" s="234">
        <v>0</v>
      </c>
      <c r="L74" s="234">
        <v>0</v>
      </c>
      <c r="M74" s="235">
        <v>0</v>
      </c>
      <c r="N74" s="428"/>
      <c r="O74" s="421"/>
      <c r="P74" s="421"/>
      <c r="Q74" s="421"/>
      <c r="R74" s="421"/>
      <c r="S74" s="297">
        <v>0</v>
      </c>
      <c r="T74" s="286">
        <v>0</v>
      </c>
      <c r="U74" s="286">
        <v>0</v>
      </c>
      <c r="V74" s="286">
        <v>0</v>
      </c>
      <c r="W74" s="247">
        <v>0</v>
      </c>
    </row>
    <row r="75" spans="1:23" ht="30" customHeight="1">
      <c r="A75" s="415"/>
      <c r="B75" s="418"/>
      <c r="C75" s="146" t="s">
        <v>20</v>
      </c>
      <c r="D75" s="421"/>
      <c r="E75" s="421"/>
      <c r="F75" s="421"/>
      <c r="G75" s="421"/>
      <c r="H75" s="426"/>
      <c r="I75" s="236">
        <v>0</v>
      </c>
      <c r="J75" s="234">
        <v>0</v>
      </c>
      <c r="K75" s="234">
        <v>0</v>
      </c>
      <c r="L75" s="234">
        <v>0</v>
      </c>
      <c r="M75" s="235">
        <v>0</v>
      </c>
      <c r="N75" s="428"/>
      <c r="O75" s="421"/>
      <c r="P75" s="421"/>
      <c r="Q75" s="421"/>
      <c r="R75" s="421"/>
      <c r="S75" s="297">
        <v>0</v>
      </c>
      <c r="T75" s="286">
        <v>0</v>
      </c>
      <c r="U75" s="286">
        <v>0</v>
      </c>
      <c r="V75" s="286">
        <v>0</v>
      </c>
      <c r="W75" s="247">
        <v>0</v>
      </c>
    </row>
    <row r="76" spans="1:23" ht="30" customHeight="1">
      <c r="A76" s="415"/>
      <c r="B76" s="418"/>
      <c r="C76" s="146" t="s">
        <v>21</v>
      </c>
      <c r="D76" s="421"/>
      <c r="E76" s="421"/>
      <c r="F76" s="421"/>
      <c r="G76" s="421"/>
      <c r="H76" s="426"/>
      <c r="I76" s="236">
        <v>0</v>
      </c>
      <c r="J76" s="234">
        <v>0</v>
      </c>
      <c r="K76" s="234">
        <v>0</v>
      </c>
      <c r="L76" s="234">
        <v>0</v>
      </c>
      <c r="M76" s="235">
        <v>0</v>
      </c>
      <c r="N76" s="428"/>
      <c r="O76" s="421"/>
      <c r="P76" s="421"/>
      <c r="Q76" s="421"/>
      <c r="R76" s="421"/>
      <c r="S76" s="297">
        <v>0</v>
      </c>
      <c r="T76" s="286">
        <v>0</v>
      </c>
      <c r="U76" s="286">
        <v>0</v>
      </c>
      <c r="V76" s="286">
        <v>0</v>
      </c>
      <c r="W76" s="247">
        <v>0</v>
      </c>
    </row>
    <row r="77" spans="1:23" ht="30" customHeight="1">
      <c r="A77" s="415"/>
      <c r="B77" s="418"/>
      <c r="C77" s="146" t="s">
        <v>22</v>
      </c>
      <c r="D77" s="421"/>
      <c r="E77" s="421"/>
      <c r="F77" s="421"/>
      <c r="G77" s="421"/>
      <c r="H77" s="426"/>
      <c r="I77" s="236">
        <v>0</v>
      </c>
      <c r="J77" s="234">
        <v>0</v>
      </c>
      <c r="K77" s="234">
        <v>0</v>
      </c>
      <c r="L77" s="234">
        <v>0</v>
      </c>
      <c r="M77" s="235">
        <v>0</v>
      </c>
      <c r="N77" s="428"/>
      <c r="O77" s="421"/>
      <c r="P77" s="421"/>
      <c r="Q77" s="421"/>
      <c r="R77" s="421"/>
      <c r="S77" s="297">
        <v>0</v>
      </c>
      <c r="T77" s="286">
        <v>0</v>
      </c>
      <c r="U77" s="286">
        <v>0</v>
      </c>
      <c r="V77" s="286">
        <v>0</v>
      </c>
      <c r="W77" s="247">
        <v>0</v>
      </c>
    </row>
    <row r="78" spans="1:23" ht="30" customHeight="1">
      <c r="A78" s="415"/>
      <c r="B78" s="418"/>
      <c r="C78" s="146" t="s">
        <v>23</v>
      </c>
      <c r="D78" s="421"/>
      <c r="E78" s="421"/>
      <c r="F78" s="421"/>
      <c r="G78" s="421"/>
      <c r="H78" s="426"/>
      <c r="I78" s="236">
        <v>0</v>
      </c>
      <c r="J78" s="234">
        <v>0</v>
      </c>
      <c r="K78" s="234">
        <v>0</v>
      </c>
      <c r="L78" s="234">
        <v>0</v>
      </c>
      <c r="M78" s="235">
        <v>0</v>
      </c>
      <c r="N78" s="428"/>
      <c r="O78" s="421"/>
      <c r="P78" s="421"/>
      <c r="Q78" s="421"/>
      <c r="R78" s="421"/>
      <c r="S78" s="297">
        <v>0</v>
      </c>
      <c r="T78" s="286">
        <v>0</v>
      </c>
      <c r="U78" s="286">
        <v>0</v>
      </c>
      <c r="V78" s="286">
        <v>0</v>
      </c>
      <c r="W78" s="247">
        <v>0</v>
      </c>
    </row>
    <row r="79" spans="1:23" ht="30" customHeight="1" thickBot="1">
      <c r="A79" s="415"/>
      <c r="B79" s="419"/>
      <c r="C79" s="149" t="s">
        <v>24</v>
      </c>
      <c r="D79" s="421"/>
      <c r="E79" s="421"/>
      <c r="F79" s="421"/>
      <c r="G79" s="421"/>
      <c r="H79" s="426"/>
      <c r="I79" s="237">
        <v>0</v>
      </c>
      <c r="J79" s="238">
        <v>0</v>
      </c>
      <c r="K79" s="238">
        <v>0</v>
      </c>
      <c r="L79" s="238">
        <v>0</v>
      </c>
      <c r="M79" s="239">
        <v>0</v>
      </c>
      <c r="N79" s="429"/>
      <c r="O79" s="424"/>
      <c r="P79" s="424"/>
      <c r="Q79" s="424"/>
      <c r="R79" s="424"/>
      <c r="S79" s="298">
        <v>0</v>
      </c>
      <c r="T79" s="287">
        <v>0</v>
      </c>
      <c r="U79" s="287">
        <v>0</v>
      </c>
      <c r="V79" s="287">
        <v>0</v>
      </c>
      <c r="W79" s="252">
        <v>0</v>
      </c>
    </row>
    <row r="80" spans="1:23" ht="30" customHeight="1" thickBot="1">
      <c r="A80" s="416"/>
      <c r="B80" s="422" t="s">
        <v>25</v>
      </c>
      <c r="C80" s="423"/>
      <c r="D80" s="284"/>
      <c r="E80" s="223"/>
      <c r="F80" s="223"/>
      <c r="G80" s="223"/>
      <c r="H80" s="223"/>
      <c r="I80" s="223">
        <f>I72+I73+I74+I75+I76+I77+I78+I79</f>
        <v>0</v>
      </c>
      <c r="J80" s="223">
        <f t="shared" ref="J80:M80" si="14">J72+J73+J74+J75+J76+J77+J78+J79</f>
        <v>0</v>
      </c>
      <c r="K80" s="223">
        <f t="shared" si="14"/>
        <v>0</v>
      </c>
      <c r="L80" s="223">
        <f t="shared" si="14"/>
        <v>0</v>
      </c>
      <c r="M80" s="224">
        <f t="shared" si="14"/>
        <v>0</v>
      </c>
      <c r="N80" s="284"/>
      <c r="O80" s="223"/>
      <c r="P80" s="223"/>
      <c r="Q80" s="223"/>
      <c r="R80" s="223"/>
      <c r="S80" s="299">
        <f>S72+S73+S74+S75+S76+S77+S78+S79</f>
        <v>0</v>
      </c>
      <c r="T80" s="223">
        <f t="shared" ref="T80:W80" si="15">T72+T73+T74+T75+T76+T77+T78+T79</f>
        <v>0</v>
      </c>
      <c r="U80" s="223">
        <f t="shared" si="15"/>
        <v>0</v>
      </c>
      <c r="V80" s="223">
        <f t="shared" si="15"/>
        <v>0</v>
      </c>
      <c r="W80" s="224">
        <f t="shared" si="15"/>
        <v>0</v>
      </c>
    </row>
    <row r="81" spans="1:23" ht="30" customHeight="1">
      <c r="A81" s="415">
        <v>9</v>
      </c>
      <c r="B81" s="417" t="s">
        <v>379</v>
      </c>
      <c r="C81" s="144" t="s">
        <v>17</v>
      </c>
      <c r="D81" s="420">
        <v>436.96</v>
      </c>
      <c r="E81" s="420">
        <v>0</v>
      </c>
      <c r="F81" s="420">
        <v>99.62</v>
      </c>
      <c r="G81" s="420">
        <v>0</v>
      </c>
      <c r="H81" s="425">
        <v>0</v>
      </c>
      <c r="I81" s="240">
        <v>0</v>
      </c>
      <c r="J81" s="232">
        <v>0</v>
      </c>
      <c r="K81" s="232">
        <v>0</v>
      </c>
      <c r="L81" s="232">
        <v>0</v>
      </c>
      <c r="M81" s="233">
        <v>0</v>
      </c>
      <c r="N81" s="427">
        <v>0</v>
      </c>
      <c r="O81" s="420">
        <v>0</v>
      </c>
      <c r="P81" s="420">
        <v>0</v>
      </c>
      <c r="Q81" s="420">
        <v>0</v>
      </c>
      <c r="R81" s="420">
        <v>0</v>
      </c>
      <c r="S81" s="296">
        <v>0</v>
      </c>
      <c r="T81" s="285">
        <v>0</v>
      </c>
      <c r="U81" s="285">
        <v>0</v>
      </c>
      <c r="V81" s="285">
        <v>0</v>
      </c>
      <c r="W81" s="244">
        <v>0</v>
      </c>
    </row>
    <row r="82" spans="1:23" ht="30" customHeight="1">
      <c r="A82" s="415"/>
      <c r="B82" s="418"/>
      <c r="C82" s="146" t="s">
        <v>18</v>
      </c>
      <c r="D82" s="421"/>
      <c r="E82" s="421"/>
      <c r="F82" s="421"/>
      <c r="G82" s="421"/>
      <c r="H82" s="426"/>
      <c r="I82" s="236">
        <v>0</v>
      </c>
      <c r="J82" s="234">
        <v>0</v>
      </c>
      <c r="K82" s="234">
        <v>0</v>
      </c>
      <c r="L82" s="234">
        <v>0</v>
      </c>
      <c r="M82" s="235">
        <v>0</v>
      </c>
      <c r="N82" s="428"/>
      <c r="O82" s="421"/>
      <c r="P82" s="421"/>
      <c r="Q82" s="421"/>
      <c r="R82" s="421"/>
      <c r="S82" s="297">
        <v>0</v>
      </c>
      <c r="T82" s="286">
        <v>0</v>
      </c>
      <c r="U82" s="286">
        <v>0</v>
      </c>
      <c r="V82" s="286">
        <v>0</v>
      </c>
      <c r="W82" s="247">
        <v>0</v>
      </c>
    </row>
    <row r="83" spans="1:23" ht="30" customHeight="1">
      <c r="A83" s="415"/>
      <c r="B83" s="418"/>
      <c r="C83" s="146" t="s">
        <v>19</v>
      </c>
      <c r="D83" s="421"/>
      <c r="E83" s="421"/>
      <c r="F83" s="421"/>
      <c r="G83" s="421"/>
      <c r="H83" s="426"/>
      <c r="I83" s="236">
        <v>245.38</v>
      </c>
      <c r="J83" s="234">
        <v>0</v>
      </c>
      <c r="K83" s="234">
        <v>0</v>
      </c>
      <c r="L83" s="234">
        <v>0</v>
      </c>
      <c r="M83" s="235">
        <v>0</v>
      </c>
      <c r="N83" s="428"/>
      <c r="O83" s="421"/>
      <c r="P83" s="421"/>
      <c r="Q83" s="421"/>
      <c r="R83" s="421"/>
      <c r="S83" s="297">
        <v>0</v>
      </c>
      <c r="T83" s="286">
        <v>0</v>
      </c>
      <c r="U83" s="286">
        <v>0</v>
      </c>
      <c r="V83" s="286">
        <v>0</v>
      </c>
      <c r="W83" s="247">
        <v>0</v>
      </c>
    </row>
    <row r="84" spans="1:23" ht="30" customHeight="1">
      <c r="A84" s="415"/>
      <c r="B84" s="418"/>
      <c r="C84" s="146" t="s">
        <v>20</v>
      </c>
      <c r="D84" s="421"/>
      <c r="E84" s="421"/>
      <c r="F84" s="421"/>
      <c r="G84" s="421"/>
      <c r="H84" s="426"/>
      <c r="I84" s="236">
        <v>0</v>
      </c>
      <c r="J84" s="234">
        <v>0</v>
      </c>
      <c r="K84" s="234">
        <v>0</v>
      </c>
      <c r="L84" s="234">
        <v>0</v>
      </c>
      <c r="M84" s="235">
        <v>0</v>
      </c>
      <c r="N84" s="428"/>
      <c r="O84" s="421"/>
      <c r="P84" s="421"/>
      <c r="Q84" s="421"/>
      <c r="R84" s="421"/>
      <c r="S84" s="297">
        <v>0</v>
      </c>
      <c r="T84" s="286">
        <v>0</v>
      </c>
      <c r="U84" s="286">
        <v>0</v>
      </c>
      <c r="V84" s="286">
        <v>0</v>
      </c>
      <c r="W84" s="247">
        <v>0</v>
      </c>
    </row>
    <row r="85" spans="1:23" ht="30" customHeight="1">
      <c r="A85" s="415"/>
      <c r="B85" s="418"/>
      <c r="C85" s="146" t="s">
        <v>21</v>
      </c>
      <c r="D85" s="421"/>
      <c r="E85" s="421"/>
      <c r="F85" s="421"/>
      <c r="G85" s="421"/>
      <c r="H85" s="426"/>
      <c r="I85" s="236">
        <v>0</v>
      </c>
      <c r="J85" s="234">
        <v>0</v>
      </c>
      <c r="K85" s="234">
        <v>0</v>
      </c>
      <c r="L85" s="234">
        <v>0</v>
      </c>
      <c r="M85" s="235">
        <v>0</v>
      </c>
      <c r="N85" s="428"/>
      <c r="O85" s="421"/>
      <c r="P85" s="421"/>
      <c r="Q85" s="421"/>
      <c r="R85" s="421"/>
      <c r="S85" s="297">
        <v>0</v>
      </c>
      <c r="T85" s="286">
        <v>0</v>
      </c>
      <c r="U85" s="286">
        <v>0</v>
      </c>
      <c r="V85" s="286">
        <v>0</v>
      </c>
      <c r="W85" s="247">
        <v>0</v>
      </c>
    </row>
    <row r="86" spans="1:23" ht="30" customHeight="1">
      <c r="A86" s="415"/>
      <c r="B86" s="418"/>
      <c r="C86" s="146" t="s">
        <v>22</v>
      </c>
      <c r="D86" s="421"/>
      <c r="E86" s="421"/>
      <c r="F86" s="421"/>
      <c r="G86" s="421"/>
      <c r="H86" s="426"/>
      <c r="I86" s="236">
        <v>0</v>
      </c>
      <c r="J86" s="234">
        <v>0</v>
      </c>
      <c r="K86" s="234">
        <v>0</v>
      </c>
      <c r="L86" s="234">
        <v>0</v>
      </c>
      <c r="M86" s="235">
        <v>0</v>
      </c>
      <c r="N86" s="428"/>
      <c r="O86" s="421"/>
      <c r="P86" s="421"/>
      <c r="Q86" s="421"/>
      <c r="R86" s="421"/>
      <c r="S86" s="297">
        <v>0</v>
      </c>
      <c r="T86" s="286">
        <v>0</v>
      </c>
      <c r="U86" s="286">
        <v>0</v>
      </c>
      <c r="V86" s="286">
        <v>0</v>
      </c>
      <c r="W86" s="247">
        <v>0</v>
      </c>
    </row>
    <row r="87" spans="1:23" ht="30" customHeight="1">
      <c r="A87" s="415"/>
      <c r="B87" s="418"/>
      <c r="C87" s="146" t="s">
        <v>23</v>
      </c>
      <c r="D87" s="421"/>
      <c r="E87" s="421"/>
      <c r="F87" s="421"/>
      <c r="G87" s="421"/>
      <c r="H87" s="426"/>
      <c r="I87" s="236">
        <v>0</v>
      </c>
      <c r="J87" s="234">
        <v>0</v>
      </c>
      <c r="K87" s="234">
        <v>0</v>
      </c>
      <c r="L87" s="234">
        <v>0</v>
      </c>
      <c r="M87" s="235">
        <v>0</v>
      </c>
      <c r="N87" s="428"/>
      <c r="O87" s="421"/>
      <c r="P87" s="421"/>
      <c r="Q87" s="421"/>
      <c r="R87" s="421"/>
      <c r="S87" s="297">
        <v>0</v>
      </c>
      <c r="T87" s="286">
        <v>0</v>
      </c>
      <c r="U87" s="286">
        <v>0</v>
      </c>
      <c r="V87" s="286">
        <v>0</v>
      </c>
      <c r="W87" s="247">
        <v>0</v>
      </c>
    </row>
    <row r="88" spans="1:23" ht="30" customHeight="1" thickBot="1">
      <c r="A88" s="415"/>
      <c r="B88" s="419"/>
      <c r="C88" s="149" t="s">
        <v>24</v>
      </c>
      <c r="D88" s="421"/>
      <c r="E88" s="421"/>
      <c r="F88" s="421"/>
      <c r="G88" s="421"/>
      <c r="H88" s="426"/>
      <c r="I88" s="237">
        <v>0</v>
      </c>
      <c r="J88" s="238">
        <v>0</v>
      </c>
      <c r="K88" s="238">
        <v>0</v>
      </c>
      <c r="L88" s="238">
        <v>0</v>
      </c>
      <c r="M88" s="239">
        <v>0</v>
      </c>
      <c r="N88" s="429"/>
      <c r="O88" s="424"/>
      <c r="P88" s="424"/>
      <c r="Q88" s="424"/>
      <c r="R88" s="424"/>
      <c r="S88" s="298">
        <v>0</v>
      </c>
      <c r="T88" s="287">
        <v>0</v>
      </c>
      <c r="U88" s="287">
        <v>0</v>
      </c>
      <c r="V88" s="287">
        <v>0</v>
      </c>
      <c r="W88" s="252">
        <v>0</v>
      </c>
    </row>
    <row r="89" spans="1:23" ht="30" customHeight="1" thickBot="1">
      <c r="A89" s="416"/>
      <c r="B89" s="422" t="s">
        <v>25</v>
      </c>
      <c r="C89" s="423"/>
      <c r="D89" s="284"/>
      <c r="E89" s="223"/>
      <c r="F89" s="223"/>
      <c r="G89" s="223"/>
      <c r="H89" s="223"/>
      <c r="I89" s="223">
        <f t="shared" ref="I89:M89" si="16">I81+I82+I83+I84+I85+I86+I87+I88</f>
        <v>245.38</v>
      </c>
      <c r="J89" s="223">
        <f t="shared" si="16"/>
        <v>0</v>
      </c>
      <c r="K89" s="223">
        <f t="shared" si="16"/>
        <v>0</v>
      </c>
      <c r="L89" s="223">
        <f t="shared" si="16"/>
        <v>0</v>
      </c>
      <c r="M89" s="224">
        <f t="shared" si="16"/>
        <v>0</v>
      </c>
      <c r="N89" s="284"/>
      <c r="O89" s="223"/>
      <c r="P89" s="223"/>
      <c r="Q89" s="223"/>
      <c r="R89" s="223"/>
      <c r="S89" s="299">
        <f t="shared" ref="S89:W89" si="17">S81+S82+S83+S84+S85+S86+S87+S88</f>
        <v>0</v>
      </c>
      <c r="T89" s="223">
        <f t="shared" si="17"/>
        <v>0</v>
      </c>
      <c r="U89" s="223">
        <f t="shared" si="17"/>
        <v>0</v>
      </c>
      <c r="V89" s="223">
        <f t="shared" si="17"/>
        <v>0</v>
      </c>
      <c r="W89" s="224">
        <f t="shared" si="17"/>
        <v>0</v>
      </c>
    </row>
    <row r="90" spans="1:23" ht="30" customHeight="1">
      <c r="A90" s="415">
        <v>10</v>
      </c>
      <c r="B90" s="417" t="s">
        <v>380</v>
      </c>
      <c r="C90" s="144" t="s">
        <v>17</v>
      </c>
      <c r="D90" s="420">
        <v>214.8</v>
      </c>
      <c r="E90" s="420">
        <v>0</v>
      </c>
      <c r="F90" s="420">
        <v>146.33000000000001</v>
      </c>
      <c r="G90" s="420">
        <v>0</v>
      </c>
      <c r="H90" s="425">
        <v>0</v>
      </c>
      <c r="I90" s="240">
        <v>5</v>
      </c>
      <c r="J90" s="232">
        <v>0</v>
      </c>
      <c r="K90" s="232">
        <v>0</v>
      </c>
      <c r="L90" s="232">
        <v>0</v>
      </c>
      <c r="M90" s="233">
        <v>0</v>
      </c>
      <c r="N90" s="427">
        <v>0</v>
      </c>
      <c r="O90" s="420">
        <v>0</v>
      </c>
      <c r="P90" s="420">
        <v>0</v>
      </c>
      <c r="Q90" s="420">
        <v>0</v>
      </c>
      <c r="R90" s="420">
        <v>0</v>
      </c>
      <c r="S90" s="296">
        <v>0</v>
      </c>
      <c r="T90" s="285">
        <v>0</v>
      </c>
      <c r="U90" s="285">
        <v>0</v>
      </c>
      <c r="V90" s="285">
        <v>0</v>
      </c>
      <c r="W90" s="244">
        <v>0</v>
      </c>
    </row>
    <row r="91" spans="1:23" ht="30" customHeight="1">
      <c r="A91" s="415"/>
      <c r="B91" s="418"/>
      <c r="C91" s="146" t="s">
        <v>18</v>
      </c>
      <c r="D91" s="421"/>
      <c r="E91" s="421"/>
      <c r="F91" s="421"/>
      <c r="G91" s="421"/>
      <c r="H91" s="426"/>
      <c r="I91" s="236">
        <v>0</v>
      </c>
      <c r="J91" s="234">
        <v>0</v>
      </c>
      <c r="K91" s="234">
        <v>0</v>
      </c>
      <c r="L91" s="234">
        <v>0</v>
      </c>
      <c r="M91" s="235">
        <v>0</v>
      </c>
      <c r="N91" s="428"/>
      <c r="O91" s="421"/>
      <c r="P91" s="421"/>
      <c r="Q91" s="421"/>
      <c r="R91" s="421"/>
      <c r="S91" s="297">
        <v>0</v>
      </c>
      <c r="T91" s="286">
        <v>0</v>
      </c>
      <c r="U91" s="286">
        <v>0</v>
      </c>
      <c r="V91" s="286">
        <v>0</v>
      </c>
      <c r="W91" s="247">
        <v>0</v>
      </c>
    </row>
    <row r="92" spans="1:23" ht="30" customHeight="1">
      <c r="A92" s="415"/>
      <c r="B92" s="418"/>
      <c r="C92" s="146" t="s">
        <v>19</v>
      </c>
      <c r="D92" s="421"/>
      <c r="E92" s="421"/>
      <c r="F92" s="421"/>
      <c r="G92" s="421"/>
      <c r="H92" s="426"/>
      <c r="I92" s="236">
        <v>0</v>
      </c>
      <c r="J92" s="234">
        <v>0</v>
      </c>
      <c r="K92" s="234">
        <v>10</v>
      </c>
      <c r="L92" s="234">
        <v>0</v>
      </c>
      <c r="M92" s="235">
        <v>0</v>
      </c>
      <c r="N92" s="428"/>
      <c r="O92" s="421"/>
      <c r="P92" s="421"/>
      <c r="Q92" s="421"/>
      <c r="R92" s="421"/>
      <c r="S92" s="297">
        <v>0</v>
      </c>
      <c r="T92" s="286">
        <v>0</v>
      </c>
      <c r="U92" s="286">
        <v>0</v>
      </c>
      <c r="V92" s="286">
        <v>0</v>
      </c>
      <c r="W92" s="247">
        <v>0</v>
      </c>
    </row>
    <row r="93" spans="1:23" ht="30" customHeight="1">
      <c r="A93" s="415"/>
      <c r="B93" s="418"/>
      <c r="C93" s="146" t="s">
        <v>20</v>
      </c>
      <c r="D93" s="421"/>
      <c r="E93" s="421"/>
      <c r="F93" s="421"/>
      <c r="G93" s="421"/>
      <c r="H93" s="426"/>
      <c r="I93" s="236">
        <v>17</v>
      </c>
      <c r="J93" s="234">
        <v>0</v>
      </c>
      <c r="K93" s="234">
        <v>0</v>
      </c>
      <c r="L93" s="234">
        <v>0</v>
      </c>
      <c r="M93" s="235">
        <v>0</v>
      </c>
      <c r="N93" s="428"/>
      <c r="O93" s="421"/>
      <c r="P93" s="421"/>
      <c r="Q93" s="421"/>
      <c r="R93" s="421"/>
      <c r="S93" s="297">
        <v>0</v>
      </c>
      <c r="T93" s="286">
        <v>0</v>
      </c>
      <c r="U93" s="286">
        <v>0</v>
      </c>
      <c r="V93" s="286">
        <v>0</v>
      </c>
      <c r="W93" s="247">
        <v>0</v>
      </c>
    </row>
    <row r="94" spans="1:23" ht="30" customHeight="1">
      <c r="A94" s="415"/>
      <c r="B94" s="418"/>
      <c r="C94" s="146" t="s">
        <v>21</v>
      </c>
      <c r="D94" s="421"/>
      <c r="E94" s="421"/>
      <c r="F94" s="421"/>
      <c r="G94" s="421"/>
      <c r="H94" s="426"/>
      <c r="I94" s="236">
        <v>0</v>
      </c>
      <c r="J94" s="234">
        <v>0</v>
      </c>
      <c r="K94" s="234">
        <v>0</v>
      </c>
      <c r="L94" s="234">
        <v>0</v>
      </c>
      <c r="M94" s="235">
        <v>0</v>
      </c>
      <c r="N94" s="428"/>
      <c r="O94" s="421"/>
      <c r="P94" s="421"/>
      <c r="Q94" s="421"/>
      <c r="R94" s="421"/>
      <c r="S94" s="297">
        <v>0</v>
      </c>
      <c r="T94" s="286">
        <v>0</v>
      </c>
      <c r="U94" s="286">
        <v>0</v>
      </c>
      <c r="V94" s="286">
        <v>0</v>
      </c>
      <c r="W94" s="247">
        <v>0</v>
      </c>
    </row>
    <row r="95" spans="1:23" ht="30" customHeight="1">
      <c r="A95" s="415"/>
      <c r="B95" s="418"/>
      <c r="C95" s="146" t="s">
        <v>22</v>
      </c>
      <c r="D95" s="421"/>
      <c r="E95" s="421"/>
      <c r="F95" s="421"/>
      <c r="G95" s="421"/>
      <c r="H95" s="426"/>
      <c r="I95" s="236">
        <v>0</v>
      </c>
      <c r="J95" s="234">
        <v>0</v>
      </c>
      <c r="K95" s="234">
        <v>0</v>
      </c>
      <c r="L95" s="234">
        <v>0</v>
      </c>
      <c r="M95" s="235">
        <v>0</v>
      </c>
      <c r="N95" s="428"/>
      <c r="O95" s="421"/>
      <c r="P95" s="421"/>
      <c r="Q95" s="421"/>
      <c r="R95" s="421"/>
      <c r="S95" s="297">
        <v>0</v>
      </c>
      <c r="T95" s="286">
        <v>0</v>
      </c>
      <c r="U95" s="286">
        <v>0</v>
      </c>
      <c r="V95" s="286">
        <v>0</v>
      </c>
      <c r="W95" s="247">
        <v>0</v>
      </c>
    </row>
    <row r="96" spans="1:23" ht="30" customHeight="1">
      <c r="A96" s="415"/>
      <c r="B96" s="418"/>
      <c r="C96" s="146" t="s">
        <v>23</v>
      </c>
      <c r="D96" s="421"/>
      <c r="E96" s="421"/>
      <c r="F96" s="421"/>
      <c r="G96" s="421"/>
      <c r="H96" s="426"/>
      <c r="I96" s="236">
        <v>0</v>
      </c>
      <c r="J96" s="234">
        <v>0</v>
      </c>
      <c r="K96" s="234">
        <v>0</v>
      </c>
      <c r="L96" s="234">
        <v>0</v>
      </c>
      <c r="M96" s="235">
        <v>0</v>
      </c>
      <c r="N96" s="428"/>
      <c r="O96" s="421"/>
      <c r="P96" s="421"/>
      <c r="Q96" s="421"/>
      <c r="R96" s="421"/>
      <c r="S96" s="297">
        <v>0</v>
      </c>
      <c r="T96" s="286">
        <v>0</v>
      </c>
      <c r="U96" s="286">
        <v>0</v>
      </c>
      <c r="V96" s="286">
        <v>0</v>
      </c>
      <c r="W96" s="247">
        <v>0</v>
      </c>
    </row>
    <row r="97" spans="1:23" ht="30" customHeight="1" thickBot="1">
      <c r="A97" s="415"/>
      <c r="B97" s="419"/>
      <c r="C97" s="149" t="s">
        <v>24</v>
      </c>
      <c r="D97" s="421"/>
      <c r="E97" s="421"/>
      <c r="F97" s="421"/>
      <c r="G97" s="421"/>
      <c r="H97" s="426"/>
      <c r="I97" s="237">
        <v>10.5</v>
      </c>
      <c r="J97" s="238">
        <v>0</v>
      </c>
      <c r="K97" s="238">
        <v>11.8</v>
      </c>
      <c r="L97" s="238">
        <v>0</v>
      </c>
      <c r="M97" s="239">
        <v>0</v>
      </c>
      <c r="N97" s="429"/>
      <c r="O97" s="424"/>
      <c r="P97" s="424"/>
      <c r="Q97" s="424"/>
      <c r="R97" s="424"/>
      <c r="S97" s="298">
        <v>0</v>
      </c>
      <c r="T97" s="287">
        <v>0</v>
      </c>
      <c r="U97" s="287">
        <v>0</v>
      </c>
      <c r="V97" s="287">
        <v>0</v>
      </c>
      <c r="W97" s="252">
        <v>0</v>
      </c>
    </row>
    <row r="98" spans="1:23" ht="30" customHeight="1" thickBot="1">
      <c r="A98" s="416"/>
      <c r="B98" s="422" t="s">
        <v>25</v>
      </c>
      <c r="C98" s="423"/>
      <c r="D98" s="284"/>
      <c r="E98" s="223"/>
      <c r="F98" s="223"/>
      <c r="G98" s="223"/>
      <c r="H98" s="223"/>
      <c r="I98" s="223">
        <f>I90+I91+I92+I93+I94+I95+I96+I97</f>
        <v>32.5</v>
      </c>
      <c r="J98" s="223">
        <f>J90+J91+J92+J93+J94+J95+J96+J97</f>
        <v>0</v>
      </c>
      <c r="K98" s="223">
        <f t="shared" ref="K98:M98" si="18">K90+K91+K92+K93+K94+K95+K96+K97</f>
        <v>21.8</v>
      </c>
      <c r="L98" s="223">
        <f t="shared" si="18"/>
        <v>0</v>
      </c>
      <c r="M98" s="224">
        <f t="shared" si="18"/>
        <v>0</v>
      </c>
      <c r="N98" s="284"/>
      <c r="O98" s="223"/>
      <c r="P98" s="223"/>
      <c r="Q98" s="223"/>
      <c r="R98" s="223"/>
      <c r="S98" s="299">
        <f t="shared" ref="S98:W98" si="19">S90+S91+S92+S93+S94+S95+S96+S97</f>
        <v>0</v>
      </c>
      <c r="T98" s="223">
        <f t="shared" si="19"/>
        <v>0</v>
      </c>
      <c r="U98" s="223">
        <f t="shared" si="19"/>
        <v>0</v>
      </c>
      <c r="V98" s="223">
        <f t="shared" si="19"/>
        <v>0</v>
      </c>
      <c r="W98" s="224">
        <f t="shared" si="19"/>
        <v>0</v>
      </c>
    </row>
    <row r="99" spans="1:23" ht="30" customHeight="1">
      <c r="A99" s="415">
        <v>11</v>
      </c>
      <c r="B99" s="417" t="s">
        <v>381</v>
      </c>
      <c r="C99" s="144" t="s">
        <v>17</v>
      </c>
      <c r="D99" s="420">
        <v>125</v>
      </c>
      <c r="E99" s="420">
        <v>0</v>
      </c>
      <c r="F99" s="420">
        <v>0</v>
      </c>
      <c r="G99" s="420">
        <v>1</v>
      </c>
      <c r="H99" s="425">
        <v>0</v>
      </c>
      <c r="I99" s="240">
        <v>52.2</v>
      </c>
      <c r="J99" s="232">
        <v>0</v>
      </c>
      <c r="K99" s="232">
        <v>0</v>
      </c>
      <c r="L99" s="232">
        <v>0</v>
      </c>
      <c r="M99" s="233">
        <v>0</v>
      </c>
      <c r="N99" s="427">
        <v>0</v>
      </c>
      <c r="O99" s="420">
        <v>0</v>
      </c>
      <c r="P99" s="420">
        <v>0</v>
      </c>
      <c r="Q99" s="420">
        <v>0</v>
      </c>
      <c r="R99" s="420">
        <v>0</v>
      </c>
      <c r="S99" s="296">
        <v>0</v>
      </c>
      <c r="T99" s="285">
        <v>0</v>
      </c>
      <c r="U99" s="285">
        <v>0</v>
      </c>
      <c r="V99" s="285">
        <v>0</v>
      </c>
      <c r="W99" s="244">
        <v>0</v>
      </c>
    </row>
    <row r="100" spans="1:23" ht="30" customHeight="1">
      <c r="A100" s="415"/>
      <c r="B100" s="418"/>
      <c r="C100" s="146" t="s">
        <v>18</v>
      </c>
      <c r="D100" s="421"/>
      <c r="E100" s="421"/>
      <c r="F100" s="421"/>
      <c r="G100" s="421"/>
      <c r="H100" s="426"/>
      <c r="I100" s="236">
        <v>5</v>
      </c>
      <c r="J100" s="234">
        <v>0</v>
      </c>
      <c r="K100" s="234">
        <v>0</v>
      </c>
      <c r="L100" s="234">
        <v>0</v>
      </c>
      <c r="M100" s="235">
        <v>0</v>
      </c>
      <c r="N100" s="428"/>
      <c r="O100" s="421"/>
      <c r="P100" s="421"/>
      <c r="Q100" s="421"/>
      <c r="R100" s="421"/>
      <c r="S100" s="297">
        <v>0</v>
      </c>
      <c r="T100" s="286">
        <v>0</v>
      </c>
      <c r="U100" s="286">
        <v>0</v>
      </c>
      <c r="V100" s="286">
        <v>0</v>
      </c>
      <c r="W100" s="247">
        <v>0</v>
      </c>
    </row>
    <row r="101" spans="1:23" ht="30" customHeight="1">
      <c r="A101" s="415"/>
      <c r="B101" s="418"/>
      <c r="C101" s="146" t="s">
        <v>19</v>
      </c>
      <c r="D101" s="421"/>
      <c r="E101" s="421"/>
      <c r="F101" s="421"/>
      <c r="G101" s="421"/>
      <c r="H101" s="426"/>
      <c r="I101" s="236">
        <v>0</v>
      </c>
      <c r="J101" s="234">
        <v>0</v>
      </c>
      <c r="K101" s="234">
        <v>0</v>
      </c>
      <c r="L101" s="234">
        <v>0</v>
      </c>
      <c r="M101" s="235">
        <v>0</v>
      </c>
      <c r="N101" s="428"/>
      <c r="O101" s="421"/>
      <c r="P101" s="421"/>
      <c r="Q101" s="421"/>
      <c r="R101" s="421"/>
      <c r="S101" s="297">
        <v>0</v>
      </c>
      <c r="T101" s="286">
        <v>0</v>
      </c>
      <c r="U101" s="286">
        <v>0</v>
      </c>
      <c r="V101" s="286">
        <v>0</v>
      </c>
      <c r="W101" s="247">
        <v>0</v>
      </c>
    </row>
    <row r="102" spans="1:23" ht="30" customHeight="1">
      <c r="A102" s="415"/>
      <c r="B102" s="418"/>
      <c r="C102" s="146" t="s">
        <v>20</v>
      </c>
      <c r="D102" s="421"/>
      <c r="E102" s="421"/>
      <c r="F102" s="421"/>
      <c r="G102" s="421"/>
      <c r="H102" s="426"/>
      <c r="I102" s="236">
        <v>0</v>
      </c>
      <c r="J102" s="234">
        <v>0</v>
      </c>
      <c r="K102" s="234">
        <v>0</v>
      </c>
      <c r="L102" s="234">
        <v>0</v>
      </c>
      <c r="M102" s="235">
        <v>0</v>
      </c>
      <c r="N102" s="428"/>
      <c r="O102" s="421"/>
      <c r="P102" s="421"/>
      <c r="Q102" s="421"/>
      <c r="R102" s="421"/>
      <c r="S102" s="297">
        <v>0</v>
      </c>
      <c r="T102" s="286">
        <v>0</v>
      </c>
      <c r="U102" s="286">
        <v>0</v>
      </c>
      <c r="V102" s="286">
        <v>0</v>
      </c>
      <c r="W102" s="247">
        <v>0</v>
      </c>
    </row>
    <row r="103" spans="1:23" ht="30" customHeight="1">
      <c r="A103" s="415"/>
      <c r="B103" s="418"/>
      <c r="C103" s="146" t="s">
        <v>21</v>
      </c>
      <c r="D103" s="421"/>
      <c r="E103" s="421"/>
      <c r="F103" s="421"/>
      <c r="G103" s="421"/>
      <c r="H103" s="426"/>
      <c r="I103" s="236">
        <v>4</v>
      </c>
      <c r="J103" s="234">
        <v>0</v>
      </c>
      <c r="K103" s="234">
        <v>0</v>
      </c>
      <c r="L103" s="234">
        <v>0</v>
      </c>
      <c r="M103" s="235">
        <v>0</v>
      </c>
      <c r="N103" s="428"/>
      <c r="O103" s="421"/>
      <c r="P103" s="421"/>
      <c r="Q103" s="421"/>
      <c r="R103" s="421"/>
      <c r="S103" s="297">
        <v>0</v>
      </c>
      <c r="T103" s="286">
        <v>0</v>
      </c>
      <c r="U103" s="286">
        <v>0</v>
      </c>
      <c r="V103" s="286">
        <v>0</v>
      </c>
      <c r="W103" s="247">
        <v>0</v>
      </c>
    </row>
    <row r="104" spans="1:23" ht="30" customHeight="1">
      <c r="A104" s="415"/>
      <c r="B104" s="418"/>
      <c r="C104" s="146" t="s">
        <v>22</v>
      </c>
      <c r="D104" s="421"/>
      <c r="E104" s="421"/>
      <c r="F104" s="421"/>
      <c r="G104" s="421"/>
      <c r="H104" s="426"/>
      <c r="I104" s="236">
        <v>0</v>
      </c>
      <c r="J104" s="234">
        <v>0</v>
      </c>
      <c r="K104" s="234">
        <v>0</v>
      </c>
      <c r="L104" s="234">
        <v>0</v>
      </c>
      <c r="M104" s="235">
        <v>0</v>
      </c>
      <c r="N104" s="428"/>
      <c r="O104" s="421"/>
      <c r="P104" s="421"/>
      <c r="Q104" s="421"/>
      <c r="R104" s="421"/>
      <c r="S104" s="297">
        <v>0</v>
      </c>
      <c r="T104" s="286">
        <v>0</v>
      </c>
      <c r="U104" s="286">
        <v>0</v>
      </c>
      <c r="V104" s="286">
        <v>0</v>
      </c>
      <c r="W104" s="247">
        <v>0</v>
      </c>
    </row>
    <row r="105" spans="1:23" ht="30" customHeight="1">
      <c r="A105" s="415"/>
      <c r="B105" s="418"/>
      <c r="C105" s="146" t="s">
        <v>23</v>
      </c>
      <c r="D105" s="421"/>
      <c r="E105" s="421"/>
      <c r="F105" s="421"/>
      <c r="G105" s="421"/>
      <c r="H105" s="426"/>
      <c r="I105" s="236">
        <v>0</v>
      </c>
      <c r="J105" s="234">
        <v>0</v>
      </c>
      <c r="K105" s="234">
        <v>0</v>
      </c>
      <c r="L105" s="234">
        <v>0</v>
      </c>
      <c r="M105" s="235">
        <v>0</v>
      </c>
      <c r="N105" s="428"/>
      <c r="O105" s="421"/>
      <c r="P105" s="421"/>
      <c r="Q105" s="421"/>
      <c r="R105" s="421"/>
      <c r="S105" s="297">
        <v>0</v>
      </c>
      <c r="T105" s="286">
        <v>0</v>
      </c>
      <c r="U105" s="286">
        <v>0</v>
      </c>
      <c r="V105" s="286">
        <v>0</v>
      </c>
      <c r="W105" s="247">
        <v>0</v>
      </c>
    </row>
    <row r="106" spans="1:23" ht="30" customHeight="1" thickBot="1">
      <c r="A106" s="415"/>
      <c r="B106" s="419"/>
      <c r="C106" s="149" t="s">
        <v>24</v>
      </c>
      <c r="D106" s="421"/>
      <c r="E106" s="421"/>
      <c r="F106" s="421"/>
      <c r="G106" s="421"/>
      <c r="H106" s="426"/>
      <c r="I106" s="237">
        <v>32</v>
      </c>
      <c r="J106" s="238">
        <v>0</v>
      </c>
      <c r="K106" s="238">
        <v>0</v>
      </c>
      <c r="L106" s="238">
        <v>0</v>
      </c>
      <c r="M106" s="239">
        <v>0</v>
      </c>
      <c r="N106" s="429"/>
      <c r="O106" s="424"/>
      <c r="P106" s="424"/>
      <c r="Q106" s="424"/>
      <c r="R106" s="424"/>
      <c r="S106" s="298">
        <v>0</v>
      </c>
      <c r="T106" s="287">
        <v>0</v>
      </c>
      <c r="U106" s="287">
        <v>0</v>
      </c>
      <c r="V106" s="287">
        <v>0</v>
      </c>
      <c r="W106" s="252">
        <v>0</v>
      </c>
    </row>
    <row r="107" spans="1:23" ht="30" customHeight="1" thickBot="1">
      <c r="A107" s="416"/>
      <c r="B107" s="422" t="s">
        <v>25</v>
      </c>
      <c r="C107" s="423"/>
      <c r="D107" s="284"/>
      <c r="E107" s="223"/>
      <c r="F107" s="223"/>
      <c r="G107" s="223"/>
      <c r="H107" s="223"/>
      <c r="I107" s="223">
        <f>I99+I100+I101+I102+I103+I104+I105+I106</f>
        <v>93.2</v>
      </c>
      <c r="J107" s="223">
        <f t="shared" ref="J107:M107" si="20">J99+J100+J101+J102+J103+J104+J105+J106</f>
        <v>0</v>
      </c>
      <c r="K107" s="223">
        <f t="shared" si="20"/>
        <v>0</v>
      </c>
      <c r="L107" s="223">
        <f t="shared" si="20"/>
        <v>0</v>
      </c>
      <c r="M107" s="224">
        <f t="shared" si="20"/>
        <v>0</v>
      </c>
      <c r="N107" s="284"/>
      <c r="O107" s="223"/>
      <c r="P107" s="223"/>
      <c r="Q107" s="223"/>
      <c r="R107" s="223"/>
      <c r="S107" s="299">
        <f>S99+S100+S101+S102+S103+S104+S105+S106</f>
        <v>0</v>
      </c>
      <c r="T107" s="223">
        <f t="shared" ref="T107:W107" si="21">T99+T100+T101+T102+T103+T104+T105+T106</f>
        <v>0</v>
      </c>
      <c r="U107" s="223">
        <f t="shared" si="21"/>
        <v>0</v>
      </c>
      <c r="V107" s="223">
        <f t="shared" si="21"/>
        <v>0</v>
      </c>
      <c r="W107" s="224">
        <f t="shared" si="21"/>
        <v>0</v>
      </c>
    </row>
    <row r="108" spans="1:23" ht="30" customHeight="1">
      <c r="A108" s="415">
        <v>12</v>
      </c>
      <c r="B108" s="417" t="s">
        <v>382</v>
      </c>
      <c r="C108" s="144" t="s">
        <v>17</v>
      </c>
      <c r="D108" s="420">
        <v>171.59</v>
      </c>
      <c r="E108" s="420">
        <v>0</v>
      </c>
      <c r="F108" s="420">
        <v>275.55</v>
      </c>
      <c r="G108" s="420">
        <v>3.91</v>
      </c>
      <c r="H108" s="425">
        <v>0</v>
      </c>
      <c r="I108" s="240">
        <v>0</v>
      </c>
      <c r="J108" s="232">
        <v>0</v>
      </c>
      <c r="K108" s="232">
        <v>0</v>
      </c>
      <c r="L108" s="232">
        <v>0</v>
      </c>
      <c r="M108" s="233">
        <v>0</v>
      </c>
      <c r="N108" s="427">
        <v>0</v>
      </c>
      <c r="O108" s="420">
        <v>0</v>
      </c>
      <c r="P108" s="420">
        <v>0</v>
      </c>
      <c r="Q108" s="420">
        <v>0</v>
      </c>
      <c r="R108" s="420">
        <v>0</v>
      </c>
      <c r="S108" s="296">
        <v>0</v>
      </c>
      <c r="T108" s="285">
        <v>0</v>
      </c>
      <c r="U108" s="285">
        <v>0</v>
      </c>
      <c r="V108" s="285">
        <v>0</v>
      </c>
      <c r="W108" s="244">
        <v>0</v>
      </c>
    </row>
    <row r="109" spans="1:23" ht="30" customHeight="1">
      <c r="A109" s="415"/>
      <c r="B109" s="418"/>
      <c r="C109" s="146" t="s">
        <v>18</v>
      </c>
      <c r="D109" s="421"/>
      <c r="E109" s="421"/>
      <c r="F109" s="421"/>
      <c r="G109" s="421"/>
      <c r="H109" s="426"/>
      <c r="I109" s="236">
        <v>0</v>
      </c>
      <c r="J109" s="234">
        <v>0</v>
      </c>
      <c r="K109" s="234">
        <v>0</v>
      </c>
      <c r="L109" s="234">
        <v>0</v>
      </c>
      <c r="M109" s="235">
        <v>0</v>
      </c>
      <c r="N109" s="428"/>
      <c r="O109" s="421"/>
      <c r="P109" s="421"/>
      <c r="Q109" s="421"/>
      <c r="R109" s="421"/>
      <c r="S109" s="297">
        <v>0</v>
      </c>
      <c r="T109" s="286">
        <v>0</v>
      </c>
      <c r="U109" s="286">
        <v>0</v>
      </c>
      <c r="V109" s="286">
        <v>0</v>
      </c>
      <c r="W109" s="247">
        <v>0</v>
      </c>
    </row>
    <row r="110" spans="1:23" ht="30" customHeight="1">
      <c r="A110" s="415"/>
      <c r="B110" s="418"/>
      <c r="C110" s="146" t="s">
        <v>19</v>
      </c>
      <c r="D110" s="421"/>
      <c r="E110" s="421"/>
      <c r="F110" s="421"/>
      <c r="G110" s="421"/>
      <c r="H110" s="426"/>
      <c r="I110" s="236">
        <v>0</v>
      </c>
      <c r="J110" s="234">
        <v>0</v>
      </c>
      <c r="K110" s="234">
        <v>74.599999999999994</v>
      </c>
      <c r="L110" s="234">
        <v>0</v>
      </c>
      <c r="M110" s="235">
        <v>0</v>
      </c>
      <c r="N110" s="428"/>
      <c r="O110" s="421"/>
      <c r="P110" s="421"/>
      <c r="Q110" s="421"/>
      <c r="R110" s="421"/>
      <c r="S110" s="297">
        <v>0</v>
      </c>
      <c r="T110" s="286">
        <v>0</v>
      </c>
      <c r="U110" s="286">
        <v>0</v>
      </c>
      <c r="V110" s="286">
        <v>0</v>
      </c>
      <c r="W110" s="247">
        <v>0</v>
      </c>
    </row>
    <row r="111" spans="1:23" ht="30" customHeight="1">
      <c r="A111" s="415"/>
      <c r="B111" s="418"/>
      <c r="C111" s="146" t="s">
        <v>20</v>
      </c>
      <c r="D111" s="421"/>
      <c r="E111" s="421"/>
      <c r="F111" s="421"/>
      <c r="G111" s="421"/>
      <c r="H111" s="426"/>
      <c r="I111" s="236">
        <v>0</v>
      </c>
      <c r="J111" s="234">
        <v>0</v>
      </c>
      <c r="K111" s="234">
        <v>0</v>
      </c>
      <c r="L111" s="234">
        <v>0</v>
      </c>
      <c r="M111" s="235">
        <v>0</v>
      </c>
      <c r="N111" s="428"/>
      <c r="O111" s="421"/>
      <c r="P111" s="421"/>
      <c r="Q111" s="421"/>
      <c r="R111" s="421"/>
      <c r="S111" s="297">
        <v>0</v>
      </c>
      <c r="T111" s="286">
        <v>0</v>
      </c>
      <c r="U111" s="286">
        <v>0</v>
      </c>
      <c r="V111" s="286">
        <v>0</v>
      </c>
      <c r="W111" s="247">
        <v>0</v>
      </c>
    </row>
    <row r="112" spans="1:23" ht="30" customHeight="1">
      <c r="A112" s="415"/>
      <c r="B112" s="418"/>
      <c r="C112" s="146" t="s">
        <v>21</v>
      </c>
      <c r="D112" s="421"/>
      <c r="E112" s="421"/>
      <c r="F112" s="421"/>
      <c r="G112" s="421"/>
      <c r="H112" s="426"/>
      <c r="I112" s="236">
        <v>0</v>
      </c>
      <c r="J112" s="234">
        <v>0</v>
      </c>
      <c r="K112" s="234">
        <v>0</v>
      </c>
      <c r="L112" s="234">
        <v>0</v>
      </c>
      <c r="M112" s="235">
        <v>169</v>
      </c>
      <c r="N112" s="428"/>
      <c r="O112" s="421"/>
      <c r="P112" s="421"/>
      <c r="Q112" s="421"/>
      <c r="R112" s="421"/>
      <c r="S112" s="297">
        <v>0</v>
      </c>
      <c r="T112" s="286">
        <v>0</v>
      </c>
      <c r="U112" s="286">
        <v>0</v>
      </c>
      <c r="V112" s="286">
        <v>0</v>
      </c>
      <c r="W112" s="247">
        <v>0</v>
      </c>
    </row>
    <row r="113" spans="1:23" ht="30" customHeight="1">
      <c r="A113" s="415"/>
      <c r="B113" s="418"/>
      <c r="C113" s="146" t="s">
        <v>22</v>
      </c>
      <c r="D113" s="421"/>
      <c r="E113" s="421"/>
      <c r="F113" s="421"/>
      <c r="G113" s="421"/>
      <c r="H113" s="426"/>
      <c r="I113" s="236">
        <v>0</v>
      </c>
      <c r="J113" s="234">
        <v>0</v>
      </c>
      <c r="K113" s="234">
        <v>0</v>
      </c>
      <c r="L113" s="234">
        <v>0</v>
      </c>
      <c r="M113" s="235">
        <v>0</v>
      </c>
      <c r="N113" s="428"/>
      <c r="O113" s="421"/>
      <c r="P113" s="421"/>
      <c r="Q113" s="421"/>
      <c r="R113" s="421"/>
      <c r="S113" s="297">
        <v>0</v>
      </c>
      <c r="T113" s="286">
        <v>0</v>
      </c>
      <c r="U113" s="286">
        <v>0</v>
      </c>
      <c r="V113" s="286">
        <v>0</v>
      </c>
      <c r="W113" s="247">
        <v>0</v>
      </c>
    </row>
    <row r="114" spans="1:23" ht="30" customHeight="1">
      <c r="A114" s="415"/>
      <c r="B114" s="418"/>
      <c r="C114" s="146" t="s">
        <v>23</v>
      </c>
      <c r="D114" s="421"/>
      <c r="E114" s="421"/>
      <c r="F114" s="421"/>
      <c r="G114" s="421"/>
      <c r="H114" s="426"/>
      <c r="I114" s="236">
        <v>0</v>
      </c>
      <c r="J114" s="234">
        <v>0</v>
      </c>
      <c r="K114" s="234">
        <v>0</v>
      </c>
      <c r="L114" s="234">
        <v>0</v>
      </c>
      <c r="M114" s="235">
        <v>0</v>
      </c>
      <c r="N114" s="428"/>
      <c r="O114" s="421"/>
      <c r="P114" s="421"/>
      <c r="Q114" s="421"/>
      <c r="R114" s="421"/>
      <c r="S114" s="297">
        <v>0</v>
      </c>
      <c r="T114" s="286">
        <v>0</v>
      </c>
      <c r="U114" s="286">
        <v>0</v>
      </c>
      <c r="V114" s="286">
        <v>0</v>
      </c>
      <c r="W114" s="247">
        <v>0</v>
      </c>
    </row>
    <row r="115" spans="1:23" ht="30" customHeight="1" thickBot="1">
      <c r="A115" s="415"/>
      <c r="B115" s="419"/>
      <c r="C115" s="149" t="s">
        <v>24</v>
      </c>
      <c r="D115" s="421"/>
      <c r="E115" s="421"/>
      <c r="F115" s="421"/>
      <c r="G115" s="421"/>
      <c r="H115" s="426"/>
      <c r="I115" s="237">
        <v>0</v>
      </c>
      <c r="J115" s="238">
        <v>0</v>
      </c>
      <c r="K115" s="238">
        <v>20</v>
      </c>
      <c r="L115" s="238">
        <v>0</v>
      </c>
      <c r="M115" s="239">
        <v>0</v>
      </c>
      <c r="N115" s="429"/>
      <c r="O115" s="424"/>
      <c r="P115" s="424"/>
      <c r="Q115" s="424"/>
      <c r="R115" s="424"/>
      <c r="S115" s="298">
        <v>0</v>
      </c>
      <c r="T115" s="287">
        <v>0</v>
      </c>
      <c r="U115" s="287">
        <v>0</v>
      </c>
      <c r="V115" s="287">
        <v>0</v>
      </c>
      <c r="W115" s="252">
        <v>0</v>
      </c>
    </row>
    <row r="116" spans="1:23" ht="30" customHeight="1" thickBot="1">
      <c r="A116" s="416"/>
      <c r="B116" s="422" t="s">
        <v>25</v>
      </c>
      <c r="C116" s="423"/>
      <c r="D116" s="284"/>
      <c r="E116" s="223"/>
      <c r="F116" s="223"/>
      <c r="G116" s="223"/>
      <c r="H116" s="223"/>
      <c r="I116" s="223">
        <f>I108+I109+I110+I111+I112+I113+I114+I115</f>
        <v>0</v>
      </c>
      <c r="J116" s="223">
        <f t="shared" ref="J116:M116" si="22">J108+J109+J110+J111+J112+J113+J114+J115</f>
        <v>0</v>
      </c>
      <c r="K116" s="223">
        <f t="shared" si="22"/>
        <v>94.6</v>
      </c>
      <c r="L116" s="223">
        <f t="shared" si="22"/>
        <v>0</v>
      </c>
      <c r="M116" s="224">
        <f t="shared" si="22"/>
        <v>169</v>
      </c>
      <c r="N116" s="284"/>
      <c r="O116" s="223"/>
      <c r="P116" s="223"/>
      <c r="Q116" s="223"/>
      <c r="R116" s="223"/>
      <c r="S116" s="299">
        <f>S108+S109+S110+S111+S112+S113+S114+S115</f>
        <v>0</v>
      </c>
      <c r="T116" s="223">
        <f t="shared" ref="T116:W116" si="23">T108+T109+T110+T111+T112+T113+T114+T115</f>
        <v>0</v>
      </c>
      <c r="U116" s="223">
        <f t="shared" si="23"/>
        <v>0</v>
      </c>
      <c r="V116" s="223">
        <f t="shared" si="23"/>
        <v>0</v>
      </c>
      <c r="W116" s="224">
        <f t="shared" si="23"/>
        <v>0</v>
      </c>
    </row>
    <row r="117" spans="1:23" ht="30" customHeight="1">
      <c r="A117" s="415">
        <v>13</v>
      </c>
      <c r="B117" s="417" t="s">
        <v>383</v>
      </c>
      <c r="C117" s="144" t="s">
        <v>17</v>
      </c>
      <c r="D117" s="420">
        <v>447.52600000000001</v>
      </c>
      <c r="E117" s="420">
        <v>0.75</v>
      </c>
      <c r="F117" s="420">
        <v>177.33</v>
      </c>
      <c r="G117" s="420">
        <v>30.78</v>
      </c>
      <c r="H117" s="425">
        <v>1.56</v>
      </c>
      <c r="I117" s="240">
        <v>30</v>
      </c>
      <c r="J117" s="232">
        <v>0</v>
      </c>
      <c r="K117" s="232">
        <v>0</v>
      </c>
      <c r="L117" s="232">
        <v>0</v>
      </c>
      <c r="M117" s="233">
        <v>0</v>
      </c>
      <c r="N117" s="427">
        <v>5.41</v>
      </c>
      <c r="O117" s="420">
        <v>0</v>
      </c>
      <c r="P117" s="420">
        <v>0</v>
      </c>
      <c r="Q117" s="420">
        <v>1</v>
      </c>
      <c r="R117" s="420">
        <v>0</v>
      </c>
      <c r="S117" s="296">
        <v>1.2010000000000001</v>
      </c>
      <c r="T117" s="285">
        <v>0</v>
      </c>
      <c r="U117" s="285">
        <v>0</v>
      </c>
      <c r="V117" s="285">
        <v>0</v>
      </c>
      <c r="W117" s="244">
        <v>0</v>
      </c>
    </row>
    <row r="118" spans="1:23" ht="30" customHeight="1">
      <c r="A118" s="415"/>
      <c r="B118" s="418"/>
      <c r="C118" s="146" t="s">
        <v>18</v>
      </c>
      <c r="D118" s="421"/>
      <c r="E118" s="421"/>
      <c r="F118" s="421"/>
      <c r="G118" s="421"/>
      <c r="H118" s="426"/>
      <c r="I118" s="236">
        <v>0</v>
      </c>
      <c r="J118" s="234">
        <v>0</v>
      </c>
      <c r="K118" s="234">
        <v>0</v>
      </c>
      <c r="L118" s="234">
        <v>0</v>
      </c>
      <c r="M118" s="235">
        <v>0</v>
      </c>
      <c r="N118" s="428"/>
      <c r="O118" s="421"/>
      <c r="P118" s="421"/>
      <c r="Q118" s="421"/>
      <c r="R118" s="421"/>
      <c r="S118" s="297">
        <v>0</v>
      </c>
      <c r="T118" s="286">
        <v>0</v>
      </c>
      <c r="U118" s="286">
        <v>0</v>
      </c>
      <c r="V118" s="286">
        <v>0</v>
      </c>
      <c r="W118" s="247">
        <v>0</v>
      </c>
    </row>
    <row r="119" spans="1:23" ht="30" customHeight="1">
      <c r="A119" s="415"/>
      <c r="B119" s="418"/>
      <c r="C119" s="146" t="s">
        <v>19</v>
      </c>
      <c r="D119" s="421"/>
      <c r="E119" s="421"/>
      <c r="F119" s="421"/>
      <c r="G119" s="421"/>
      <c r="H119" s="426"/>
      <c r="I119" s="236">
        <v>80</v>
      </c>
      <c r="J119" s="234">
        <v>0</v>
      </c>
      <c r="K119" s="234">
        <v>0</v>
      </c>
      <c r="L119" s="234">
        <v>0</v>
      </c>
      <c r="M119" s="235">
        <v>0</v>
      </c>
      <c r="N119" s="428"/>
      <c r="O119" s="421"/>
      <c r="P119" s="421"/>
      <c r="Q119" s="421"/>
      <c r="R119" s="421"/>
      <c r="S119" s="297">
        <v>0</v>
      </c>
      <c r="T119" s="286">
        <v>0</v>
      </c>
      <c r="U119" s="286">
        <v>0</v>
      </c>
      <c r="V119" s="286">
        <v>0</v>
      </c>
      <c r="W119" s="247">
        <v>0</v>
      </c>
    </row>
    <row r="120" spans="1:23" ht="30" customHeight="1">
      <c r="A120" s="415"/>
      <c r="B120" s="418"/>
      <c r="C120" s="146" t="s">
        <v>20</v>
      </c>
      <c r="D120" s="421"/>
      <c r="E120" s="421"/>
      <c r="F120" s="421"/>
      <c r="G120" s="421"/>
      <c r="H120" s="426"/>
      <c r="I120" s="236">
        <v>0</v>
      </c>
      <c r="J120" s="234">
        <v>0</v>
      </c>
      <c r="K120" s="234">
        <v>0</v>
      </c>
      <c r="L120" s="234">
        <v>0</v>
      </c>
      <c r="M120" s="235">
        <v>0</v>
      </c>
      <c r="N120" s="428"/>
      <c r="O120" s="421"/>
      <c r="P120" s="421"/>
      <c r="Q120" s="421"/>
      <c r="R120" s="421"/>
      <c r="S120" s="297">
        <v>0</v>
      </c>
      <c r="T120" s="286">
        <v>0</v>
      </c>
      <c r="U120" s="286">
        <v>0</v>
      </c>
      <c r="V120" s="286">
        <v>0</v>
      </c>
      <c r="W120" s="247">
        <v>0</v>
      </c>
    </row>
    <row r="121" spans="1:23" ht="30" customHeight="1">
      <c r="A121" s="415"/>
      <c r="B121" s="418"/>
      <c r="C121" s="146" t="s">
        <v>21</v>
      </c>
      <c r="D121" s="421"/>
      <c r="E121" s="421"/>
      <c r="F121" s="421"/>
      <c r="G121" s="421"/>
      <c r="H121" s="426"/>
      <c r="I121" s="236">
        <v>71</v>
      </c>
      <c r="J121" s="234">
        <v>0</v>
      </c>
      <c r="K121" s="234">
        <v>0</v>
      </c>
      <c r="L121" s="234">
        <v>9.25</v>
      </c>
      <c r="M121" s="235">
        <v>1.34</v>
      </c>
      <c r="N121" s="428"/>
      <c r="O121" s="421"/>
      <c r="P121" s="421"/>
      <c r="Q121" s="421"/>
      <c r="R121" s="421"/>
      <c r="S121" s="297">
        <v>0</v>
      </c>
      <c r="T121" s="286">
        <v>0</v>
      </c>
      <c r="U121" s="286">
        <v>0</v>
      </c>
      <c r="V121" s="286">
        <v>0</v>
      </c>
      <c r="W121" s="247">
        <v>0</v>
      </c>
    </row>
    <row r="122" spans="1:23" ht="30" customHeight="1">
      <c r="A122" s="415"/>
      <c r="B122" s="418"/>
      <c r="C122" s="146" t="s">
        <v>22</v>
      </c>
      <c r="D122" s="421"/>
      <c r="E122" s="421"/>
      <c r="F122" s="421"/>
      <c r="G122" s="421"/>
      <c r="H122" s="426"/>
      <c r="I122" s="236">
        <v>0</v>
      </c>
      <c r="J122" s="234">
        <v>0</v>
      </c>
      <c r="K122" s="234">
        <v>0</v>
      </c>
      <c r="L122" s="234">
        <v>0</v>
      </c>
      <c r="M122" s="235">
        <v>0</v>
      </c>
      <c r="N122" s="428"/>
      <c r="O122" s="421"/>
      <c r="P122" s="421"/>
      <c r="Q122" s="421"/>
      <c r="R122" s="421"/>
      <c r="S122" s="297">
        <v>0</v>
      </c>
      <c r="T122" s="286">
        <v>0</v>
      </c>
      <c r="U122" s="286">
        <v>0</v>
      </c>
      <c r="V122" s="286">
        <v>0</v>
      </c>
      <c r="W122" s="247">
        <v>0</v>
      </c>
    </row>
    <row r="123" spans="1:23" ht="30" customHeight="1">
      <c r="A123" s="415"/>
      <c r="B123" s="418"/>
      <c r="C123" s="146" t="s">
        <v>23</v>
      </c>
      <c r="D123" s="421"/>
      <c r="E123" s="421"/>
      <c r="F123" s="421"/>
      <c r="G123" s="421"/>
      <c r="H123" s="426"/>
      <c r="I123" s="236">
        <v>0</v>
      </c>
      <c r="J123" s="234">
        <v>0</v>
      </c>
      <c r="K123" s="234">
        <v>0</v>
      </c>
      <c r="L123" s="234">
        <v>0</v>
      </c>
      <c r="M123" s="235">
        <v>0</v>
      </c>
      <c r="N123" s="428"/>
      <c r="O123" s="421"/>
      <c r="P123" s="421"/>
      <c r="Q123" s="421"/>
      <c r="R123" s="421"/>
      <c r="S123" s="297">
        <v>0</v>
      </c>
      <c r="T123" s="286">
        <v>0</v>
      </c>
      <c r="U123" s="286">
        <v>0</v>
      </c>
      <c r="V123" s="286">
        <v>0</v>
      </c>
      <c r="W123" s="247">
        <v>0</v>
      </c>
    </row>
    <row r="124" spans="1:23" ht="30" customHeight="1" thickBot="1">
      <c r="A124" s="415"/>
      <c r="B124" s="419"/>
      <c r="C124" s="149" t="s">
        <v>24</v>
      </c>
      <c r="D124" s="421"/>
      <c r="E124" s="421"/>
      <c r="F124" s="421"/>
      <c r="G124" s="421"/>
      <c r="H124" s="426"/>
      <c r="I124" s="237">
        <v>56.939</v>
      </c>
      <c r="J124" s="238">
        <v>0</v>
      </c>
      <c r="K124" s="238">
        <v>46.475000000000001</v>
      </c>
      <c r="L124" s="238">
        <v>0</v>
      </c>
      <c r="M124" s="239">
        <v>0</v>
      </c>
      <c r="N124" s="429"/>
      <c r="O124" s="424"/>
      <c r="P124" s="424"/>
      <c r="Q124" s="424"/>
      <c r="R124" s="424"/>
      <c r="S124" s="298">
        <v>0</v>
      </c>
      <c r="T124" s="287">
        <v>0</v>
      </c>
      <c r="U124" s="287">
        <v>0</v>
      </c>
      <c r="V124" s="287">
        <v>1</v>
      </c>
      <c r="W124" s="252">
        <v>0</v>
      </c>
    </row>
    <row r="125" spans="1:23" ht="30" customHeight="1" thickBot="1">
      <c r="A125" s="416"/>
      <c r="B125" s="422" t="s">
        <v>25</v>
      </c>
      <c r="C125" s="423"/>
      <c r="D125" s="284"/>
      <c r="E125" s="223"/>
      <c r="F125" s="223"/>
      <c r="G125" s="223"/>
      <c r="H125" s="223"/>
      <c r="I125" s="223">
        <f>I117+I118+I119+I120+I121+I122+I123+I124</f>
        <v>237.93899999999999</v>
      </c>
      <c r="J125" s="223">
        <f t="shared" ref="J125:M125" si="24">J117+J118+J119+J120+J121+J122+J123+J124</f>
        <v>0</v>
      </c>
      <c r="K125" s="223">
        <f t="shared" si="24"/>
        <v>46.475000000000001</v>
      </c>
      <c r="L125" s="223">
        <f t="shared" si="24"/>
        <v>9.25</v>
      </c>
      <c r="M125" s="224">
        <f t="shared" si="24"/>
        <v>1.34</v>
      </c>
      <c r="N125" s="284"/>
      <c r="O125" s="223"/>
      <c r="P125" s="223"/>
      <c r="Q125" s="223"/>
      <c r="R125" s="223"/>
      <c r="S125" s="299">
        <f>S117+S118+S119+S120+S121+S122+S123+S124</f>
        <v>1.2010000000000001</v>
      </c>
      <c r="T125" s="223">
        <f t="shared" ref="T125:W125" si="25">T117+T118+T119+T120+T121+T122+T123+T124</f>
        <v>0</v>
      </c>
      <c r="U125" s="223">
        <f t="shared" si="25"/>
        <v>0</v>
      </c>
      <c r="V125" s="223">
        <f t="shared" si="25"/>
        <v>1</v>
      </c>
      <c r="W125" s="224">
        <f t="shared" si="25"/>
        <v>0</v>
      </c>
    </row>
    <row r="126" spans="1:23" ht="30" customHeight="1">
      <c r="A126" s="415">
        <v>14</v>
      </c>
      <c r="B126" s="417" t="s">
        <v>384</v>
      </c>
      <c r="C126" s="144" t="s">
        <v>17</v>
      </c>
      <c r="D126" s="420">
        <v>128.46</v>
      </c>
      <c r="E126" s="420">
        <v>15.149999999999999</v>
      </c>
      <c r="F126" s="420">
        <v>24.81</v>
      </c>
      <c r="G126" s="420">
        <v>0</v>
      </c>
      <c r="H126" s="425">
        <v>2.67</v>
      </c>
      <c r="I126" s="240">
        <v>0</v>
      </c>
      <c r="J126" s="232">
        <v>0</v>
      </c>
      <c r="K126" s="232">
        <v>0</v>
      </c>
      <c r="L126" s="232">
        <v>0</v>
      </c>
      <c r="M126" s="233">
        <v>0</v>
      </c>
      <c r="N126" s="427">
        <v>0</v>
      </c>
      <c r="O126" s="420">
        <v>0</v>
      </c>
      <c r="P126" s="420">
        <v>0</v>
      </c>
      <c r="Q126" s="420">
        <v>0</v>
      </c>
      <c r="R126" s="420">
        <v>1</v>
      </c>
      <c r="S126" s="296">
        <v>0</v>
      </c>
      <c r="T126" s="285">
        <v>0</v>
      </c>
      <c r="U126" s="285">
        <v>0</v>
      </c>
      <c r="V126" s="285">
        <v>0</v>
      </c>
      <c r="W126" s="244">
        <v>0</v>
      </c>
    </row>
    <row r="127" spans="1:23" ht="30" customHeight="1">
      <c r="A127" s="415"/>
      <c r="B127" s="418"/>
      <c r="C127" s="146" t="s">
        <v>18</v>
      </c>
      <c r="D127" s="421"/>
      <c r="E127" s="421"/>
      <c r="F127" s="421"/>
      <c r="G127" s="421"/>
      <c r="H127" s="426"/>
      <c r="I127" s="236">
        <v>0</v>
      </c>
      <c r="J127" s="234">
        <v>0</v>
      </c>
      <c r="K127" s="234">
        <v>0</v>
      </c>
      <c r="L127" s="234">
        <v>0</v>
      </c>
      <c r="M127" s="235">
        <v>0</v>
      </c>
      <c r="N127" s="428"/>
      <c r="O127" s="421"/>
      <c r="P127" s="421"/>
      <c r="Q127" s="421"/>
      <c r="R127" s="421"/>
      <c r="S127" s="297">
        <v>0</v>
      </c>
      <c r="T127" s="286">
        <v>0</v>
      </c>
      <c r="U127" s="286">
        <v>0</v>
      </c>
      <c r="V127" s="286">
        <v>0</v>
      </c>
      <c r="W127" s="247">
        <v>0</v>
      </c>
    </row>
    <row r="128" spans="1:23" ht="30" customHeight="1">
      <c r="A128" s="415"/>
      <c r="B128" s="418"/>
      <c r="C128" s="146" t="s">
        <v>19</v>
      </c>
      <c r="D128" s="421"/>
      <c r="E128" s="421"/>
      <c r="F128" s="421"/>
      <c r="G128" s="421"/>
      <c r="H128" s="426"/>
      <c r="I128" s="236">
        <v>0</v>
      </c>
      <c r="J128" s="234">
        <v>0</v>
      </c>
      <c r="K128" s="234">
        <v>0</v>
      </c>
      <c r="L128" s="234">
        <v>0</v>
      </c>
      <c r="M128" s="235">
        <v>0</v>
      </c>
      <c r="N128" s="428"/>
      <c r="O128" s="421"/>
      <c r="P128" s="421"/>
      <c r="Q128" s="421"/>
      <c r="R128" s="421"/>
      <c r="S128" s="297">
        <v>0</v>
      </c>
      <c r="T128" s="286">
        <v>0</v>
      </c>
      <c r="U128" s="286">
        <v>0</v>
      </c>
      <c r="V128" s="286">
        <v>0</v>
      </c>
      <c r="W128" s="247">
        <v>0</v>
      </c>
    </row>
    <row r="129" spans="1:23" ht="30" customHeight="1">
      <c r="A129" s="415"/>
      <c r="B129" s="418"/>
      <c r="C129" s="146" t="s">
        <v>20</v>
      </c>
      <c r="D129" s="421"/>
      <c r="E129" s="421"/>
      <c r="F129" s="421"/>
      <c r="G129" s="421"/>
      <c r="H129" s="426"/>
      <c r="I129" s="236">
        <v>0</v>
      </c>
      <c r="J129" s="234">
        <v>0</v>
      </c>
      <c r="K129" s="234">
        <v>0</v>
      </c>
      <c r="L129" s="234">
        <v>0</v>
      </c>
      <c r="M129" s="235">
        <v>0</v>
      </c>
      <c r="N129" s="428"/>
      <c r="O129" s="421"/>
      <c r="P129" s="421"/>
      <c r="Q129" s="421"/>
      <c r="R129" s="421"/>
      <c r="S129" s="297">
        <v>0</v>
      </c>
      <c r="T129" s="286">
        <v>0</v>
      </c>
      <c r="U129" s="286">
        <v>0</v>
      </c>
      <c r="V129" s="286">
        <v>0</v>
      </c>
      <c r="W129" s="247">
        <v>0</v>
      </c>
    </row>
    <row r="130" spans="1:23" ht="30" customHeight="1">
      <c r="A130" s="415"/>
      <c r="B130" s="418"/>
      <c r="C130" s="146" t="s">
        <v>21</v>
      </c>
      <c r="D130" s="421"/>
      <c r="E130" s="421"/>
      <c r="F130" s="421"/>
      <c r="G130" s="421"/>
      <c r="H130" s="426"/>
      <c r="I130" s="236">
        <v>0</v>
      </c>
      <c r="J130" s="234">
        <v>0</v>
      </c>
      <c r="K130" s="234">
        <v>0</v>
      </c>
      <c r="L130" s="234">
        <v>0</v>
      </c>
      <c r="M130" s="235">
        <v>0</v>
      </c>
      <c r="N130" s="428"/>
      <c r="O130" s="421"/>
      <c r="P130" s="421"/>
      <c r="Q130" s="421"/>
      <c r="R130" s="421"/>
      <c r="S130" s="297">
        <v>0</v>
      </c>
      <c r="T130" s="286">
        <v>0</v>
      </c>
      <c r="U130" s="286">
        <v>0</v>
      </c>
      <c r="V130" s="286">
        <v>0</v>
      </c>
      <c r="W130" s="247">
        <v>0</v>
      </c>
    </row>
    <row r="131" spans="1:23" ht="30" customHeight="1">
      <c r="A131" s="415"/>
      <c r="B131" s="418"/>
      <c r="C131" s="146" t="s">
        <v>22</v>
      </c>
      <c r="D131" s="421"/>
      <c r="E131" s="421"/>
      <c r="F131" s="421"/>
      <c r="G131" s="421"/>
      <c r="H131" s="426"/>
      <c r="I131" s="236">
        <v>0</v>
      </c>
      <c r="J131" s="234">
        <v>0</v>
      </c>
      <c r="K131" s="234">
        <v>0</v>
      </c>
      <c r="L131" s="234">
        <v>0</v>
      </c>
      <c r="M131" s="235">
        <v>0</v>
      </c>
      <c r="N131" s="428"/>
      <c r="O131" s="421"/>
      <c r="P131" s="421"/>
      <c r="Q131" s="421"/>
      <c r="R131" s="421"/>
      <c r="S131" s="297">
        <v>0</v>
      </c>
      <c r="T131" s="286">
        <v>0</v>
      </c>
      <c r="U131" s="286">
        <v>0</v>
      </c>
      <c r="V131" s="286">
        <v>0</v>
      </c>
      <c r="W131" s="247">
        <v>0</v>
      </c>
    </row>
    <row r="132" spans="1:23" ht="30" customHeight="1">
      <c r="A132" s="415"/>
      <c r="B132" s="418"/>
      <c r="C132" s="146" t="s">
        <v>23</v>
      </c>
      <c r="D132" s="421"/>
      <c r="E132" s="421"/>
      <c r="F132" s="421"/>
      <c r="G132" s="421"/>
      <c r="H132" s="426"/>
      <c r="I132" s="236">
        <v>0</v>
      </c>
      <c r="J132" s="234">
        <v>0</v>
      </c>
      <c r="K132" s="234">
        <v>0</v>
      </c>
      <c r="L132" s="234">
        <v>0</v>
      </c>
      <c r="M132" s="235">
        <v>0</v>
      </c>
      <c r="N132" s="428"/>
      <c r="O132" s="421"/>
      <c r="P132" s="421"/>
      <c r="Q132" s="421"/>
      <c r="R132" s="421"/>
      <c r="S132" s="297">
        <v>0</v>
      </c>
      <c r="T132" s="286">
        <v>0</v>
      </c>
      <c r="U132" s="286">
        <v>0</v>
      </c>
      <c r="V132" s="286">
        <v>0</v>
      </c>
      <c r="W132" s="247">
        <v>0</v>
      </c>
    </row>
    <row r="133" spans="1:23" ht="30" customHeight="1" thickBot="1">
      <c r="A133" s="415"/>
      <c r="B133" s="419"/>
      <c r="C133" s="149" t="s">
        <v>24</v>
      </c>
      <c r="D133" s="421"/>
      <c r="E133" s="421"/>
      <c r="F133" s="421"/>
      <c r="G133" s="421"/>
      <c r="H133" s="426"/>
      <c r="I133" s="237">
        <v>0</v>
      </c>
      <c r="J133" s="238">
        <v>0</v>
      </c>
      <c r="K133" s="238">
        <v>0</v>
      </c>
      <c r="L133" s="238">
        <v>0</v>
      </c>
      <c r="M133" s="239">
        <v>0</v>
      </c>
      <c r="N133" s="429"/>
      <c r="O133" s="424"/>
      <c r="P133" s="424"/>
      <c r="Q133" s="424"/>
      <c r="R133" s="424"/>
      <c r="S133" s="298">
        <v>0</v>
      </c>
      <c r="T133" s="287">
        <v>0</v>
      </c>
      <c r="U133" s="287">
        <v>0</v>
      </c>
      <c r="V133" s="287">
        <v>0</v>
      </c>
      <c r="W133" s="252">
        <v>0</v>
      </c>
    </row>
    <row r="134" spans="1:23" ht="30" customHeight="1" thickBot="1">
      <c r="A134" s="416"/>
      <c r="B134" s="422" t="s">
        <v>25</v>
      </c>
      <c r="C134" s="423"/>
      <c r="D134" s="284"/>
      <c r="E134" s="223"/>
      <c r="F134" s="223"/>
      <c r="G134" s="223"/>
      <c r="H134" s="223"/>
      <c r="I134" s="223">
        <f>I126+I127+I128+I129+I130+I131+I132+I133</f>
        <v>0</v>
      </c>
      <c r="J134" s="223">
        <f t="shared" ref="J134:M134" si="26">J126+J127+J128+J129+J130+J131+J132+J133</f>
        <v>0</v>
      </c>
      <c r="K134" s="223">
        <f t="shared" si="26"/>
        <v>0</v>
      </c>
      <c r="L134" s="223">
        <f t="shared" si="26"/>
        <v>0</v>
      </c>
      <c r="M134" s="224">
        <f t="shared" si="26"/>
        <v>0</v>
      </c>
      <c r="N134" s="284"/>
      <c r="O134" s="223"/>
      <c r="P134" s="223"/>
      <c r="Q134" s="223"/>
      <c r="R134" s="223"/>
      <c r="S134" s="299">
        <f>S126+S127+S128+S129+S130+S131+S132+S133</f>
        <v>0</v>
      </c>
      <c r="T134" s="223">
        <f t="shared" ref="T134:W134" si="27">T126+T127+T128+T129+T130+T131+T132+T133</f>
        <v>0</v>
      </c>
      <c r="U134" s="223">
        <f t="shared" si="27"/>
        <v>0</v>
      </c>
      <c r="V134" s="223">
        <f t="shared" si="27"/>
        <v>0</v>
      </c>
      <c r="W134" s="224">
        <f t="shared" si="27"/>
        <v>0</v>
      </c>
    </row>
    <row r="135" spans="1:23" ht="30" customHeight="1">
      <c r="A135" s="415">
        <v>15</v>
      </c>
      <c r="B135" s="417" t="s">
        <v>385</v>
      </c>
      <c r="C135" s="144" t="s">
        <v>17</v>
      </c>
      <c r="D135" s="420">
        <v>2176.0990000000002</v>
      </c>
      <c r="E135" s="420">
        <v>455.53999999999996</v>
      </c>
      <c r="F135" s="420">
        <v>0</v>
      </c>
      <c r="G135" s="420">
        <v>4.6509999999999998</v>
      </c>
      <c r="H135" s="425">
        <v>3.23</v>
      </c>
      <c r="I135" s="240">
        <v>0</v>
      </c>
      <c r="J135" s="232">
        <v>0</v>
      </c>
      <c r="K135" s="232">
        <v>0</v>
      </c>
      <c r="L135" s="232">
        <v>0</v>
      </c>
      <c r="M135" s="233">
        <v>0</v>
      </c>
      <c r="N135" s="427">
        <v>185.233</v>
      </c>
      <c r="O135" s="420">
        <v>12.47</v>
      </c>
      <c r="P135" s="420">
        <v>0</v>
      </c>
      <c r="Q135" s="420">
        <v>0</v>
      </c>
      <c r="R135" s="420">
        <v>0</v>
      </c>
      <c r="S135" s="296">
        <v>0</v>
      </c>
      <c r="T135" s="285">
        <v>0</v>
      </c>
      <c r="U135" s="285">
        <v>0</v>
      </c>
      <c r="V135" s="285">
        <v>0</v>
      </c>
      <c r="W135" s="244">
        <v>0</v>
      </c>
    </row>
    <row r="136" spans="1:23" ht="30" customHeight="1">
      <c r="A136" s="415"/>
      <c r="B136" s="418"/>
      <c r="C136" s="146" t="s">
        <v>18</v>
      </c>
      <c r="D136" s="421"/>
      <c r="E136" s="421"/>
      <c r="F136" s="421"/>
      <c r="G136" s="421"/>
      <c r="H136" s="426"/>
      <c r="I136" s="236">
        <v>0</v>
      </c>
      <c r="J136" s="234">
        <v>0</v>
      </c>
      <c r="K136" s="234">
        <v>0</v>
      </c>
      <c r="L136" s="234">
        <v>0</v>
      </c>
      <c r="M136" s="235">
        <v>0</v>
      </c>
      <c r="N136" s="428"/>
      <c r="O136" s="421"/>
      <c r="P136" s="421"/>
      <c r="Q136" s="421"/>
      <c r="R136" s="421"/>
      <c r="S136" s="297">
        <v>0</v>
      </c>
      <c r="T136" s="286">
        <v>0</v>
      </c>
      <c r="U136" s="286">
        <v>0</v>
      </c>
      <c r="V136" s="286">
        <v>0</v>
      </c>
      <c r="W136" s="247">
        <v>0</v>
      </c>
    </row>
    <row r="137" spans="1:23" ht="30" customHeight="1">
      <c r="A137" s="415"/>
      <c r="B137" s="418"/>
      <c r="C137" s="146" t="s">
        <v>19</v>
      </c>
      <c r="D137" s="421"/>
      <c r="E137" s="421"/>
      <c r="F137" s="421"/>
      <c r="G137" s="421"/>
      <c r="H137" s="426"/>
      <c r="I137" s="236">
        <v>30</v>
      </c>
      <c r="J137" s="234">
        <v>0</v>
      </c>
      <c r="K137" s="234">
        <v>0</v>
      </c>
      <c r="L137" s="234">
        <v>0</v>
      </c>
      <c r="M137" s="235">
        <v>0</v>
      </c>
      <c r="N137" s="428"/>
      <c r="O137" s="421"/>
      <c r="P137" s="421"/>
      <c r="Q137" s="421"/>
      <c r="R137" s="421"/>
      <c r="S137" s="297">
        <v>0</v>
      </c>
      <c r="T137" s="286">
        <v>0</v>
      </c>
      <c r="U137" s="286">
        <v>0</v>
      </c>
      <c r="V137" s="286">
        <v>0</v>
      </c>
      <c r="W137" s="247">
        <v>0</v>
      </c>
    </row>
    <row r="138" spans="1:23" ht="30" customHeight="1">
      <c r="A138" s="415"/>
      <c r="B138" s="418"/>
      <c r="C138" s="146" t="s">
        <v>20</v>
      </c>
      <c r="D138" s="421"/>
      <c r="E138" s="421"/>
      <c r="F138" s="421"/>
      <c r="G138" s="421"/>
      <c r="H138" s="426"/>
      <c r="I138" s="236">
        <v>367.84</v>
      </c>
      <c r="J138" s="234">
        <v>0</v>
      </c>
      <c r="K138" s="234">
        <v>0</v>
      </c>
      <c r="L138" s="234">
        <v>0</v>
      </c>
      <c r="M138" s="235">
        <v>0</v>
      </c>
      <c r="N138" s="428"/>
      <c r="O138" s="421"/>
      <c r="P138" s="421"/>
      <c r="Q138" s="421"/>
      <c r="R138" s="421"/>
      <c r="S138" s="297">
        <v>0</v>
      </c>
      <c r="T138" s="286">
        <v>0</v>
      </c>
      <c r="U138" s="286">
        <v>0</v>
      </c>
      <c r="V138" s="286">
        <v>0</v>
      </c>
      <c r="W138" s="247">
        <v>0</v>
      </c>
    </row>
    <row r="139" spans="1:23" ht="30" customHeight="1">
      <c r="A139" s="415"/>
      <c r="B139" s="418"/>
      <c r="C139" s="146" t="s">
        <v>21</v>
      </c>
      <c r="D139" s="421"/>
      <c r="E139" s="421"/>
      <c r="F139" s="421"/>
      <c r="G139" s="421"/>
      <c r="H139" s="426"/>
      <c r="I139" s="236">
        <v>3.27</v>
      </c>
      <c r="J139" s="234">
        <v>0</v>
      </c>
      <c r="K139" s="234">
        <v>0</v>
      </c>
      <c r="L139" s="234">
        <v>0</v>
      </c>
      <c r="M139" s="235">
        <v>0</v>
      </c>
      <c r="N139" s="428"/>
      <c r="O139" s="421"/>
      <c r="P139" s="421"/>
      <c r="Q139" s="421"/>
      <c r="R139" s="421"/>
      <c r="S139" s="297">
        <v>0</v>
      </c>
      <c r="T139" s="286">
        <v>0</v>
      </c>
      <c r="U139" s="286">
        <v>0</v>
      </c>
      <c r="V139" s="286">
        <v>0</v>
      </c>
      <c r="W139" s="247">
        <v>0</v>
      </c>
    </row>
    <row r="140" spans="1:23" ht="30" customHeight="1">
      <c r="A140" s="415"/>
      <c r="B140" s="418"/>
      <c r="C140" s="146" t="s">
        <v>22</v>
      </c>
      <c r="D140" s="421"/>
      <c r="E140" s="421"/>
      <c r="F140" s="421"/>
      <c r="G140" s="421"/>
      <c r="H140" s="426"/>
      <c r="I140" s="236">
        <v>0</v>
      </c>
      <c r="J140" s="234">
        <v>0</v>
      </c>
      <c r="K140" s="234">
        <v>0</v>
      </c>
      <c r="L140" s="234">
        <v>0</v>
      </c>
      <c r="M140" s="235">
        <v>0</v>
      </c>
      <c r="N140" s="428"/>
      <c r="O140" s="421"/>
      <c r="P140" s="421"/>
      <c r="Q140" s="421"/>
      <c r="R140" s="421"/>
      <c r="S140" s="297">
        <v>0</v>
      </c>
      <c r="T140" s="286">
        <v>0</v>
      </c>
      <c r="U140" s="286">
        <v>0</v>
      </c>
      <c r="V140" s="286">
        <v>0</v>
      </c>
      <c r="W140" s="247">
        <v>0</v>
      </c>
    </row>
    <row r="141" spans="1:23" ht="30" customHeight="1">
      <c r="A141" s="415"/>
      <c r="B141" s="418"/>
      <c r="C141" s="146" t="s">
        <v>23</v>
      </c>
      <c r="D141" s="421"/>
      <c r="E141" s="421"/>
      <c r="F141" s="421"/>
      <c r="G141" s="421"/>
      <c r="H141" s="426"/>
      <c r="I141" s="236">
        <v>0</v>
      </c>
      <c r="J141" s="234">
        <v>0</v>
      </c>
      <c r="K141" s="234">
        <v>0</v>
      </c>
      <c r="L141" s="234">
        <v>0</v>
      </c>
      <c r="M141" s="235">
        <v>0</v>
      </c>
      <c r="N141" s="428"/>
      <c r="O141" s="421"/>
      <c r="P141" s="421"/>
      <c r="Q141" s="421"/>
      <c r="R141" s="421"/>
      <c r="S141" s="297">
        <v>0</v>
      </c>
      <c r="T141" s="286">
        <v>0</v>
      </c>
      <c r="U141" s="286">
        <v>0</v>
      </c>
      <c r="V141" s="286">
        <v>0</v>
      </c>
      <c r="W141" s="247">
        <v>0</v>
      </c>
    </row>
    <row r="142" spans="1:23" ht="30" customHeight="1" thickBot="1">
      <c r="A142" s="415"/>
      <c r="B142" s="419"/>
      <c r="C142" s="149" t="s">
        <v>24</v>
      </c>
      <c r="D142" s="421"/>
      <c r="E142" s="421"/>
      <c r="F142" s="421"/>
      <c r="G142" s="421"/>
      <c r="H142" s="426"/>
      <c r="I142" s="237">
        <v>35.799999999999997</v>
      </c>
      <c r="J142" s="238">
        <v>0</v>
      </c>
      <c r="K142" s="238">
        <v>0</v>
      </c>
      <c r="L142" s="238">
        <v>0</v>
      </c>
      <c r="M142" s="239">
        <v>0</v>
      </c>
      <c r="N142" s="429"/>
      <c r="O142" s="424"/>
      <c r="P142" s="424"/>
      <c r="Q142" s="424"/>
      <c r="R142" s="424"/>
      <c r="S142" s="300">
        <v>2.34</v>
      </c>
      <c r="T142" s="287">
        <v>0</v>
      </c>
      <c r="U142" s="287">
        <v>0</v>
      </c>
      <c r="V142" s="287">
        <v>0</v>
      </c>
      <c r="W142" s="252">
        <v>0</v>
      </c>
    </row>
    <row r="143" spans="1:23" ht="30" customHeight="1" thickBot="1">
      <c r="A143" s="416"/>
      <c r="B143" s="422" t="s">
        <v>25</v>
      </c>
      <c r="C143" s="423"/>
      <c r="D143" s="284"/>
      <c r="E143" s="223"/>
      <c r="F143" s="223"/>
      <c r="G143" s="223"/>
      <c r="H143" s="223"/>
      <c r="I143" s="223">
        <f>I135+I136+I137+I138+I139+I140+I141+I142</f>
        <v>436.90999999999997</v>
      </c>
      <c r="J143" s="223">
        <f t="shared" ref="J143:M143" si="28">J135+J136+J137+J138+J139+J140+J141+J142</f>
        <v>0</v>
      </c>
      <c r="K143" s="223">
        <f t="shared" si="28"/>
        <v>0</v>
      </c>
      <c r="L143" s="223">
        <f t="shared" si="28"/>
        <v>0</v>
      </c>
      <c r="M143" s="224">
        <f t="shared" si="28"/>
        <v>0</v>
      </c>
      <c r="N143" s="284"/>
      <c r="O143" s="223"/>
      <c r="P143" s="223"/>
      <c r="Q143" s="223"/>
      <c r="R143" s="223"/>
      <c r="S143" s="301">
        <f>S135+S136+S137+S138+S139+S140+S141+S142</f>
        <v>2.34</v>
      </c>
      <c r="T143" s="223">
        <f t="shared" ref="T143:W143" si="29">T135+T136+T137+T138+T139+T140+T141+T142</f>
        <v>0</v>
      </c>
      <c r="U143" s="223">
        <f t="shared" si="29"/>
        <v>0</v>
      </c>
      <c r="V143" s="223">
        <f t="shared" si="29"/>
        <v>0</v>
      </c>
      <c r="W143" s="224">
        <f t="shared" si="29"/>
        <v>0</v>
      </c>
    </row>
    <row r="144" spans="1:23" ht="30" customHeight="1">
      <c r="A144" s="415">
        <v>16</v>
      </c>
      <c r="B144" s="417" t="s">
        <v>386</v>
      </c>
      <c r="C144" s="144" t="s">
        <v>17</v>
      </c>
      <c r="D144" s="420">
        <v>1.67</v>
      </c>
      <c r="E144" s="420">
        <v>3.96</v>
      </c>
      <c r="F144" s="420">
        <v>0</v>
      </c>
      <c r="G144" s="420">
        <v>0</v>
      </c>
      <c r="H144" s="425">
        <v>0</v>
      </c>
      <c r="I144" s="240">
        <v>0</v>
      </c>
      <c r="J144" s="232">
        <v>0</v>
      </c>
      <c r="K144" s="232">
        <v>0</v>
      </c>
      <c r="L144" s="232">
        <v>0</v>
      </c>
      <c r="M144" s="233">
        <v>0</v>
      </c>
      <c r="N144" s="427">
        <v>0</v>
      </c>
      <c r="O144" s="420">
        <v>0</v>
      </c>
      <c r="P144" s="420">
        <v>0</v>
      </c>
      <c r="Q144" s="420">
        <v>0</v>
      </c>
      <c r="R144" s="420">
        <v>0</v>
      </c>
      <c r="S144" s="296">
        <v>0</v>
      </c>
      <c r="T144" s="285">
        <v>0</v>
      </c>
      <c r="U144" s="285">
        <v>0</v>
      </c>
      <c r="V144" s="285">
        <v>0</v>
      </c>
      <c r="W144" s="244">
        <v>0</v>
      </c>
    </row>
    <row r="145" spans="1:23" ht="30" customHeight="1">
      <c r="A145" s="415"/>
      <c r="B145" s="418"/>
      <c r="C145" s="146" t="s">
        <v>18</v>
      </c>
      <c r="D145" s="421"/>
      <c r="E145" s="421"/>
      <c r="F145" s="421"/>
      <c r="G145" s="421"/>
      <c r="H145" s="426"/>
      <c r="I145" s="236">
        <v>0</v>
      </c>
      <c r="J145" s="234">
        <v>0</v>
      </c>
      <c r="K145" s="234">
        <v>0</v>
      </c>
      <c r="L145" s="234">
        <v>0</v>
      </c>
      <c r="M145" s="235">
        <v>0</v>
      </c>
      <c r="N145" s="428"/>
      <c r="O145" s="421"/>
      <c r="P145" s="421"/>
      <c r="Q145" s="421"/>
      <c r="R145" s="421"/>
      <c r="S145" s="297">
        <v>0</v>
      </c>
      <c r="T145" s="286">
        <v>0</v>
      </c>
      <c r="U145" s="286">
        <v>0</v>
      </c>
      <c r="V145" s="286">
        <v>0</v>
      </c>
      <c r="W145" s="247">
        <v>0</v>
      </c>
    </row>
    <row r="146" spans="1:23" ht="30" customHeight="1">
      <c r="A146" s="415"/>
      <c r="B146" s="418"/>
      <c r="C146" s="146" t="s">
        <v>19</v>
      </c>
      <c r="D146" s="421"/>
      <c r="E146" s="421"/>
      <c r="F146" s="421"/>
      <c r="G146" s="421"/>
      <c r="H146" s="426"/>
      <c r="I146" s="236">
        <v>0</v>
      </c>
      <c r="J146" s="234">
        <v>0</v>
      </c>
      <c r="K146" s="234">
        <v>0</v>
      </c>
      <c r="L146" s="234">
        <v>0</v>
      </c>
      <c r="M146" s="235">
        <v>0</v>
      </c>
      <c r="N146" s="428"/>
      <c r="O146" s="421"/>
      <c r="P146" s="421"/>
      <c r="Q146" s="421"/>
      <c r="R146" s="421"/>
      <c r="S146" s="297">
        <v>0</v>
      </c>
      <c r="T146" s="286">
        <v>0</v>
      </c>
      <c r="U146" s="286">
        <v>0</v>
      </c>
      <c r="V146" s="286">
        <v>0</v>
      </c>
      <c r="W146" s="247">
        <v>0</v>
      </c>
    </row>
    <row r="147" spans="1:23" ht="30" customHeight="1">
      <c r="A147" s="415"/>
      <c r="B147" s="418"/>
      <c r="C147" s="146" t="s">
        <v>20</v>
      </c>
      <c r="D147" s="421"/>
      <c r="E147" s="421"/>
      <c r="F147" s="421"/>
      <c r="G147" s="421"/>
      <c r="H147" s="426"/>
      <c r="I147" s="236">
        <v>0</v>
      </c>
      <c r="J147" s="234">
        <v>0</v>
      </c>
      <c r="K147" s="234">
        <v>0</v>
      </c>
      <c r="L147" s="234">
        <v>0</v>
      </c>
      <c r="M147" s="235">
        <v>0</v>
      </c>
      <c r="N147" s="428"/>
      <c r="O147" s="421"/>
      <c r="P147" s="421"/>
      <c r="Q147" s="421"/>
      <c r="R147" s="421"/>
      <c r="S147" s="297">
        <v>0</v>
      </c>
      <c r="T147" s="286">
        <v>0</v>
      </c>
      <c r="U147" s="286">
        <v>0</v>
      </c>
      <c r="V147" s="286">
        <v>0</v>
      </c>
      <c r="W147" s="247">
        <v>0</v>
      </c>
    </row>
    <row r="148" spans="1:23" ht="30" customHeight="1">
      <c r="A148" s="415"/>
      <c r="B148" s="418"/>
      <c r="C148" s="146" t="s">
        <v>21</v>
      </c>
      <c r="D148" s="421"/>
      <c r="E148" s="421"/>
      <c r="F148" s="421"/>
      <c r="G148" s="421"/>
      <c r="H148" s="426"/>
      <c r="I148" s="236">
        <v>0</v>
      </c>
      <c r="J148" s="234">
        <v>0</v>
      </c>
      <c r="K148" s="234">
        <v>0</v>
      </c>
      <c r="L148" s="234">
        <v>0</v>
      </c>
      <c r="M148" s="235">
        <v>0</v>
      </c>
      <c r="N148" s="428"/>
      <c r="O148" s="421"/>
      <c r="P148" s="421"/>
      <c r="Q148" s="421"/>
      <c r="R148" s="421"/>
      <c r="S148" s="297">
        <v>0</v>
      </c>
      <c r="T148" s="286">
        <v>0</v>
      </c>
      <c r="U148" s="286">
        <v>0</v>
      </c>
      <c r="V148" s="286">
        <v>0</v>
      </c>
      <c r="W148" s="247">
        <v>0</v>
      </c>
    </row>
    <row r="149" spans="1:23" ht="30" customHeight="1">
      <c r="A149" s="415"/>
      <c r="B149" s="418"/>
      <c r="C149" s="146" t="s">
        <v>22</v>
      </c>
      <c r="D149" s="421"/>
      <c r="E149" s="421"/>
      <c r="F149" s="421"/>
      <c r="G149" s="421"/>
      <c r="H149" s="426"/>
      <c r="I149" s="236">
        <v>0</v>
      </c>
      <c r="J149" s="234">
        <v>0</v>
      </c>
      <c r="K149" s="234">
        <v>0</v>
      </c>
      <c r="L149" s="234">
        <v>0</v>
      </c>
      <c r="M149" s="235">
        <v>0</v>
      </c>
      <c r="N149" s="428"/>
      <c r="O149" s="421"/>
      <c r="P149" s="421"/>
      <c r="Q149" s="421"/>
      <c r="R149" s="421"/>
      <c r="S149" s="297">
        <v>0</v>
      </c>
      <c r="T149" s="286">
        <v>0</v>
      </c>
      <c r="U149" s="286">
        <v>0</v>
      </c>
      <c r="V149" s="286">
        <v>0</v>
      </c>
      <c r="W149" s="247">
        <v>0</v>
      </c>
    </row>
    <row r="150" spans="1:23" ht="30" customHeight="1">
      <c r="A150" s="415"/>
      <c r="B150" s="418"/>
      <c r="C150" s="146" t="s">
        <v>23</v>
      </c>
      <c r="D150" s="421"/>
      <c r="E150" s="421"/>
      <c r="F150" s="421"/>
      <c r="G150" s="421"/>
      <c r="H150" s="426"/>
      <c r="I150" s="236">
        <v>0</v>
      </c>
      <c r="J150" s="234">
        <v>0</v>
      </c>
      <c r="K150" s="234">
        <v>0</v>
      </c>
      <c r="L150" s="234">
        <v>0</v>
      </c>
      <c r="M150" s="235">
        <v>0</v>
      </c>
      <c r="N150" s="428"/>
      <c r="O150" s="421"/>
      <c r="P150" s="421"/>
      <c r="Q150" s="421"/>
      <c r="R150" s="421"/>
      <c r="S150" s="297">
        <v>0</v>
      </c>
      <c r="T150" s="286">
        <v>0</v>
      </c>
      <c r="U150" s="286">
        <v>0</v>
      </c>
      <c r="V150" s="286">
        <v>0</v>
      </c>
      <c r="W150" s="247">
        <v>0</v>
      </c>
    </row>
    <row r="151" spans="1:23" ht="30" customHeight="1" thickBot="1">
      <c r="A151" s="415"/>
      <c r="B151" s="419"/>
      <c r="C151" s="149" t="s">
        <v>24</v>
      </c>
      <c r="D151" s="421"/>
      <c r="E151" s="421"/>
      <c r="F151" s="421"/>
      <c r="G151" s="421"/>
      <c r="H151" s="426"/>
      <c r="I151" s="237">
        <v>0</v>
      </c>
      <c r="J151" s="238">
        <v>0</v>
      </c>
      <c r="K151" s="238">
        <v>0</v>
      </c>
      <c r="L151" s="238">
        <v>0</v>
      </c>
      <c r="M151" s="239">
        <v>0</v>
      </c>
      <c r="N151" s="429"/>
      <c r="O151" s="424"/>
      <c r="P151" s="424"/>
      <c r="Q151" s="424"/>
      <c r="R151" s="424"/>
      <c r="S151" s="298">
        <v>0</v>
      </c>
      <c r="T151" s="287">
        <v>0</v>
      </c>
      <c r="U151" s="287">
        <v>0</v>
      </c>
      <c r="V151" s="287">
        <v>0</v>
      </c>
      <c r="W151" s="252">
        <v>0</v>
      </c>
    </row>
    <row r="152" spans="1:23" ht="30" customHeight="1" thickBot="1">
      <c r="A152" s="416"/>
      <c r="B152" s="422" t="s">
        <v>25</v>
      </c>
      <c r="C152" s="423"/>
      <c r="D152" s="284"/>
      <c r="E152" s="223"/>
      <c r="F152" s="223"/>
      <c r="G152" s="223"/>
      <c r="H152" s="223"/>
      <c r="I152" s="223">
        <f t="shared" ref="I152:M152" si="30">I144+I145+I146+I147+I148+I149+I150+I151</f>
        <v>0</v>
      </c>
      <c r="J152" s="223">
        <f t="shared" si="30"/>
        <v>0</v>
      </c>
      <c r="K152" s="223">
        <f t="shared" si="30"/>
        <v>0</v>
      </c>
      <c r="L152" s="223">
        <f t="shared" si="30"/>
        <v>0</v>
      </c>
      <c r="M152" s="224">
        <f t="shared" si="30"/>
        <v>0</v>
      </c>
      <c r="N152" s="284"/>
      <c r="O152" s="223"/>
      <c r="P152" s="223"/>
      <c r="Q152" s="223"/>
      <c r="R152" s="223"/>
      <c r="S152" s="299">
        <f t="shared" ref="S152:W152" si="31">S144+S145+S146+S147+S148+S149+S150+S151</f>
        <v>0</v>
      </c>
      <c r="T152" s="223">
        <f t="shared" si="31"/>
        <v>0</v>
      </c>
      <c r="U152" s="223">
        <f t="shared" si="31"/>
        <v>0</v>
      </c>
      <c r="V152" s="223">
        <f t="shared" si="31"/>
        <v>0</v>
      </c>
      <c r="W152" s="224">
        <f t="shared" si="31"/>
        <v>0</v>
      </c>
    </row>
    <row r="153" spans="1:23" ht="30" customHeight="1">
      <c r="A153" s="415">
        <v>17</v>
      </c>
      <c r="B153" s="417" t="s">
        <v>387</v>
      </c>
      <c r="C153" s="144" t="s">
        <v>17</v>
      </c>
      <c r="D153" s="420">
        <v>232.5</v>
      </c>
      <c r="E153" s="420">
        <v>0</v>
      </c>
      <c r="F153" s="420">
        <v>0.69</v>
      </c>
      <c r="G153" s="420">
        <v>1.31</v>
      </c>
      <c r="H153" s="425">
        <v>0.2</v>
      </c>
      <c r="I153" s="240">
        <v>0</v>
      </c>
      <c r="J153" s="232">
        <v>0</v>
      </c>
      <c r="K153" s="232">
        <v>0</v>
      </c>
      <c r="L153" s="232">
        <v>0</v>
      </c>
      <c r="M153" s="233">
        <v>0</v>
      </c>
      <c r="N153" s="427">
        <v>0</v>
      </c>
      <c r="O153" s="420">
        <v>0</v>
      </c>
      <c r="P153" s="420">
        <v>0</v>
      </c>
      <c r="Q153" s="420">
        <v>0</v>
      </c>
      <c r="R153" s="420">
        <v>0</v>
      </c>
      <c r="S153" s="296">
        <v>0</v>
      </c>
      <c r="T153" s="285">
        <v>0</v>
      </c>
      <c r="U153" s="285">
        <v>0</v>
      </c>
      <c r="V153" s="285">
        <v>0</v>
      </c>
      <c r="W153" s="244">
        <v>0</v>
      </c>
    </row>
    <row r="154" spans="1:23" ht="30" customHeight="1">
      <c r="A154" s="415"/>
      <c r="B154" s="418"/>
      <c r="C154" s="146" t="s">
        <v>18</v>
      </c>
      <c r="D154" s="421"/>
      <c r="E154" s="421"/>
      <c r="F154" s="421"/>
      <c r="G154" s="421"/>
      <c r="H154" s="426"/>
      <c r="I154" s="236">
        <v>0</v>
      </c>
      <c r="J154" s="234">
        <v>0</v>
      </c>
      <c r="K154" s="234">
        <v>0</v>
      </c>
      <c r="L154" s="234">
        <v>0</v>
      </c>
      <c r="M154" s="235">
        <v>0</v>
      </c>
      <c r="N154" s="428"/>
      <c r="O154" s="421"/>
      <c r="P154" s="421"/>
      <c r="Q154" s="421"/>
      <c r="R154" s="421"/>
      <c r="S154" s="297">
        <v>0</v>
      </c>
      <c r="T154" s="286">
        <v>0</v>
      </c>
      <c r="U154" s="286">
        <v>0</v>
      </c>
      <c r="V154" s="286">
        <v>0</v>
      </c>
      <c r="W154" s="247">
        <v>0</v>
      </c>
    </row>
    <row r="155" spans="1:23" ht="30" customHeight="1">
      <c r="A155" s="415"/>
      <c r="B155" s="418"/>
      <c r="C155" s="146" t="s">
        <v>19</v>
      </c>
      <c r="D155" s="421"/>
      <c r="E155" s="421"/>
      <c r="F155" s="421"/>
      <c r="G155" s="421"/>
      <c r="H155" s="426"/>
      <c r="I155" s="236">
        <v>0</v>
      </c>
      <c r="J155" s="234">
        <v>0</v>
      </c>
      <c r="K155" s="234">
        <v>0</v>
      </c>
      <c r="L155" s="234">
        <v>0</v>
      </c>
      <c r="M155" s="235">
        <v>0</v>
      </c>
      <c r="N155" s="428"/>
      <c r="O155" s="421"/>
      <c r="P155" s="421"/>
      <c r="Q155" s="421"/>
      <c r="R155" s="421"/>
      <c r="S155" s="297">
        <v>0</v>
      </c>
      <c r="T155" s="286">
        <v>0</v>
      </c>
      <c r="U155" s="286">
        <v>0</v>
      </c>
      <c r="V155" s="286">
        <v>0</v>
      </c>
      <c r="W155" s="247">
        <v>0</v>
      </c>
    </row>
    <row r="156" spans="1:23" ht="30" customHeight="1">
      <c r="A156" s="415"/>
      <c r="B156" s="418"/>
      <c r="C156" s="146" t="s">
        <v>20</v>
      </c>
      <c r="D156" s="421"/>
      <c r="E156" s="421"/>
      <c r="F156" s="421"/>
      <c r="G156" s="421"/>
      <c r="H156" s="426"/>
      <c r="I156" s="236">
        <v>0</v>
      </c>
      <c r="J156" s="234">
        <v>0</v>
      </c>
      <c r="K156" s="234">
        <v>0</v>
      </c>
      <c r="L156" s="234">
        <v>0</v>
      </c>
      <c r="M156" s="235">
        <v>0</v>
      </c>
      <c r="N156" s="428"/>
      <c r="O156" s="421"/>
      <c r="P156" s="421"/>
      <c r="Q156" s="421"/>
      <c r="R156" s="421"/>
      <c r="S156" s="297">
        <v>0</v>
      </c>
      <c r="T156" s="286">
        <v>0</v>
      </c>
      <c r="U156" s="286">
        <v>0</v>
      </c>
      <c r="V156" s="286">
        <v>0</v>
      </c>
      <c r="W156" s="247">
        <v>0</v>
      </c>
    </row>
    <row r="157" spans="1:23" ht="30" customHeight="1">
      <c r="A157" s="415"/>
      <c r="B157" s="418"/>
      <c r="C157" s="146" t="s">
        <v>21</v>
      </c>
      <c r="D157" s="421"/>
      <c r="E157" s="421"/>
      <c r="F157" s="421"/>
      <c r="G157" s="421"/>
      <c r="H157" s="426"/>
      <c r="I157" s="236">
        <v>0</v>
      </c>
      <c r="J157" s="234">
        <v>0</v>
      </c>
      <c r="K157" s="234">
        <v>0</v>
      </c>
      <c r="L157" s="234">
        <v>0</v>
      </c>
      <c r="M157" s="235">
        <v>0</v>
      </c>
      <c r="N157" s="428"/>
      <c r="O157" s="421"/>
      <c r="P157" s="421"/>
      <c r="Q157" s="421"/>
      <c r="R157" s="421"/>
      <c r="S157" s="297">
        <v>0</v>
      </c>
      <c r="T157" s="286">
        <v>0</v>
      </c>
      <c r="U157" s="286">
        <v>0</v>
      </c>
      <c r="V157" s="286">
        <v>0</v>
      </c>
      <c r="W157" s="247">
        <v>0</v>
      </c>
    </row>
    <row r="158" spans="1:23" ht="30" customHeight="1">
      <c r="A158" s="415"/>
      <c r="B158" s="418"/>
      <c r="C158" s="146" t="s">
        <v>22</v>
      </c>
      <c r="D158" s="421"/>
      <c r="E158" s="421"/>
      <c r="F158" s="421"/>
      <c r="G158" s="421"/>
      <c r="H158" s="426"/>
      <c r="I158" s="236">
        <v>0</v>
      </c>
      <c r="J158" s="234">
        <v>0</v>
      </c>
      <c r="K158" s="234">
        <v>0</v>
      </c>
      <c r="L158" s="234">
        <v>0</v>
      </c>
      <c r="M158" s="235">
        <v>0</v>
      </c>
      <c r="N158" s="428"/>
      <c r="O158" s="421"/>
      <c r="P158" s="421"/>
      <c r="Q158" s="421"/>
      <c r="R158" s="421"/>
      <c r="S158" s="297">
        <v>0</v>
      </c>
      <c r="T158" s="286">
        <v>0</v>
      </c>
      <c r="U158" s="286">
        <v>0</v>
      </c>
      <c r="V158" s="286">
        <v>0</v>
      </c>
      <c r="W158" s="247">
        <v>0</v>
      </c>
    </row>
    <row r="159" spans="1:23" ht="30" customHeight="1">
      <c r="A159" s="415"/>
      <c r="B159" s="418"/>
      <c r="C159" s="146" t="s">
        <v>23</v>
      </c>
      <c r="D159" s="421"/>
      <c r="E159" s="421"/>
      <c r="F159" s="421"/>
      <c r="G159" s="421"/>
      <c r="H159" s="426"/>
      <c r="I159" s="236">
        <v>0</v>
      </c>
      <c r="J159" s="234">
        <v>0</v>
      </c>
      <c r="K159" s="234">
        <v>0</v>
      </c>
      <c r="L159" s="234">
        <v>0</v>
      </c>
      <c r="M159" s="235">
        <v>0</v>
      </c>
      <c r="N159" s="428"/>
      <c r="O159" s="421"/>
      <c r="P159" s="421"/>
      <c r="Q159" s="421"/>
      <c r="R159" s="421"/>
      <c r="S159" s="297">
        <v>0</v>
      </c>
      <c r="T159" s="286">
        <v>0</v>
      </c>
      <c r="U159" s="286">
        <v>0</v>
      </c>
      <c r="V159" s="286">
        <v>0</v>
      </c>
      <c r="W159" s="247">
        <v>0</v>
      </c>
    </row>
    <row r="160" spans="1:23" ht="30" customHeight="1" thickBot="1">
      <c r="A160" s="415"/>
      <c r="B160" s="419"/>
      <c r="C160" s="149" t="s">
        <v>24</v>
      </c>
      <c r="D160" s="421"/>
      <c r="E160" s="421"/>
      <c r="F160" s="421"/>
      <c r="G160" s="421"/>
      <c r="H160" s="426"/>
      <c r="I160" s="237">
        <v>0</v>
      </c>
      <c r="J160" s="238">
        <v>0</v>
      </c>
      <c r="K160" s="238">
        <v>0</v>
      </c>
      <c r="L160" s="238">
        <v>0</v>
      </c>
      <c r="M160" s="239">
        <v>0</v>
      </c>
      <c r="N160" s="429"/>
      <c r="O160" s="424"/>
      <c r="P160" s="424"/>
      <c r="Q160" s="424"/>
      <c r="R160" s="424"/>
      <c r="S160" s="298">
        <v>0</v>
      </c>
      <c r="T160" s="287">
        <v>0</v>
      </c>
      <c r="U160" s="287">
        <v>0</v>
      </c>
      <c r="V160" s="287">
        <v>0</v>
      </c>
      <c r="W160" s="252">
        <v>0</v>
      </c>
    </row>
    <row r="161" spans="1:23" ht="30" customHeight="1" thickBot="1">
      <c r="A161" s="416"/>
      <c r="B161" s="422" t="s">
        <v>25</v>
      </c>
      <c r="C161" s="423"/>
      <c r="D161" s="284"/>
      <c r="E161" s="223"/>
      <c r="F161" s="223"/>
      <c r="G161" s="223"/>
      <c r="H161" s="223"/>
      <c r="I161" s="223">
        <f t="shared" ref="I161:M161" si="32">I153+I154+I155+I156+I157+I158+I159+I160</f>
        <v>0</v>
      </c>
      <c r="J161" s="223">
        <f t="shared" si="32"/>
        <v>0</v>
      </c>
      <c r="K161" s="223">
        <f t="shared" si="32"/>
        <v>0</v>
      </c>
      <c r="L161" s="223">
        <f t="shared" si="32"/>
        <v>0</v>
      </c>
      <c r="M161" s="224">
        <f t="shared" si="32"/>
        <v>0</v>
      </c>
      <c r="N161" s="284"/>
      <c r="O161" s="223"/>
      <c r="P161" s="223"/>
      <c r="Q161" s="223"/>
      <c r="R161" s="223"/>
      <c r="S161" s="299">
        <f t="shared" ref="S161:W161" si="33">S153+S154+S155+S156+S157+S158+S159+S160</f>
        <v>0</v>
      </c>
      <c r="T161" s="223">
        <f t="shared" si="33"/>
        <v>0</v>
      </c>
      <c r="U161" s="223">
        <f t="shared" si="33"/>
        <v>0</v>
      </c>
      <c r="V161" s="223">
        <f t="shared" si="33"/>
        <v>0</v>
      </c>
      <c r="W161" s="224">
        <f t="shared" si="33"/>
        <v>0</v>
      </c>
    </row>
    <row r="162" spans="1:23" ht="30" customHeight="1">
      <c r="A162" s="415">
        <v>18</v>
      </c>
      <c r="B162" s="417" t="s">
        <v>388</v>
      </c>
      <c r="C162" s="144" t="s">
        <v>17</v>
      </c>
      <c r="D162" s="420">
        <v>0</v>
      </c>
      <c r="E162" s="420">
        <v>0</v>
      </c>
      <c r="F162" s="420">
        <v>0</v>
      </c>
      <c r="G162" s="420">
        <v>0</v>
      </c>
      <c r="H162" s="425">
        <v>0</v>
      </c>
      <c r="I162" s="240">
        <v>0</v>
      </c>
      <c r="J162" s="232">
        <v>0</v>
      </c>
      <c r="K162" s="232">
        <v>0</v>
      </c>
      <c r="L162" s="232">
        <v>0</v>
      </c>
      <c r="M162" s="233">
        <v>0</v>
      </c>
      <c r="N162" s="427">
        <v>0</v>
      </c>
      <c r="O162" s="420">
        <v>0</v>
      </c>
      <c r="P162" s="420">
        <v>0</v>
      </c>
      <c r="Q162" s="420">
        <v>0</v>
      </c>
      <c r="R162" s="420">
        <v>0</v>
      </c>
      <c r="S162" s="296">
        <v>0</v>
      </c>
      <c r="T162" s="285">
        <v>0</v>
      </c>
      <c r="U162" s="285">
        <v>0</v>
      </c>
      <c r="V162" s="285">
        <v>0</v>
      </c>
      <c r="W162" s="244">
        <v>0</v>
      </c>
    </row>
    <row r="163" spans="1:23" ht="30" customHeight="1">
      <c r="A163" s="415"/>
      <c r="B163" s="418"/>
      <c r="C163" s="146" t="s">
        <v>18</v>
      </c>
      <c r="D163" s="421"/>
      <c r="E163" s="421"/>
      <c r="F163" s="421"/>
      <c r="G163" s="421"/>
      <c r="H163" s="426"/>
      <c r="I163" s="236">
        <v>0</v>
      </c>
      <c r="J163" s="234">
        <v>0</v>
      </c>
      <c r="K163" s="234">
        <v>0</v>
      </c>
      <c r="L163" s="234">
        <v>0</v>
      </c>
      <c r="M163" s="235">
        <v>0</v>
      </c>
      <c r="N163" s="428"/>
      <c r="O163" s="421"/>
      <c r="P163" s="421"/>
      <c r="Q163" s="421"/>
      <c r="R163" s="421"/>
      <c r="S163" s="297">
        <v>0</v>
      </c>
      <c r="T163" s="286">
        <v>0</v>
      </c>
      <c r="U163" s="286">
        <v>0</v>
      </c>
      <c r="V163" s="286">
        <v>0</v>
      </c>
      <c r="W163" s="247">
        <v>0</v>
      </c>
    </row>
    <row r="164" spans="1:23" ht="30" customHeight="1">
      <c r="A164" s="415"/>
      <c r="B164" s="418"/>
      <c r="C164" s="146" t="s">
        <v>19</v>
      </c>
      <c r="D164" s="421"/>
      <c r="E164" s="421"/>
      <c r="F164" s="421"/>
      <c r="G164" s="421"/>
      <c r="H164" s="426"/>
      <c r="I164" s="236">
        <v>0</v>
      </c>
      <c r="J164" s="234">
        <v>0</v>
      </c>
      <c r="K164" s="234">
        <v>0</v>
      </c>
      <c r="L164" s="234">
        <v>0</v>
      </c>
      <c r="M164" s="235">
        <v>0</v>
      </c>
      <c r="N164" s="428"/>
      <c r="O164" s="421"/>
      <c r="P164" s="421"/>
      <c r="Q164" s="421"/>
      <c r="R164" s="421"/>
      <c r="S164" s="297">
        <v>0</v>
      </c>
      <c r="T164" s="286">
        <v>0</v>
      </c>
      <c r="U164" s="286">
        <v>0</v>
      </c>
      <c r="V164" s="286">
        <v>0</v>
      </c>
      <c r="W164" s="247">
        <v>0</v>
      </c>
    </row>
    <row r="165" spans="1:23" ht="30" customHeight="1">
      <c r="A165" s="415"/>
      <c r="B165" s="418"/>
      <c r="C165" s="146" t="s">
        <v>20</v>
      </c>
      <c r="D165" s="421"/>
      <c r="E165" s="421"/>
      <c r="F165" s="421"/>
      <c r="G165" s="421"/>
      <c r="H165" s="426"/>
      <c r="I165" s="236">
        <v>0</v>
      </c>
      <c r="J165" s="234">
        <v>0</v>
      </c>
      <c r="K165" s="234">
        <v>0</v>
      </c>
      <c r="L165" s="234">
        <v>0</v>
      </c>
      <c r="M165" s="235">
        <v>0</v>
      </c>
      <c r="N165" s="428"/>
      <c r="O165" s="421"/>
      <c r="P165" s="421"/>
      <c r="Q165" s="421"/>
      <c r="R165" s="421"/>
      <c r="S165" s="297">
        <v>0</v>
      </c>
      <c r="T165" s="286">
        <v>0</v>
      </c>
      <c r="U165" s="286">
        <v>0</v>
      </c>
      <c r="V165" s="286">
        <v>0</v>
      </c>
      <c r="W165" s="247">
        <v>0</v>
      </c>
    </row>
    <row r="166" spans="1:23" ht="30" customHeight="1">
      <c r="A166" s="415"/>
      <c r="B166" s="418"/>
      <c r="C166" s="146" t="s">
        <v>21</v>
      </c>
      <c r="D166" s="421"/>
      <c r="E166" s="421"/>
      <c r="F166" s="421"/>
      <c r="G166" s="421"/>
      <c r="H166" s="426"/>
      <c r="I166" s="236">
        <v>0</v>
      </c>
      <c r="J166" s="234">
        <v>0</v>
      </c>
      <c r="K166" s="234">
        <v>0</v>
      </c>
      <c r="L166" s="234">
        <v>0</v>
      </c>
      <c r="M166" s="235">
        <v>0</v>
      </c>
      <c r="N166" s="428"/>
      <c r="O166" s="421"/>
      <c r="P166" s="421"/>
      <c r="Q166" s="421"/>
      <c r="R166" s="421"/>
      <c r="S166" s="297">
        <v>0</v>
      </c>
      <c r="T166" s="286">
        <v>0</v>
      </c>
      <c r="U166" s="286">
        <v>0</v>
      </c>
      <c r="V166" s="286">
        <v>0</v>
      </c>
      <c r="W166" s="247">
        <v>0</v>
      </c>
    </row>
    <row r="167" spans="1:23" ht="30" customHeight="1">
      <c r="A167" s="415"/>
      <c r="B167" s="418"/>
      <c r="C167" s="146" t="s">
        <v>22</v>
      </c>
      <c r="D167" s="421"/>
      <c r="E167" s="421"/>
      <c r="F167" s="421"/>
      <c r="G167" s="421"/>
      <c r="H167" s="426"/>
      <c r="I167" s="236">
        <v>0</v>
      </c>
      <c r="J167" s="234">
        <v>0</v>
      </c>
      <c r="K167" s="234">
        <v>0</v>
      </c>
      <c r="L167" s="234">
        <v>0</v>
      </c>
      <c r="M167" s="235">
        <v>0</v>
      </c>
      <c r="N167" s="428"/>
      <c r="O167" s="421"/>
      <c r="P167" s="421"/>
      <c r="Q167" s="421"/>
      <c r="R167" s="421"/>
      <c r="S167" s="297">
        <v>0</v>
      </c>
      <c r="T167" s="286">
        <v>0</v>
      </c>
      <c r="U167" s="286">
        <v>0</v>
      </c>
      <c r="V167" s="286">
        <v>0</v>
      </c>
      <c r="W167" s="247">
        <v>0</v>
      </c>
    </row>
    <row r="168" spans="1:23" ht="30" customHeight="1">
      <c r="A168" s="415"/>
      <c r="B168" s="418"/>
      <c r="C168" s="146" t="s">
        <v>23</v>
      </c>
      <c r="D168" s="421"/>
      <c r="E168" s="421"/>
      <c r="F168" s="421"/>
      <c r="G168" s="421"/>
      <c r="H168" s="426"/>
      <c r="I168" s="236">
        <v>0</v>
      </c>
      <c r="J168" s="234">
        <v>0</v>
      </c>
      <c r="K168" s="234">
        <v>0</v>
      </c>
      <c r="L168" s="234">
        <v>0</v>
      </c>
      <c r="M168" s="235">
        <v>0</v>
      </c>
      <c r="N168" s="428"/>
      <c r="O168" s="421"/>
      <c r="P168" s="421"/>
      <c r="Q168" s="421"/>
      <c r="R168" s="421"/>
      <c r="S168" s="297">
        <v>0</v>
      </c>
      <c r="T168" s="286">
        <v>0</v>
      </c>
      <c r="U168" s="286">
        <v>0</v>
      </c>
      <c r="V168" s="286">
        <v>0</v>
      </c>
      <c r="W168" s="247">
        <v>0</v>
      </c>
    </row>
    <row r="169" spans="1:23" ht="30" customHeight="1" thickBot="1">
      <c r="A169" s="415"/>
      <c r="B169" s="419"/>
      <c r="C169" s="149" t="s">
        <v>24</v>
      </c>
      <c r="D169" s="421"/>
      <c r="E169" s="421"/>
      <c r="F169" s="421"/>
      <c r="G169" s="421"/>
      <c r="H169" s="426"/>
      <c r="I169" s="237">
        <v>0</v>
      </c>
      <c r="J169" s="238">
        <v>0</v>
      </c>
      <c r="K169" s="238">
        <v>0</v>
      </c>
      <c r="L169" s="238">
        <v>0</v>
      </c>
      <c r="M169" s="239">
        <v>0</v>
      </c>
      <c r="N169" s="429"/>
      <c r="O169" s="424"/>
      <c r="P169" s="424"/>
      <c r="Q169" s="424"/>
      <c r="R169" s="424"/>
      <c r="S169" s="298">
        <v>0</v>
      </c>
      <c r="T169" s="287">
        <v>0</v>
      </c>
      <c r="U169" s="287">
        <v>0</v>
      </c>
      <c r="V169" s="287">
        <v>0</v>
      </c>
      <c r="W169" s="252">
        <v>0</v>
      </c>
    </row>
    <row r="170" spans="1:23" ht="30" customHeight="1" thickBot="1">
      <c r="A170" s="416"/>
      <c r="B170" s="422" t="s">
        <v>25</v>
      </c>
      <c r="C170" s="423"/>
      <c r="D170" s="284"/>
      <c r="E170" s="223"/>
      <c r="F170" s="223"/>
      <c r="G170" s="223"/>
      <c r="H170" s="223"/>
      <c r="I170" s="223">
        <f>I162+I163+I164+I165+I166+I167+I168+I169</f>
        <v>0</v>
      </c>
      <c r="J170" s="223">
        <f t="shared" ref="J170:M170" si="34">J162+J163+J164+J165+J166+J167+J168+J169</f>
        <v>0</v>
      </c>
      <c r="K170" s="223">
        <f t="shared" si="34"/>
        <v>0</v>
      </c>
      <c r="L170" s="223">
        <f t="shared" si="34"/>
        <v>0</v>
      </c>
      <c r="M170" s="224">
        <f t="shared" si="34"/>
        <v>0</v>
      </c>
      <c r="N170" s="284"/>
      <c r="O170" s="223"/>
      <c r="P170" s="223"/>
      <c r="Q170" s="223"/>
      <c r="R170" s="223"/>
      <c r="S170" s="299">
        <f>S162+S163+S164+S165+S166+S167+S168+S169</f>
        <v>0</v>
      </c>
      <c r="T170" s="223">
        <f t="shared" ref="T170:W170" si="35">T162+T163+T164+T165+T166+T167+T168+T169</f>
        <v>0</v>
      </c>
      <c r="U170" s="223">
        <f t="shared" si="35"/>
        <v>0</v>
      </c>
      <c r="V170" s="223">
        <f t="shared" si="35"/>
        <v>0</v>
      </c>
      <c r="W170" s="224">
        <f t="shared" si="35"/>
        <v>0</v>
      </c>
    </row>
    <row r="171" spans="1:23" ht="30" customHeight="1">
      <c r="A171" s="415">
        <v>19</v>
      </c>
      <c r="B171" s="417" t="s">
        <v>389</v>
      </c>
      <c r="C171" s="144" t="s">
        <v>17</v>
      </c>
      <c r="D171" s="420">
        <v>138.75</v>
      </c>
      <c r="E171" s="420">
        <v>17.39</v>
      </c>
      <c r="F171" s="420">
        <v>16.28</v>
      </c>
      <c r="G171" s="420">
        <v>0</v>
      </c>
      <c r="H171" s="425">
        <v>0.86</v>
      </c>
      <c r="I171" s="240">
        <v>0</v>
      </c>
      <c r="J171" s="232">
        <v>0</v>
      </c>
      <c r="K171" s="232">
        <v>0</v>
      </c>
      <c r="L171" s="232">
        <v>0</v>
      </c>
      <c r="M171" s="233">
        <v>0</v>
      </c>
      <c r="N171" s="427">
        <v>0</v>
      </c>
      <c r="O171" s="420">
        <v>0</v>
      </c>
      <c r="P171" s="420">
        <v>0</v>
      </c>
      <c r="Q171" s="420">
        <v>0</v>
      </c>
      <c r="R171" s="420">
        <v>0</v>
      </c>
      <c r="S171" s="296">
        <v>0</v>
      </c>
      <c r="T171" s="285">
        <v>0</v>
      </c>
      <c r="U171" s="285">
        <v>0</v>
      </c>
      <c r="V171" s="285">
        <v>0</v>
      </c>
      <c r="W171" s="244">
        <v>0</v>
      </c>
    </row>
    <row r="172" spans="1:23" ht="30" customHeight="1">
      <c r="A172" s="415"/>
      <c r="B172" s="418"/>
      <c r="C172" s="146" t="s">
        <v>18</v>
      </c>
      <c r="D172" s="421"/>
      <c r="E172" s="421"/>
      <c r="F172" s="421"/>
      <c r="G172" s="421"/>
      <c r="H172" s="426"/>
      <c r="I172" s="236">
        <v>0</v>
      </c>
      <c r="J172" s="234">
        <v>0</v>
      </c>
      <c r="K172" s="234">
        <v>0</v>
      </c>
      <c r="L172" s="234">
        <v>0</v>
      </c>
      <c r="M172" s="235">
        <v>0</v>
      </c>
      <c r="N172" s="428"/>
      <c r="O172" s="421"/>
      <c r="P172" s="421"/>
      <c r="Q172" s="421"/>
      <c r="R172" s="421"/>
      <c r="S172" s="297">
        <v>0</v>
      </c>
      <c r="T172" s="286">
        <v>0</v>
      </c>
      <c r="U172" s="286">
        <v>0</v>
      </c>
      <c r="V172" s="286">
        <v>0</v>
      </c>
      <c r="W172" s="247">
        <v>0</v>
      </c>
    </row>
    <row r="173" spans="1:23" ht="30" customHeight="1">
      <c r="A173" s="415"/>
      <c r="B173" s="418"/>
      <c r="C173" s="146" t="s">
        <v>19</v>
      </c>
      <c r="D173" s="421"/>
      <c r="E173" s="421"/>
      <c r="F173" s="421"/>
      <c r="G173" s="421"/>
      <c r="H173" s="426"/>
      <c r="I173" s="236">
        <v>0</v>
      </c>
      <c r="J173" s="234">
        <v>0</v>
      </c>
      <c r="K173" s="234">
        <v>0</v>
      </c>
      <c r="L173" s="234">
        <v>0</v>
      </c>
      <c r="M173" s="235">
        <v>0</v>
      </c>
      <c r="N173" s="428"/>
      <c r="O173" s="421"/>
      <c r="P173" s="421"/>
      <c r="Q173" s="421"/>
      <c r="R173" s="421"/>
      <c r="S173" s="297">
        <v>0</v>
      </c>
      <c r="T173" s="286">
        <v>0</v>
      </c>
      <c r="U173" s="286">
        <v>0</v>
      </c>
      <c r="V173" s="286">
        <v>0</v>
      </c>
      <c r="W173" s="247">
        <v>0</v>
      </c>
    </row>
    <row r="174" spans="1:23" ht="30" customHeight="1">
      <c r="A174" s="415"/>
      <c r="B174" s="418"/>
      <c r="C174" s="146" t="s">
        <v>20</v>
      </c>
      <c r="D174" s="421"/>
      <c r="E174" s="421"/>
      <c r="F174" s="421"/>
      <c r="G174" s="421"/>
      <c r="H174" s="426"/>
      <c r="I174" s="236">
        <v>0</v>
      </c>
      <c r="J174" s="234">
        <v>0</v>
      </c>
      <c r="K174" s="234">
        <v>0</v>
      </c>
      <c r="L174" s="234">
        <v>0</v>
      </c>
      <c r="M174" s="235">
        <v>0</v>
      </c>
      <c r="N174" s="428"/>
      <c r="O174" s="421"/>
      <c r="P174" s="421"/>
      <c r="Q174" s="421"/>
      <c r="R174" s="421"/>
      <c r="S174" s="297">
        <v>0</v>
      </c>
      <c r="T174" s="286">
        <v>0</v>
      </c>
      <c r="U174" s="286">
        <v>0</v>
      </c>
      <c r="V174" s="286">
        <v>0</v>
      </c>
      <c r="W174" s="247">
        <v>0</v>
      </c>
    </row>
    <row r="175" spans="1:23" ht="30" customHeight="1">
      <c r="A175" s="415"/>
      <c r="B175" s="418"/>
      <c r="C175" s="146" t="s">
        <v>21</v>
      </c>
      <c r="D175" s="421"/>
      <c r="E175" s="421"/>
      <c r="F175" s="421"/>
      <c r="G175" s="421"/>
      <c r="H175" s="426"/>
      <c r="I175" s="236">
        <v>0</v>
      </c>
      <c r="J175" s="234">
        <v>0</v>
      </c>
      <c r="K175" s="234">
        <v>0</v>
      </c>
      <c r="L175" s="234">
        <v>0</v>
      </c>
      <c r="M175" s="235">
        <v>0</v>
      </c>
      <c r="N175" s="428"/>
      <c r="O175" s="421"/>
      <c r="P175" s="421"/>
      <c r="Q175" s="421"/>
      <c r="R175" s="421"/>
      <c r="S175" s="297">
        <v>0</v>
      </c>
      <c r="T175" s="286">
        <v>0</v>
      </c>
      <c r="U175" s="286">
        <v>0</v>
      </c>
      <c r="V175" s="286">
        <v>0</v>
      </c>
      <c r="W175" s="247">
        <v>0</v>
      </c>
    </row>
    <row r="176" spans="1:23" ht="30" customHeight="1">
      <c r="A176" s="415"/>
      <c r="B176" s="418"/>
      <c r="C176" s="146" t="s">
        <v>22</v>
      </c>
      <c r="D176" s="421"/>
      <c r="E176" s="421"/>
      <c r="F176" s="421"/>
      <c r="G176" s="421"/>
      <c r="H176" s="426"/>
      <c r="I176" s="236">
        <v>0</v>
      </c>
      <c r="J176" s="234">
        <v>0</v>
      </c>
      <c r="K176" s="234">
        <v>0</v>
      </c>
      <c r="L176" s="234">
        <v>0</v>
      </c>
      <c r="M176" s="235">
        <v>0</v>
      </c>
      <c r="N176" s="428"/>
      <c r="O176" s="421"/>
      <c r="P176" s="421"/>
      <c r="Q176" s="421"/>
      <c r="R176" s="421"/>
      <c r="S176" s="297">
        <v>0</v>
      </c>
      <c r="T176" s="286">
        <v>0</v>
      </c>
      <c r="U176" s="286">
        <v>0</v>
      </c>
      <c r="V176" s="286">
        <v>0</v>
      </c>
      <c r="W176" s="247">
        <v>0</v>
      </c>
    </row>
    <row r="177" spans="1:23" ht="30" customHeight="1">
      <c r="A177" s="415"/>
      <c r="B177" s="418"/>
      <c r="C177" s="146" t="s">
        <v>23</v>
      </c>
      <c r="D177" s="421"/>
      <c r="E177" s="421"/>
      <c r="F177" s="421"/>
      <c r="G177" s="421"/>
      <c r="H177" s="426"/>
      <c r="I177" s="236">
        <v>0</v>
      </c>
      <c r="J177" s="234">
        <v>0</v>
      </c>
      <c r="K177" s="234">
        <v>0</v>
      </c>
      <c r="L177" s="234">
        <v>0</v>
      </c>
      <c r="M177" s="235">
        <v>0</v>
      </c>
      <c r="N177" s="428"/>
      <c r="O177" s="421"/>
      <c r="P177" s="421"/>
      <c r="Q177" s="421"/>
      <c r="R177" s="421"/>
      <c r="S177" s="297">
        <v>0</v>
      </c>
      <c r="T177" s="286">
        <v>0</v>
      </c>
      <c r="U177" s="286">
        <v>0</v>
      </c>
      <c r="V177" s="286">
        <v>0</v>
      </c>
      <c r="W177" s="247">
        <v>0</v>
      </c>
    </row>
    <row r="178" spans="1:23" ht="30" customHeight="1" thickBot="1">
      <c r="A178" s="415"/>
      <c r="B178" s="419"/>
      <c r="C178" s="149" t="s">
        <v>24</v>
      </c>
      <c r="D178" s="421"/>
      <c r="E178" s="421"/>
      <c r="F178" s="421"/>
      <c r="G178" s="421"/>
      <c r="H178" s="426"/>
      <c r="I178" s="237">
        <v>0</v>
      </c>
      <c r="J178" s="238">
        <v>0</v>
      </c>
      <c r="K178" s="238">
        <v>0</v>
      </c>
      <c r="L178" s="238">
        <v>0</v>
      </c>
      <c r="M178" s="239">
        <v>0</v>
      </c>
      <c r="N178" s="429"/>
      <c r="O178" s="424"/>
      <c r="P178" s="424"/>
      <c r="Q178" s="424"/>
      <c r="R178" s="424"/>
      <c r="S178" s="298">
        <v>0</v>
      </c>
      <c r="T178" s="287">
        <v>0</v>
      </c>
      <c r="U178" s="287">
        <v>0</v>
      </c>
      <c r="V178" s="287">
        <v>0</v>
      </c>
      <c r="W178" s="252">
        <v>0</v>
      </c>
    </row>
    <row r="179" spans="1:23" ht="30" customHeight="1" thickBot="1">
      <c r="A179" s="416"/>
      <c r="B179" s="422" t="s">
        <v>25</v>
      </c>
      <c r="C179" s="423"/>
      <c r="D179" s="284"/>
      <c r="E179" s="223"/>
      <c r="F179" s="223"/>
      <c r="G179" s="223"/>
      <c r="H179" s="223"/>
      <c r="I179" s="223">
        <f>I171+I172+I173+I174+I175+I176+I177+I178</f>
        <v>0</v>
      </c>
      <c r="J179" s="223">
        <f t="shared" ref="J179:M179" si="36">J171+J172+J173+J174+J175+J176+J177+J178</f>
        <v>0</v>
      </c>
      <c r="K179" s="223">
        <f t="shared" si="36"/>
        <v>0</v>
      </c>
      <c r="L179" s="223">
        <f t="shared" si="36"/>
        <v>0</v>
      </c>
      <c r="M179" s="224">
        <f t="shared" si="36"/>
        <v>0</v>
      </c>
      <c r="N179" s="284"/>
      <c r="O179" s="223"/>
      <c r="P179" s="223"/>
      <c r="Q179" s="223"/>
      <c r="R179" s="223"/>
      <c r="S179" s="299">
        <f>S171+S172+S173+S174+S175+S176+S177+S178</f>
        <v>0</v>
      </c>
      <c r="T179" s="223">
        <f t="shared" ref="T179:W179" si="37">T171+T172+T173+T174+T175+T176+T177+T178</f>
        <v>0</v>
      </c>
      <c r="U179" s="223">
        <f t="shared" si="37"/>
        <v>0</v>
      </c>
      <c r="V179" s="223">
        <f t="shared" si="37"/>
        <v>0</v>
      </c>
      <c r="W179" s="224">
        <f t="shared" si="37"/>
        <v>0</v>
      </c>
    </row>
    <row r="180" spans="1:23" ht="30" customHeight="1">
      <c r="A180" s="415">
        <v>20</v>
      </c>
      <c r="B180" s="417" t="s">
        <v>390</v>
      </c>
      <c r="C180" s="144" t="s">
        <v>17</v>
      </c>
      <c r="D180" s="420">
        <v>0</v>
      </c>
      <c r="E180" s="420">
        <v>0</v>
      </c>
      <c r="F180" s="420">
        <v>0</v>
      </c>
      <c r="G180" s="420">
        <v>0</v>
      </c>
      <c r="H180" s="425">
        <v>0</v>
      </c>
      <c r="I180" s="240">
        <v>0</v>
      </c>
      <c r="J180" s="232">
        <v>0</v>
      </c>
      <c r="K180" s="232">
        <v>0</v>
      </c>
      <c r="L180" s="232">
        <v>0</v>
      </c>
      <c r="M180" s="233">
        <v>0</v>
      </c>
      <c r="N180" s="427">
        <v>0</v>
      </c>
      <c r="O180" s="420">
        <v>0</v>
      </c>
      <c r="P180" s="420">
        <v>0</v>
      </c>
      <c r="Q180" s="420">
        <v>0</v>
      </c>
      <c r="R180" s="420">
        <v>0</v>
      </c>
      <c r="S180" s="296">
        <v>0</v>
      </c>
      <c r="T180" s="285">
        <v>0</v>
      </c>
      <c r="U180" s="285">
        <v>0</v>
      </c>
      <c r="V180" s="285">
        <v>0</v>
      </c>
      <c r="W180" s="244">
        <v>0</v>
      </c>
    </row>
    <row r="181" spans="1:23" ht="30" customHeight="1">
      <c r="A181" s="415"/>
      <c r="B181" s="418"/>
      <c r="C181" s="146" t="s">
        <v>18</v>
      </c>
      <c r="D181" s="421"/>
      <c r="E181" s="421"/>
      <c r="F181" s="421"/>
      <c r="G181" s="421"/>
      <c r="H181" s="426"/>
      <c r="I181" s="236">
        <v>0</v>
      </c>
      <c r="J181" s="234">
        <v>0</v>
      </c>
      <c r="K181" s="234">
        <v>0</v>
      </c>
      <c r="L181" s="234">
        <v>0</v>
      </c>
      <c r="M181" s="235">
        <v>0</v>
      </c>
      <c r="N181" s="428"/>
      <c r="O181" s="421"/>
      <c r="P181" s="421"/>
      <c r="Q181" s="421"/>
      <c r="R181" s="421"/>
      <c r="S181" s="297">
        <v>0</v>
      </c>
      <c r="T181" s="286">
        <v>0</v>
      </c>
      <c r="U181" s="286">
        <v>0</v>
      </c>
      <c r="V181" s="286">
        <v>0</v>
      </c>
      <c r="W181" s="247">
        <v>0</v>
      </c>
    </row>
    <row r="182" spans="1:23" ht="30" customHeight="1">
      <c r="A182" s="415"/>
      <c r="B182" s="418"/>
      <c r="C182" s="146" t="s">
        <v>19</v>
      </c>
      <c r="D182" s="421"/>
      <c r="E182" s="421"/>
      <c r="F182" s="421"/>
      <c r="G182" s="421"/>
      <c r="H182" s="426"/>
      <c r="I182" s="236">
        <v>0</v>
      </c>
      <c r="J182" s="234">
        <v>0</v>
      </c>
      <c r="K182" s="234">
        <v>0</v>
      </c>
      <c r="L182" s="234">
        <v>0</v>
      </c>
      <c r="M182" s="235">
        <v>0</v>
      </c>
      <c r="N182" s="428"/>
      <c r="O182" s="421"/>
      <c r="P182" s="421"/>
      <c r="Q182" s="421"/>
      <c r="R182" s="421"/>
      <c r="S182" s="297">
        <v>0</v>
      </c>
      <c r="T182" s="286">
        <v>0</v>
      </c>
      <c r="U182" s="286">
        <v>0</v>
      </c>
      <c r="V182" s="286">
        <v>0</v>
      </c>
      <c r="W182" s="247">
        <v>0</v>
      </c>
    </row>
    <row r="183" spans="1:23" ht="30" customHeight="1">
      <c r="A183" s="415"/>
      <c r="B183" s="418"/>
      <c r="C183" s="146" t="s">
        <v>20</v>
      </c>
      <c r="D183" s="421"/>
      <c r="E183" s="421"/>
      <c r="F183" s="421"/>
      <c r="G183" s="421"/>
      <c r="H183" s="426"/>
      <c r="I183" s="236">
        <v>0</v>
      </c>
      <c r="J183" s="234">
        <v>0</v>
      </c>
      <c r="K183" s="234">
        <v>0</v>
      </c>
      <c r="L183" s="234">
        <v>0</v>
      </c>
      <c r="M183" s="235">
        <v>0</v>
      </c>
      <c r="N183" s="428"/>
      <c r="O183" s="421"/>
      <c r="P183" s="421"/>
      <c r="Q183" s="421"/>
      <c r="R183" s="421"/>
      <c r="S183" s="297">
        <v>0</v>
      </c>
      <c r="T183" s="286">
        <v>0</v>
      </c>
      <c r="U183" s="286">
        <v>0</v>
      </c>
      <c r="V183" s="286">
        <v>0</v>
      </c>
      <c r="W183" s="247">
        <v>0</v>
      </c>
    </row>
    <row r="184" spans="1:23" ht="30" customHeight="1">
      <c r="A184" s="415"/>
      <c r="B184" s="418"/>
      <c r="C184" s="146" t="s">
        <v>21</v>
      </c>
      <c r="D184" s="421"/>
      <c r="E184" s="421"/>
      <c r="F184" s="421"/>
      <c r="G184" s="421"/>
      <c r="H184" s="426"/>
      <c r="I184" s="236">
        <v>0</v>
      </c>
      <c r="J184" s="234">
        <v>0</v>
      </c>
      <c r="K184" s="234">
        <v>0</v>
      </c>
      <c r="L184" s="234">
        <v>0</v>
      </c>
      <c r="M184" s="235">
        <v>0</v>
      </c>
      <c r="N184" s="428"/>
      <c r="O184" s="421"/>
      <c r="P184" s="421"/>
      <c r="Q184" s="421"/>
      <c r="R184" s="421"/>
      <c r="S184" s="297">
        <v>0</v>
      </c>
      <c r="T184" s="286">
        <v>0</v>
      </c>
      <c r="U184" s="286">
        <v>0</v>
      </c>
      <c r="V184" s="286">
        <v>0</v>
      </c>
      <c r="W184" s="247">
        <v>0</v>
      </c>
    </row>
    <row r="185" spans="1:23" ht="30" customHeight="1">
      <c r="A185" s="415"/>
      <c r="B185" s="418"/>
      <c r="C185" s="146" t="s">
        <v>22</v>
      </c>
      <c r="D185" s="421"/>
      <c r="E185" s="421"/>
      <c r="F185" s="421"/>
      <c r="G185" s="421"/>
      <c r="H185" s="426"/>
      <c r="I185" s="236">
        <v>0</v>
      </c>
      <c r="J185" s="234">
        <v>0</v>
      </c>
      <c r="K185" s="234">
        <v>0</v>
      </c>
      <c r="L185" s="234">
        <v>0</v>
      </c>
      <c r="M185" s="235">
        <v>0</v>
      </c>
      <c r="N185" s="428"/>
      <c r="O185" s="421"/>
      <c r="P185" s="421"/>
      <c r="Q185" s="421"/>
      <c r="R185" s="421"/>
      <c r="S185" s="297">
        <v>0</v>
      </c>
      <c r="T185" s="286">
        <v>0</v>
      </c>
      <c r="U185" s="286">
        <v>0</v>
      </c>
      <c r="V185" s="286">
        <v>0</v>
      </c>
      <c r="W185" s="247">
        <v>0</v>
      </c>
    </row>
    <row r="186" spans="1:23" ht="30" customHeight="1">
      <c r="A186" s="415"/>
      <c r="B186" s="418"/>
      <c r="C186" s="146" t="s">
        <v>23</v>
      </c>
      <c r="D186" s="421"/>
      <c r="E186" s="421"/>
      <c r="F186" s="421"/>
      <c r="G186" s="421"/>
      <c r="H186" s="426"/>
      <c r="I186" s="236">
        <v>0</v>
      </c>
      <c r="J186" s="234">
        <v>0</v>
      </c>
      <c r="K186" s="234">
        <v>0</v>
      </c>
      <c r="L186" s="234">
        <v>0</v>
      </c>
      <c r="M186" s="235">
        <v>0</v>
      </c>
      <c r="N186" s="428"/>
      <c r="O186" s="421"/>
      <c r="P186" s="421"/>
      <c r="Q186" s="421"/>
      <c r="R186" s="421"/>
      <c r="S186" s="297">
        <v>0</v>
      </c>
      <c r="T186" s="286">
        <v>0</v>
      </c>
      <c r="U186" s="286">
        <v>0</v>
      </c>
      <c r="V186" s="286">
        <v>0</v>
      </c>
      <c r="W186" s="247">
        <v>0</v>
      </c>
    </row>
    <row r="187" spans="1:23" ht="30" customHeight="1" thickBot="1">
      <c r="A187" s="415"/>
      <c r="B187" s="419"/>
      <c r="C187" s="149" t="s">
        <v>24</v>
      </c>
      <c r="D187" s="421"/>
      <c r="E187" s="421"/>
      <c r="F187" s="421"/>
      <c r="G187" s="421"/>
      <c r="H187" s="426"/>
      <c r="I187" s="237">
        <v>0</v>
      </c>
      <c r="J187" s="238">
        <v>0</v>
      </c>
      <c r="K187" s="238">
        <v>0</v>
      </c>
      <c r="L187" s="238">
        <v>0</v>
      </c>
      <c r="M187" s="239">
        <v>0</v>
      </c>
      <c r="N187" s="429"/>
      <c r="O187" s="424"/>
      <c r="P187" s="424"/>
      <c r="Q187" s="424"/>
      <c r="R187" s="424"/>
      <c r="S187" s="298">
        <v>0</v>
      </c>
      <c r="T187" s="287">
        <v>0</v>
      </c>
      <c r="U187" s="287">
        <v>0</v>
      </c>
      <c r="V187" s="287">
        <v>0</v>
      </c>
      <c r="W187" s="252">
        <v>0</v>
      </c>
    </row>
    <row r="188" spans="1:23" ht="30" customHeight="1" thickBot="1">
      <c r="A188" s="416"/>
      <c r="B188" s="422" t="s">
        <v>25</v>
      </c>
      <c r="C188" s="423"/>
      <c r="D188" s="284"/>
      <c r="E188" s="223"/>
      <c r="F188" s="223"/>
      <c r="G188" s="223"/>
      <c r="H188" s="223"/>
      <c r="I188" s="223">
        <f>I180+I181+I182+I183+I184+I185+I186+I187</f>
        <v>0</v>
      </c>
      <c r="J188" s="223">
        <f t="shared" ref="J188:M188" si="38">J180+J181+J182+J183+J184+J185+J186+J187</f>
        <v>0</v>
      </c>
      <c r="K188" s="223">
        <f t="shared" si="38"/>
        <v>0</v>
      </c>
      <c r="L188" s="223">
        <f t="shared" si="38"/>
        <v>0</v>
      </c>
      <c r="M188" s="224">
        <f t="shared" si="38"/>
        <v>0</v>
      </c>
      <c r="N188" s="284"/>
      <c r="O188" s="223"/>
      <c r="P188" s="223"/>
      <c r="Q188" s="223"/>
      <c r="R188" s="223"/>
      <c r="S188" s="299">
        <f>S180+S181+S182+S183+S184+S185+S186+S187</f>
        <v>0</v>
      </c>
      <c r="T188" s="223">
        <f t="shared" ref="T188:W188" si="39">T180+T181+T182+T183+T184+T185+T186+T187</f>
        <v>0</v>
      </c>
      <c r="U188" s="223">
        <f t="shared" si="39"/>
        <v>0</v>
      </c>
      <c r="V188" s="223">
        <f t="shared" si="39"/>
        <v>0</v>
      </c>
      <c r="W188" s="224">
        <f t="shared" si="39"/>
        <v>0</v>
      </c>
    </row>
    <row r="189" spans="1:23" ht="30" customHeight="1">
      <c r="A189" s="415">
        <v>21</v>
      </c>
      <c r="B189" s="417" t="s">
        <v>391</v>
      </c>
      <c r="C189" s="144" t="s">
        <v>17</v>
      </c>
      <c r="D189" s="420">
        <v>16.23</v>
      </c>
      <c r="E189" s="420">
        <v>0</v>
      </c>
      <c r="F189" s="420">
        <v>7.42</v>
      </c>
      <c r="G189" s="420">
        <v>4.6500000000000004</v>
      </c>
      <c r="H189" s="425">
        <v>0.28000000000000003</v>
      </c>
      <c r="I189" s="240">
        <v>0</v>
      </c>
      <c r="J189" s="232">
        <v>0</v>
      </c>
      <c r="K189" s="232">
        <v>0</v>
      </c>
      <c r="L189" s="232">
        <v>0</v>
      </c>
      <c r="M189" s="233">
        <v>0</v>
      </c>
      <c r="N189" s="427">
        <v>0</v>
      </c>
      <c r="O189" s="420">
        <v>0</v>
      </c>
      <c r="P189" s="420">
        <v>0</v>
      </c>
      <c r="Q189" s="420">
        <v>0</v>
      </c>
      <c r="R189" s="420">
        <v>0</v>
      </c>
      <c r="S189" s="296">
        <v>0</v>
      </c>
      <c r="T189" s="285">
        <v>0</v>
      </c>
      <c r="U189" s="285">
        <v>0</v>
      </c>
      <c r="V189" s="285">
        <v>0</v>
      </c>
      <c r="W189" s="244">
        <v>0</v>
      </c>
    </row>
    <row r="190" spans="1:23" ht="30" customHeight="1">
      <c r="A190" s="415"/>
      <c r="B190" s="418"/>
      <c r="C190" s="146" t="s">
        <v>18</v>
      </c>
      <c r="D190" s="421"/>
      <c r="E190" s="421"/>
      <c r="F190" s="421"/>
      <c r="G190" s="421"/>
      <c r="H190" s="426"/>
      <c r="I190" s="236">
        <v>0</v>
      </c>
      <c r="J190" s="234">
        <v>0</v>
      </c>
      <c r="K190" s="234">
        <v>0</v>
      </c>
      <c r="L190" s="234">
        <v>0</v>
      </c>
      <c r="M190" s="235">
        <v>0</v>
      </c>
      <c r="N190" s="428"/>
      <c r="O190" s="421"/>
      <c r="P190" s="421"/>
      <c r="Q190" s="421"/>
      <c r="R190" s="421"/>
      <c r="S190" s="297">
        <v>0</v>
      </c>
      <c r="T190" s="286">
        <v>0</v>
      </c>
      <c r="U190" s="286">
        <v>0</v>
      </c>
      <c r="V190" s="286">
        <v>0</v>
      </c>
      <c r="W190" s="247">
        <v>0</v>
      </c>
    </row>
    <row r="191" spans="1:23" ht="30" customHeight="1">
      <c r="A191" s="415"/>
      <c r="B191" s="418"/>
      <c r="C191" s="146" t="s">
        <v>19</v>
      </c>
      <c r="D191" s="421"/>
      <c r="E191" s="421"/>
      <c r="F191" s="421"/>
      <c r="G191" s="421"/>
      <c r="H191" s="426"/>
      <c r="I191" s="236">
        <v>0</v>
      </c>
      <c r="J191" s="234">
        <v>0</v>
      </c>
      <c r="K191" s="234">
        <v>0</v>
      </c>
      <c r="L191" s="234">
        <v>0</v>
      </c>
      <c r="M191" s="235">
        <v>0</v>
      </c>
      <c r="N191" s="428"/>
      <c r="O191" s="421"/>
      <c r="P191" s="421"/>
      <c r="Q191" s="421"/>
      <c r="R191" s="421"/>
      <c r="S191" s="297">
        <v>0</v>
      </c>
      <c r="T191" s="286">
        <v>0</v>
      </c>
      <c r="U191" s="286">
        <v>0</v>
      </c>
      <c r="V191" s="286">
        <v>0</v>
      </c>
      <c r="W191" s="247">
        <v>0</v>
      </c>
    </row>
    <row r="192" spans="1:23" ht="30" customHeight="1">
      <c r="A192" s="415"/>
      <c r="B192" s="418"/>
      <c r="C192" s="146" t="s">
        <v>20</v>
      </c>
      <c r="D192" s="421"/>
      <c r="E192" s="421"/>
      <c r="F192" s="421"/>
      <c r="G192" s="421"/>
      <c r="H192" s="426"/>
      <c r="I192" s="236">
        <v>0</v>
      </c>
      <c r="J192" s="234">
        <v>0</v>
      </c>
      <c r="K192" s="234">
        <v>0</v>
      </c>
      <c r="L192" s="234">
        <v>0</v>
      </c>
      <c r="M192" s="235">
        <v>0</v>
      </c>
      <c r="N192" s="428"/>
      <c r="O192" s="421"/>
      <c r="P192" s="421"/>
      <c r="Q192" s="421"/>
      <c r="R192" s="421"/>
      <c r="S192" s="297">
        <v>0</v>
      </c>
      <c r="T192" s="286">
        <v>0</v>
      </c>
      <c r="U192" s="286">
        <v>0</v>
      </c>
      <c r="V192" s="286">
        <v>0</v>
      </c>
      <c r="W192" s="247">
        <v>0</v>
      </c>
    </row>
    <row r="193" spans="1:23" ht="30" customHeight="1">
      <c r="A193" s="415"/>
      <c r="B193" s="418"/>
      <c r="C193" s="146" t="s">
        <v>21</v>
      </c>
      <c r="D193" s="421"/>
      <c r="E193" s="421"/>
      <c r="F193" s="421"/>
      <c r="G193" s="421"/>
      <c r="H193" s="426"/>
      <c r="I193" s="236">
        <v>0</v>
      </c>
      <c r="J193" s="234">
        <v>0</v>
      </c>
      <c r="K193" s="234">
        <v>0</v>
      </c>
      <c r="L193" s="234">
        <v>0</v>
      </c>
      <c r="M193" s="235">
        <v>0</v>
      </c>
      <c r="N193" s="428"/>
      <c r="O193" s="421"/>
      <c r="P193" s="421"/>
      <c r="Q193" s="421"/>
      <c r="R193" s="421"/>
      <c r="S193" s="297">
        <v>0</v>
      </c>
      <c r="T193" s="286">
        <v>0</v>
      </c>
      <c r="U193" s="286">
        <v>0</v>
      </c>
      <c r="V193" s="286">
        <v>0</v>
      </c>
      <c r="W193" s="247">
        <v>0</v>
      </c>
    </row>
    <row r="194" spans="1:23" ht="30" customHeight="1">
      <c r="A194" s="415"/>
      <c r="B194" s="418"/>
      <c r="C194" s="146" t="s">
        <v>22</v>
      </c>
      <c r="D194" s="421"/>
      <c r="E194" s="421"/>
      <c r="F194" s="421"/>
      <c r="G194" s="421"/>
      <c r="H194" s="426"/>
      <c r="I194" s="236">
        <v>0</v>
      </c>
      <c r="J194" s="234">
        <v>0</v>
      </c>
      <c r="K194" s="234">
        <v>0</v>
      </c>
      <c r="L194" s="234">
        <v>0</v>
      </c>
      <c r="M194" s="235">
        <v>0</v>
      </c>
      <c r="N194" s="428"/>
      <c r="O194" s="421"/>
      <c r="P194" s="421"/>
      <c r="Q194" s="421"/>
      <c r="R194" s="421"/>
      <c r="S194" s="297">
        <v>0</v>
      </c>
      <c r="T194" s="286">
        <v>0</v>
      </c>
      <c r="U194" s="286">
        <v>0</v>
      </c>
      <c r="V194" s="286">
        <v>0</v>
      </c>
      <c r="W194" s="247">
        <v>0</v>
      </c>
    </row>
    <row r="195" spans="1:23" ht="30" customHeight="1">
      <c r="A195" s="415"/>
      <c r="B195" s="418"/>
      <c r="C195" s="146" t="s">
        <v>23</v>
      </c>
      <c r="D195" s="421"/>
      <c r="E195" s="421"/>
      <c r="F195" s="421"/>
      <c r="G195" s="421"/>
      <c r="H195" s="426"/>
      <c r="I195" s="236">
        <v>0</v>
      </c>
      <c r="J195" s="234">
        <v>0</v>
      </c>
      <c r="K195" s="234">
        <v>0</v>
      </c>
      <c r="L195" s="234">
        <v>0</v>
      </c>
      <c r="M195" s="235">
        <v>0</v>
      </c>
      <c r="N195" s="428"/>
      <c r="O195" s="421"/>
      <c r="P195" s="421"/>
      <c r="Q195" s="421"/>
      <c r="R195" s="421"/>
      <c r="S195" s="297">
        <v>0</v>
      </c>
      <c r="T195" s="286">
        <v>0</v>
      </c>
      <c r="U195" s="286">
        <v>0</v>
      </c>
      <c r="V195" s="286">
        <v>0</v>
      </c>
      <c r="W195" s="247">
        <v>0</v>
      </c>
    </row>
    <row r="196" spans="1:23" ht="30" customHeight="1" thickBot="1">
      <c r="A196" s="415"/>
      <c r="B196" s="419"/>
      <c r="C196" s="149" t="s">
        <v>24</v>
      </c>
      <c r="D196" s="421"/>
      <c r="E196" s="421"/>
      <c r="F196" s="421"/>
      <c r="G196" s="421"/>
      <c r="H196" s="426"/>
      <c r="I196" s="237">
        <v>0</v>
      </c>
      <c r="J196" s="238">
        <v>0</v>
      </c>
      <c r="K196" s="238">
        <v>0</v>
      </c>
      <c r="L196" s="238">
        <v>0</v>
      </c>
      <c r="M196" s="239">
        <v>0</v>
      </c>
      <c r="N196" s="429"/>
      <c r="O196" s="424"/>
      <c r="P196" s="424"/>
      <c r="Q196" s="424"/>
      <c r="R196" s="424"/>
      <c r="S196" s="298">
        <v>0</v>
      </c>
      <c r="T196" s="287">
        <v>0</v>
      </c>
      <c r="U196" s="287">
        <v>0</v>
      </c>
      <c r="V196" s="287">
        <v>0</v>
      </c>
      <c r="W196" s="252">
        <v>0</v>
      </c>
    </row>
    <row r="197" spans="1:23" ht="30" customHeight="1" thickBot="1">
      <c r="A197" s="416"/>
      <c r="B197" s="422" t="s">
        <v>25</v>
      </c>
      <c r="C197" s="423"/>
      <c r="D197" s="284"/>
      <c r="E197" s="223"/>
      <c r="F197" s="223"/>
      <c r="G197" s="223"/>
      <c r="H197" s="223"/>
      <c r="I197" s="223">
        <f>I189+I190+I191+I192+I193+I194+I195+I196</f>
        <v>0</v>
      </c>
      <c r="J197" s="223">
        <f t="shared" ref="J197:M197" si="40">J189+J190+J191+J192+J193+J194+J195+J196</f>
        <v>0</v>
      </c>
      <c r="K197" s="223">
        <f t="shared" si="40"/>
        <v>0</v>
      </c>
      <c r="L197" s="223">
        <f t="shared" si="40"/>
        <v>0</v>
      </c>
      <c r="M197" s="224">
        <f t="shared" si="40"/>
        <v>0</v>
      </c>
      <c r="N197" s="284"/>
      <c r="O197" s="223"/>
      <c r="P197" s="223"/>
      <c r="Q197" s="223"/>
      <c r="R197" s="223"/>
      <c r="S197" s="299">
        <f>S189+S190+S191+S192+S193+S194+S195+S196</f>
        <v>0</v>
      </c>
      <c r="T197" s="223">
        <f t="shared" ref="T197:W197" si="41">T189+T190+T191+T192+T193+T194+T195+T196</f>
        <v>0</v>
      </c>
      <c r="U197" s="223">
        <f t="shared" si="41"/>
        <v>0</v>
      </c>
      <c r="V197" s="223">
        <f t="shared" si="41"/>
        <v>0</v>
      </c>
      <c r="W197" s="224">
        <f t="shared" si="41"/>
        <v>0</v>
      </c>
    </row>
    <row r="198" spans="1:23" ht="30" customHeight="1">
      <c r="A198" s="415">
        <v>22</v>
      </c>
      <c r="B198" s="417" t="s">
        <v>392</v>
      </c>
      <c r="C198" s="144" t="s">
        <v>17</v>
      </c>
      <c r="D198" s="420">
        <v>325.88</v>
      </c>
      <c r="E198" s="420">
        <v>12.36</v>
      </c>
      <c r="F198" s="420">
        <v>254.45</v>
      </c>
      <c r="G198" s="420">
        <v>0</v>
      </c>
      <c r="H198" s="425">
        <v>13.718999999999999</v>
      </c>
      <c r="I198" s="240">
        <v>0</v>
      </c>
      <c r="J198" s="232">
        <v>0</v>
      </c>
      <c r="K198" s="232">
        <v>0</v>
      </c>
      <c r="L198" s="232">
        <v>0</v>
      </c>
      <c r="M198" s="233">
        <v>0</v>
      </c>
      <c r="N198" s="427">
        <v>0</v>
      </c>
      <c r="O198" s="420">
        <v>0</v>
      </c>
      <c r="P198" s="420">
        <v>0</v>
      </c>
      <c r="Q198" s="420">
        <v>0</v>
      </c>
      <c r="R198" s="420">
        <v>0</v>
      </c>
      <c r="S198" s="296">
        <v>0</v>
      </c>
      <c r="T198" s="285">
        <v>0</v>
      </c>
      <c r="U198" s="285">
        <v>0</v>
      </c>
      <c r="V198" s="285">
        <v>0</v>
      </c>
      <c r="W198" s="244">
        <v>0</v>
      </c>
    </row>
    <row r="199" spans="1:23" ht="30" customHeight="1">
      <c r="A199" s="415"/>
      <c r="B199" s="418"/>
      <c r="C199" s="146" t="s">
        <v>18</v>
      </c>
      <c r="D199" s="421"/>
      <c r="E199" s="421"/>
      <c r="F199" s="421"/>
      <c r="G199" s="421"/>
      <c r="H199" s="426"/>
      <c r="I199" s="236">
        <v>0</v>
      </c>
      <c r="J199" s="234">
        <v>0</v>
      </c>
      <c r="K199" s="234">
        <v>0</v>
      </c>
      <c r="L199" s="234">
        <v>0</v>
      </c>
      <c r="M199" s="235">
        <v>0</v>
      </c>
      <c r="N199" s="428"/>
      <c r="O199" s="421"/>
      <c r="P199" s="421"/>
      <c r="Q199" s="421"/>
      <c r="R199" s="421"/>
      <c r="S199" s="297">
        <v>0</v>
      </c>
      <c r="T199" s="286">
        <v>0</v>
      </c>
      <c r="U199" s="286">
        <v>0</v>
      </c>
      <c r="V199" s="286">
        <v>0</v>
      </c>
      <c r="W199" s="247">
        <v>0</v>
      </c>
    </row>
    <row r="200" spans="1:23" ht="30" customHeight="1">
      <c r="A200" s="415"/>
      <c r="B200" s="418"/>
      <c r="C200" s="146" t="s">
        <v>19</v>
      </c>
      <c r="D200" s="421"/>
      <c r="E200" s="421"/>
      <c r="F200" s="421"/>
      <c r="G200" s="421"/>
      <c r="H200" s="426"/>
      <c r="I200" s="236">
        <v>0</v>
      </c>
      <c r="J200" s="234">
        <v>0</v>
      </c>
      <c r="K200" s="234">
        <v>0</v>
      </c>
      <c r="L200" s="234">
        <v>0</v>
      </c>
      <c r="M200" s="235">
        <v>0</v>
      </c>
      <c r="N200" s="428"/>
      <c r="O200" s="421"/>
      <c r="P200" s="421"/>
      <c r="Q200" s="421"/>
      <c r="R200" s="421"/>
      <c r="S200" s="297">
        <v>0</v>
      </c>
      <c r="T200" s="286">
        <v>0</v>
      </c>
      <c r="U200" s="286">
        <v>0</v>
      </c>
      <c r="V200" s="286">
        <v>0</v>
      </c>
      <c r="W200" s="247">
        <v>0</v>
      </c>
    </row>
    <row r="201" spans="1:23" ht="30" customHeight="1">
      <c r="A201" s="415"/>
      <c r="B201" s="418"/>
      <c r="C201" s="146" t="s">
        <v>20</v>
      </c>
      <c r="D201" s="421"/>
      <c r="E201" s="421"/>
      <c r="F201" s="421"/>
      <c r="G201" s="421"/>
      <c r="H201" s="426"/>
      <c r="I201" s="236">
        <v>0</v>
      </c>
      <c r="J201" s="234">
        <v>0</v>
      </c>
      <c r="K201" s="234">
        <v>0</v>
      </c>
      <c r="L201" s="234">
        <v>0</v>
      </c>
      <c r="M201" s="235">
        <v>0</v>
      </c>
      <c r="N201" s="428"/>
      <c r="O201" s="421"/>
      <c r="P201" s="421"/>
      <c r="Q201" s="421"/>
      <c r="R201" s="421"/>
      <c r="S201" s="297">
        <v>0</v>
      </c>
      <c r="T201" s="286">
        <v>0</v>
      </c>
      <c r="U201" s="286">
        <v>0</v>
      </c>
      <c r="V201" s="286">
        <v>0</v>
      </c>
      <c r="W201" s="247">
        <v>0</v>
      </c>
    </row>
    <row r="202" spans="1:23" ht="30" customHeight="1">
      <c r="A202" s="415"/>
      <c r="B202" s="418"/>
      <c r="C202" s="146" t="s">
        <v>21</v>
      </c>
      <c r="D202" s="421"/>
      <c r="E202" s="421"/>
      <c r="F202" s="421"/>
      <c r="G202" s="421"/>
      <c r="H202" s="426"/>
      <c r="I202" s="236">
        <v>0</v>
      </c>
      <c r="J202" s="234">
        <v>0</v>
      </c>
      <c r="K202" s="234">
        <v>0</v>
      </c>
      <c r="L202" s="234">
        <v>0</v>
      </c>
      <c r="M202" s="235">
        <v>0</v>
      </c>
      <c r="N202" s="428"/>
      <c r="O202" s="421"/>
      <c r="P202" s="421"/>
      <c r="Q202" s="421"/>
      <c r="R202" s="421"/>
      <c r="S202" s="297">
        <v>0</v>
      </c>
      <c r="T202" s="286">
        <v>0</v>
      </c>
      <c r="U202" s="286">
        <v>0</v>
      </c>
      <c r="V202" s="286">
        <v>0</v>
      </c>
      <c r="W202" s="247">
        <v>0</v>
      </c>
    </row>
    <row r="203" spans="1:23" ht="30" customHeight="1">
      <c r="A203" s="415"/>
      <c r="B203" s="418"/>
      <c r="C203" s="146" t="s">
        <v>22</v>
      </c>
      <c r="D203" s="421"/>
      <c r="E203" s="421"/>
      <c r="F203" s="421"/>
      <c r="G203" s="421"/>
      <c r="H203" s="426"/>
      <c r="I203" s="236">
        <v>0</v>
      </c>
      <c r="J203" s="234">
        <v>0</v>
      </c>
      <c r="K203" s="234">
        <v>0</v>
      </c>
      <c r="L203" s="234">
        <v>0</v>
      </c>
      <c r="M203" s="235">
        <v>0</v>
      </c>
      <c r="N203" s="428"/>
      <c r="O203" s="421"/>
      <c r="P203" s="421"/>
      <c r="Q203" s="421"/>
      <c r="R203" s="421"/>
      <c r="S203" s="297">
        <v>0</v>
      </c>
      <c r="T203" s="286">
        <v>0</v>
      </c>
      <c r="U203" s="286">
        <v>0</v>
      </c>
      <c r="V203" s="286">
        <v>0</v>
      </c>
      <c r="W203" s="247">
        <v>0</v>
      </c>
    </row>
    <row r="204" spans="1:23" ht="30" customHeight="1">
      <c r="A204" s="415"/>
      <c r="B204" s="418"/>
      <c r="C204" s="146" t="s">
        <v>23</v>
      </c>
      <c r="D204" s="421"/>
      <c r="E204" s="421"/>
      <c r="F204" s="421"/>
      <c r="G204" s="421"/>
      <c r="H204" s="426"/>
      <c r="I204" s="236">
        <v>0</v>
      </c>
      <c r="J204" s="234">
        <v>0</v>
      </c>
      <c r="K204" s="234">
        <v>0</v>
      </c>
      <c r="L204" s="234">
        <v>0</v>
      </c>
      <c r="M204" s="235">
        <v>0</v>
      </c>
      <c r="N204" s="428"/>
      <c r="O204" s="421"/>
      <c r="P204" s="421"/>
      <c r="Q204" s="421"/>
      <c r="R204" s="421"/>
      <c r="S204" s="297">
        <v>0</v>
      </c>
      <c r="T204" s="286">
        <v>0</v>
      </c>
      <c r="U204" s="286">
        <v>0</v>
      </c>
      <c r="V204" s="286">
        <v>0</v>
      </c>
      <c r="W204" s="247">
        <v>0</v>
      </c>
    </row>
    <row r="205" spans="1:23" ht="30" customHeight="1" thickBot="1">
      <c r="A205" s="415"/>
      <c r="B205" s="419"/>
      <c r="C205" s="149" t="s">
        <v>24</v>
      </c>
      <c r="D205" s="421"/>
      <c r="E205" s="421"/>
      <c r="F205" s="421"/>
      <c r="G205" s="421"/>
      <c r="H205" s="426"/>
      <c r="I205" s="237">
        <v>0</v>
      </c>
      <c r="J205" s="238">
        <v>0</v>
      </c>
      <c r="K205" s="238">
        <v>0</v>
      </c>
      <c r="L205" s="238">
        <v>0</v>
      </c>
      <c r="M205" s="239">
        <v>0</v>
      </c>
      <c r="N205" s="429"/>
      <c r="O205" s="424"/>
      <c r="P205" s="424"/>
      <c r="Q205" s="424"/>
      <c r="R205" s="424"/>
      <c r="S205" s="298">
        <v>0</v>
      </c>
      <c r="T205" s="287">
        <v>0</v>
      </c>
      <c r="U205" s="287">
        <v>0</v>
      </c>
      <c r="V205" s="287">
        <v>0</v>
      </c>
      <c r="W205" s="252">
        <v>0</v>
      </c>
    </row>
    <row r="206" spans="1:23" ht="30" customHeight="1" thickBot="1">
      <c r="A206" s="416"/>
      <c r="B206" s="422" t="s">
        <v>25</v>
      </c>
      <c r="C206" s="423"/>
      <c r="D206" s="284"/>
      <c r="E206" s="223"/>
      <c r="F206" s="223"/>
      <c r="G206" s="223"/>
      <c r="H206" s="223"/>
      <c r="I206" s="223">
        <f>I198+I199+I200+I201+I202+I203+I204+I205</f>
        <v>0</v>
      </c>
      <c r="J206" s="223">
        <f t="shared" ref="J206:M206" si="42">J198+J199+J200+J201+J202+J203+J204+J205</f>
        <v>0</v>
      </c>
      <c r="K206" s="223">
        <f t="shared" si="42"/>
        <v>0</v>
      </c>
      <c r="L206" s="223">
        <f t="shared" si="42"/>
        <v>0</v>
      </c>
      <c r="M206" s="224">
        <f t="shared" si="42"/>
        <v>0</v>
      </c>
      <c r="N206" s="284"/>
      <c r="O206" s="223"/>
      <c r="P206" s="223"/>
      <c r="Q206" s="223"/>
      <c r="R206" s="223"/>
      <c r="S206" s="299">
        <f>S198+S199+S200+S201+S202+S203+S204+S205</f>
        <v>0</v>
      </c>
      <c r="T206" s="223">
        <f t="shared" ref="T206:W206" si="43">T198+T199+T200+T201+T202+T203+T204+T205</f>
        <v>0</v>
      </c>
      <c r="U206" s="223">
        <f t="shared" si="43"/>
        <v>0</v>
      </c>
      <c r="V206" s="223">
        <f t="shared" si="43"/>
        <v>0</v>
      </c>
      <c r="W206" s="224">
        <f t="shared" si="43"/>
        <v>0</v>
      </c>
    </row>
    <row r="207" spans="1:23" ht="30" customHeight="1">
      <c r="A207" s="415">
        <v>23</v>
      </c>
      <c r="B207" s="417" t="s">
        <v>393</v>
      </c>
      <c r="C207" s="144" t="s">
        <v>17</v>
      </c>
      <c r="D207" s="420">
        <v>70.64</v>
      </c>
      <c r="E207" s="420">
        <v>0</v>
      </c>
      <c r="F207" s="420">
        <v>69.59</v>
      </c>
      <c r="G207" s="420">
        <v>13.2</v>
      </c>
      <c r="H207" s="425">
        <v>2.41</v>
      </c>
      <c r="I207" s="240">
        <v>0</v>
      </c>
      <c r="J207" s="232">
        <v>0</v>
      </c>
      <c r="K207" s="232">
        <v>0</v>
      </c>
      <c r="L207" s="232">
        <v>0</v>
      </c>
      <c r="M207" s="233">
        <v>0</v>
      </c>
      <c r="N207" s="427">
        <v>0</v>
      </c>
      <c r="O207" s="420">
        <v>0</v>
      </c>
      <c r="P207" s="420">
        <v>0</v>
      </c>
      <c r="Q207" s="420">
        <v>0</v>
      </c>
      <c r="R207" s="420">
        <v>0</v>
      </c>
      <c r="S207" s="296">
        <v>0</v>
      </c>
      <c r="T207" s="285">
        <v>0</v>
      </c>
      <c r="U207" s="285">
        <v>0</v>
      </c>
      <c r="V207" s="285">
        <v>0</v>
      </c>
      <c r="W207" s="244">
        <v>0</v>
      </c>
    </row>
    <row r="208" spans="1:23" ht="30" customHeight="1">
      <c r="A208" s="415"/>
      <c r="B208" s="418"/>
      <c r="C208" s="146" t="s">
        <v>18</v>
      </c>
      <c r="D208" s="421"/>
      <c r="E208" s="421"/>
      <c r="F208" s="421"/>
      <c r="G208" s="421"/>
      <c r="H208" s="426"/>
      <c r="I208" s="236">
        <v>0</v>
      </c>
      <c r="J208" s="234">
        <v>0</v>
      </c>
      <c r="K208" s="234">
        <v>0</v>
      </c>
      <c r="L208" s="234">
        <v>0</v>
      </c>
      <c r="M208" s="235">
        <v>0</v>
      </c>
      <c r="N208" s="428"/>
      <c r="O208" s="421"/>
      <c r="P208" s="421"/>
      <c r="Q208" s="421"/>
      <c r="R208" s="421"/>
      <c r="S208" s="297">
        <v>0</v>
      </c>
      <c r="T208" s="286">
        <v>0</v>
      </c>
      <c r="U208" s="286">
        <v>0</v>
      </c>
      <c r="V208" s="286">
        <v>0</v>
      </c>
      <c r="W208" s="247">
        <v>0</v>
      </c>
    </row>
    <row r="209" spans="1:23" ht="30" customHeight="1">
      <c r="A209" s="415"/>
      <c r="B209" s="418"/>
      <c r="C209" s="146" t="s">
        <v>19</v>
      </c>
      <c r="D209" s="421"/>
      <c r="E209" s="421"/>
      <c r="F209" s="421"/>
      <c r="G209" s="421"/>
      <c r="H209" s="426"/>
      <c r="I209" s="236">
        <v>0</v>
      </c>
      <c r="J209" s="234">
        <v>0</v>
      </c>
      <c r="K209" s="234">
        <v>0</v>
      </c>
      <c r="L209" s="234">
        <v>0</v>
      </c>
      <c r="M209" s="235">
        <v>0</v>
      </c>
      <c r="N209" s="428"/>
      <c r="O209" s="421"/>
      <c r="P209" s="421"/>
      <c r="Q209" s="421"/>
      <c r="R209" s="421"/>
      <c r="S209" s="297">
        <v>0</v>
      </c>
      <c r="T209" s="286">
        <v>0</v>
      </c>
      <c r="U209" s="286">
        <v>0</v>
      </c>
      <c r="V209" s="286">
        <v>0</v>
      </c>
      <c r="W209" s="247">
        <v>0</v>
      </c>
    </row>
    <row r="210" spans="1:23" ht="30" customHeight="1">
      <c r="A210" s="415"/>
      <c r="B210" s="418"/>
      <c r="C210" s="146" t="s">
        <v>20</v>
      </c>
      <c r="D210" s="421"/>
      <c r="E210" s="421"/>
      <c r="F210" s="421"/>
      <c r="G210" s="421"/>
      <c r="H210" s="426"/>
      <c r="I210" s="236">
        <v>0</v>
      </c>
      <c r="J210" s="234">
        <v>0</v>
      </c>
      <c r="K210" s="234">
        <v>0</v>
      </c>
      <c r="L210" s="234">
        <v>0</v>
      </c>
      <c r="M210" s="235">
        <v>0</v>
      </c>
      <c r="N210" s="428"/>
      <c r="O210" s="421"/>
      <c r="P210" s="421"/>
      <c r="Q210" s="421"/>
      <c r="R210" s="421"/>
      <c r="S210" s="297">
        <v>0</v>
      </c>
      <c r="T210" s="286">
        <v>0</v>
      </c>
      <c r="U210" s="286">
        <v>0</v>
      </c>
      <c r="V210" s="286">
        <v>0</v>
      </c>
      <c r="W210" s="247">
        <v>0</v>
      </c>
    </row>
    <row r="211" spans="1:23" ht="30" customHeight="1">
      <c r="A211" s="415"/>
      <c r="B211" s="418"/>
      <c r="C211" s="146" t="s">
        <v>21</v>
      </c>
      <c r="D211" s="421"/>
      <c r="E211" s="421"/>
      <c r="F211" s="421"/>
      <c r="G211" s="421"/>
      <c r="H211" s="426"/>
      <c r="I211" s="236">
        <v>0</v>
      </c>
      <c r="J211" s="234">
        <v>0</v>
      </c>
      <c r="K211" s="234">
        <v>0</v>
      </c>
      <c r="L211" s="234">
        <v>0</v>
      </c>
      <c r="M211" s="235">
        <v>0</v>
      </c>
      <c r="N211" s="428"/>
      <c r="O211" s="421"/>
      <c r="P211" s="421"/>
      <c r="Q211" s="421"/>
      <c r="R211" s="421"/>
      <c r="S211" s="297">
        <v>0</v>
      </c>
      <c r="T211" s="286">
        <v>0</v>
      </c>
      <c r="U211" s="286">
        <v>0</v>
      </c>
      <c r="V211" s="286">
        <v>0</v>
      </c>
      <c r="W211" s="247">
        <v>0</v>
      </c>
    </row>
    <row r="212" spans="1:23" ht="30" customHeight="1">
      <c r="A212" s="415"/>
      <c r="B212" s="418"/>
      <c r="C212" s="146" t="s">
        <v>22</v>
      </c>
      <c r="D212" s="421"/>
      <c r="E212" s="421"/>
      <c r="F212" s="421"/>
      <c r="G212" s="421"/>
      <c r="H212" s="426"/>
      <c r="I212" s="236">
        <v>0</v>
      </c>
      <c r="J212" s="234">
        <v>0</v>
      </c>
      <c r="K212" s="234">
        <v>0</v>
      </c>
      <c r="L212" s="234">
        <v>0</v>
      </c>
      <c r="M212" s="235">
        <v>0</v>
      </c>
      <c r="N212" s="428"/>
      <c r="O212" s="421"/>
      <c r="P212" s="421"/>
      <c r="Q212" s="421"/>
      <c r="R212" s="421"/>
      <c r="S212" s="297">
        <v>0</v>
      </c>
      <c r="T212" s="286">
        <v>0</v>
      </c>
      <c r="U212" s="286">
        <v>0</v>
      </c>
      <c r="V212" s="286">
        <v>0</v>
      </c>
      <c r="W212" s="247">
        <v>0</v>
      </c>
    </row>
    <row r="213" spans="1:23" ht="30" customHeight="1">
      <c r="A213" s="415"/>
      <c r="B213" s="418"/>
      <c r="C213" s="146" t="s">
        <v>23</v>
      </c>
      <c r="D213" s="421"/>
      <c r="E213" s="421"/>
      <c r="F213" s="421"/>
      <c r="G213" s="421"/>
      <c r="H213" s="426"/>
      <c r="I213" s="236">
        <v>0</v>
      </c>
      <c r="J213" s="234">
        <v>0</v>
      </c>
      <c r="K213" s="234">
        <v>0</v>
      </c>
      <c r="L213" s="234">
        <v>0</v>
      </c>
      <c r="M213" s="235">
        <v>0</v>
      </c>
      <c r="N213" s="428"/>
      <c r="O213" s="421"/>
      <c r="P213" s="421"/>
      <c r="Q213" s="421"/>
      <c r="R213" s="421"/>
      <c r="S213" s="297">
        <v>0</v>
      </c>
      <c r="T213" s="286">
        <v>0</v>
      </c>
      <c r="U213" s="286">
        <v>0</v>
      </c>
      <c r="V213" s="286">
        <v>0</v>
      </c>
      <c r="W213" s="247">
        <v>0</v>
      </c>
    </row>
    <row r="214" spans="1:23" ht="30" customHeight="1" thickBot="1">
      <c r="A214" s="415"/>
      <c r="B214" s="419"/>
      <c r="C214" s="149" t="s">
        <v>24</v>
      </c>
      <c r="D214" s="421"/>
      <c r="E214" s="421"/>
      <c r="F214" s="421"/>
      <c r="G214" s="421"/>
      <c r="H214" s="426"/>
      <c r="I214" s="237">
        <v>0</v>
      </c>
      <c r="J214" s="238">
        <v>0</v>
      </c>
      <c r="K214" s="238">
        <v>0</v>
      </c>
      <c r="L214" s="238">
        <v>0</v>
      </c>
      <c r="M214" s="239">
        <v>0</v>
      </c>
      <c r="N214" s="429"/>
      <c r="O214" s="424"/>
      <c r="P214" s="424"/>
      <c r="Q214" s="424"/>
      <c r="R214" s="424"/>
      <c r="S214" s="298">
        <v>0</v>
      </c>
      <c r="T214" s="287">
        <v>0</v>
      </c>
      <c r="U214" s="287">
        <v>0</v>
      </c>
      <c r="V214" s="287">
        <v>0</v>
      </c>
      <c r="W214" s="252">
        <v>0</v>
      </c>
    </row>
    <row r="215" spans="1:23" ht="30" customHeight="1" thickBot="1">
      <c r="A215" s="416"/>
      <c r="B215" s="422" t="s">
        <v>25</v>
      </c>
      <c r="C215" s="423"/>
      <c r="D215" s="284"/>
      <c r="E215" s="223"/>
      <c r="F215" s="223"/>
      <c r="G215" s="223"/>
      <c r="H215" s="223"/>
      <c r="I215" s="223">
        <f t="shared" ref="I215:M215" si="44">I207+I208+I209+I210+I211+I212+I213+I214</f>
        <v>0</v>
      </c>
      <c r="J215" s="223">
        <f t="shared" si="44"/>
        <v>0</v>
      </c>
      <c r="K215" s="223">
        <f t="shared" si="44"/>
        <v>0</v>
      </c>
      <c r="L215" s="223">
        <f t="shared" si="44"/>
        <v>0</v>
      </c>
      <c r="M215" s="224">
        <f t="shared" si="44"/>
        <v>0</v>
      </c>
      <c r="N215" s="284"/>
      <c r="O215" s="223"/>
      <c r="P215" s="223"/>
      <c r="Q215" s="223"/>
      <c r="R215" s="223"/>
      <c r="S215" s="299">
        <f t="shared" ref="S215:W215" si="45">S207+S208+S209+S210+S211+S212+S213+S214</f>
        <v>0</v>
      </c>
      <c r="T215" s="223">
        <f t="shared" si="45"/>
        <v>0</v>
      </c>
      <c r="U215" s="223">
        <f t="shared" si="45"/>
        <v>0</v>
      </c>
      <c r="V215" s="223">
        <f t="shared" si="45"/>
        <v>0</v>
      </c>
      <c r="W215" s="224">
        <f t="shared" si="45"/>
        <v>0</v>
      </c>
    </row>
    <row r="216" spans="1:23" ht="30" customHeight="1">
      <c r="A216" s="415">
        <v>24</v>
      </c>
      <c r="B216" s="417" t="s">
        <v>394</v>
      </c>
      <c r="C216" s="144" t="s">
        <v>17</v>
      </c>
      <c r="D216" s="420">
        <v>120.11499999999999</v>
      </c>
      <c r="E216" s="420">
        <v>4.6399999999999997</v>
      </c>
      <c r="F216" s="420">
        <v>0</v>
      </c>
      <c r="G216" s="420">
        <v>14.04</v>
      </c>
      <c r="H216" s="425">
        <v>8.44</v>
      </c>
      <c r="I216" s="240">
        <v>0</v>
      </c>
      <c r="J216" s="232">
        <v>0</v>
      </c>
      <c r="K216" s="232">
        <v>0</v>
      </c>
      <c r="L216" s="232">
        <v>0</v>
      </c>
      <c r="M216" s="233">
        <v>0</v>
      </c>
      <c r="N216" s="427">
        <v>0</v>
      </c>
      <c r="O216" s="420">
        <v>0</v>
      </c>
      <c r="P216" s="420">
        <v>0</v>
      </c>
      <c r="Q216" s="420">
        <v>0</v>
      </c>
      <c r="R216" s="420">
        <v>0</v>
      </c>
      <c r="S216" s="296">
        <v>0</v>
      </c>
      <c r="T216" s="285">
        <v>0</v>
      </c>
      <c r="U216" s="285">
        <v>0</v>
      </c>
      <c r="V216" s="285">
        <v>0</v>
      </c>
      <c r="W216" s="244">
        <v>0</v>
      </c>
    </row>
    <row r="217" spans="1:23" ht="30" customHeight="1">
      <c r="A217" s="415"/>
      <c r="B217" s="418"/>
      <c r="C217" s="146" t="s">
        <v>18</v>
      </c>
      <c r="D217" s="421"/>
      <c r="E217" s="421"/>
      <c r="F217" s="421"/>
      <c r="G217" s="421"/>
      <c r="H217" s="426"/>
      <c r="I217" s="236">
        <v>0</v>
      </c>
      <c r="J217" s="234">
        <v>0</v>
      </c>
      <c r="K217" s="234">
        <v>0</v>
      </c>
      <c r="L217" s="234">
        <v>0</v>
      </c>
      <c r="M217" s="235">
        <v>0</v>
      </c>
      <c r="N217" s="428"/>
      <c r="O217" s="421"/>
      <c r="P217" s="421"/>
      <c r="Q217" s="421"/>
      <c r="R217" s="421"/>
      <c r="S217" s="297">
        <v>0</v>
      </c>
      <c r="T217" s="286">
        <v>0</v>
      </c>
      <c r="U217" s="286">
        <v>0</v>
      </c>
      <c r="V217" s="286">
        <v>0</v>
      </c>
      <c r="W217" s="247">
        <v>0</v>
      </c>
    </row>
    <row r="218" spans="1:23" ht="30" customHeight="1">
      <c r="A218" s="415"/>
      <c r="B218" s="418"/>
      <c r="C218" s="146" t="s">
        <v>19</v>
      </c>
      <c r="D218" s="421"/>
      <c r="E218" s="421"/>
      <c r="F218" s="421"/>
      <c r="G218" s="421"/>
      <c r="H218" s="426"/>
      <c r="I218" s="236">
        <v>0</v>
      </c>
      <c r="J218" s="234">
        <v>0</v>
      </c>
      <c r="K218" s="234">
        <v>0</v>
      </c>
      <c r="L218" s="234">
        <v>0</v>
      </c>
      <c r="M218" s="235">
        <v>0</v>
      </c>
      <c r="N218" s="428"/>
      <c r="O218" s="421"/>
      <c r="P218" s="421"/>
      <c r="Q218" s="421"/>
      <c r="R218" s="421"/>
      <c r="S218" s="297">
        <v>0</v>
      </c>
      <c r="T218" s="286">
        <v>0</v>
      </c>
      <c r="U218" s="286">
        <v>0</v>
      </c>
      <c r="V218" s="286">
        <v>0</v>
      </c>
      <c r="W218" s="247">
        <v>0</v>
      </c>
    </row>
    <row r="219" spans="1:23" ht="30" customHeight="1">
      <c r="A219" s="415"/>
      <c r="B219" s="418"/>
      <c r="C219" s="146" t="s">
        <v>20</v>
      </c>
      <c r="D219" s="421"/>
      <c r="E219" s="421"/>
      <c r="F219" s="421"/>
      <c r="G219" s="421"/>
      <c r="H219" s="426"/>
      <c r="I219" s="236">
        <v>0</v>
      </c>
      <c r="J219" s="234">
        <v>0</v>
      </c>
      <c r="K219" s="234">
        <v>0</v>
      </c>
      <c r="L219" s="234">
        <v>0</v>
      </c>
      <c r="M219" s="235">
        <v>0</v>
      </c>
      <c r="N219" s="428"/>
      <c r="O219" s="421"/>
      <c r="P219" s="421"/>
      <c r="Q219" s="421"/>
      <c r="R219" s="421"/>
      <c r="S219" s="297">
        <v>0</v>
      </c>
      <c r="T219" s="286">
        <v>0</v>
      </c>
      <c r="U219" s="286">
        <v>0</v>
      </c>
      <c r="V219" s="286">
        <v>0</v>
      </c>
      <c r="W219" s="247">
        <v>0</v>
      </c>
    </row>
    <row r="220" spans="1:23" ht="30" customHeight="1">
      <c r="A220" s="415"/>
      <c r="B220" s="418"/>
      <c r="C220" s="146" t="s">
        <v>21</v>
      </c>
      <c r="D220" s="421"/>
      <c r="E220" s="421"/>
      <c r="F220" s="421"/>
      <c r="G220" s="421"/>
      <c r="H220" s="426"/>
      <c r="I220" s="236">
        <v>0</v>
      </c>
      <c r="J220" s="234">
        <v>0</v>
      </c>
      <c r="K220" s="234">
        <v>0</v>
      </c>
      <c r="L220" s="234">
        <v>0</v>
      </c>
      <c r="M220" s="235">
        <v>0</v>
      </c>
      <c r="N220" s="428"/>
      <c r="O220" s="421"/>
      <c r="P220" s="421"/>
      <c r="Q220" s="421"/>
      <c r="R220" s="421"/>
      <c r="S220" s="297">
        <v>0</v>
      </c>
      <c r="T220" s="286">
        <v>0</v>
      </c>
      <c r="U220" s="286">
        <v>0</v>
      </c>
      <c r="V220" s="286">
        <v>0</v>
      </c>
      <c r="W220" s="247">
        <v>0</v>
      </c>
    </row>
    <row r="221" spans="1:23" ht="30" customHeight="1">
      <c r="A221" s="415"/>
      <c r="B221" s="418"/>
      <c r="C221" s="146" t="s">
        <v>22</v>
      </c>
      <c r="D221" s="421"/>
      <c r="E221" s="421"/>
      <c r="F221" s="421"/>
      <c r="G221" s="421"/>
      <c r="H221" s="426"/>
      <c r="I221" s="236">
        <v>0</v>
      </c>
      <c r="J221" s="234">
        <v>0</v>
      </c>
      <c r="K221" s="234">
        <v>0</v>
      </c>
      <c r="L221" s="234">
        <v>0</v>
      </c>
      <c r="M221" s="235">
        <v>0</v>
      </c>
      <c r="N221" s="428"/>
      <c r="O221" s="421"/>
      <c r="P221" s="421"/>
      <c r="Q221" s="421"/>
      <c r="R221" s="421"/>
      <c r="S221" s="297">
        <v>0</v>
      </c>
      <c r="T221" s="286">
        <v>0</v>
      </c>
      <c r="U221" s="286">
        <v>0</v>
      </c>
      <c r="V221" s="286">
        <v>0</v>
      </c>
      <c r="W221" s="247">
        <v>0</v>
      </c>
    </row>
    <row r="222" spans="1:23" ht="30" customHeight="1">
      <c r="A222" s="415"/>
      <c r="B222" s="418"/>
      <c r="C222" s="146" t="s">
        <v>23</v>
      </c>
      <c r="D222" s="421"/>
      <c r="E222" s="421"/>
      <c r="F222" s="421"/>
      <c r="G222" s="421"/>
      <c r="H222" s="426"/>
      <c r="I222" s="236">
        <v>0</v>
      </c>
      <c r="J222" s="234">
        <v>0</v>
      </c>
      <c r="K222" s="234">
        <v>0</v>
      </c>
      <c r="L222" s="234">
        <v>0</v>
      </c>
      <c r="M222" s="235">
        <v>0</v>
      </c>
      <c r="N222" s="428"/>
      <c r="O222" s="421"/>
      <c r="P222" s="421"/>
      <c r="Q222" s="421"/>
      <c r="R222" s="421"/>
      <c r="S222" s="297">
        <v>0</v>
      </c>
      <c r="T222" s="286">
        <v>0</v>
      </c>
      <c r="U222" s="286">
        <v>0</v>
      </c>
      <c r="V222" s="286">
        <v>0</v>
      </c>
      <c r="W222" s="247">
        <v>0</v>
      </c>
    </row>
    <row r="223" spans="1:23" ht="30" customHeight="1" thickBot="1">
      <c r="A223" s="415"/>
      <c r="B223" s="419"/>
      <c r="C223" s="149" t="s">
        <v>24</v>
      </c>
      <c r="D223" s="421"/>
      <c r="E223" s="421"/>
      <c r="F223" s="421"/>
      <c r="G223" s="421"/>
      <c r="H223" s="426"/>
      <c r="I223" s="237">
        <v>0</v>
      </c>
      <c r="J223" s="238">
        <v>0</v>
      </c>
      <c r="K223" s="238">
        <v>0</v>
      </c>
      <c r="L223" s="238">
        <v>0</v>
      </c>
      <c r="M223" s="239">
        <v>0</v>
      </c>
      <c r="N223" s="429"/>
      <c r="O223" s="424"/>
      <c r="P223" s="424"/>
      <c r="Q223" s="424"/>
      <c r="R223" s="424"/>
      <c r="S223" s="298">
        <v>0</v>
      </c>
      <c r="T223" s="287">
        <v>0</v>
      </c>
      <c r="U223" s="287">
        <v>0</v>
      </c>
      <c r="V223" s="287">
        <v>0</v>
      </c>
      <c r="W223" s="252">
        <v>0</v>
      </c>
    </row>
    <row r="224" spans="1:23" ht="30" customHeight="1" thickBot="1">
      <c r="A224" s="416"/>
      <c r="B224" s="422" t="s">
        <v>25</v>
      </c>
      <c r="C224" s="423"/>
      <c r="D224" s="284"/>
      <c r="E224" s="223"/>
      <c r="F224" s="223"/>
      <c r="G224" s="223"/>
      <c r="H224" s="223"/>
      <c r="I224" s="223">
        <f t="shared" ref="I224:M224" si="46">I216+I217+I218+I219+I220+I221+I222+I223</f>
        <v>0</v>
      </c>
      <c r="J224" s="223">
        <f t="shared" si="46"/>
        <v>0</v>
      </c>
      <c r="K224" s="223">
        <f t="shared" si="46"/>
        <v>0</v>
      </c>
      <c r="L224" s="223">
        <f t="shared" si="46"/>
        <v>0</v>
      </c>
      <c r="M224" s="224">
        <f t="shared" si="46"/>
        <v>0</v>
      </c>
      <c r="N224" s="284"/>
      <c r="O224" s="223"/>
      <c r="P224" s="223"/>
      <c r="Q224" s="223"/>
      <c r="R224" s="223"/>
      <c r="S224" s="299">
        <f t="shared" ref="S224:W224" si="47">S216+S217+S218+S219+S220+S221+S222+S223</f>
        <v>0</v>
      </c>
      <c r="T224" s="223">
        <f t="shared" si="47"/>
        <v>0</v>
      </c>
      <c r="U224" s="223">
        <f t="shared" si="47"/>
        <v>0</v>
      </c>
      <c r="V224" s="223">
        <f t="shared" si="47"/>
        <v>0</v>
      </c>
      <c r="W224" s="224">
        <f t="shared" si="47"/>
        <v>0</v>
      </c>
    </row>
    <row r="225" spans="1:23" ht="30" customHeight="1">
      <c r="A225" s="430"/>
      <c r="B225" s="432"/>
      <c r="C225" s="89" t="s">
        <v>17</v>
      </c>
      <c r="D225" s="524">
        <f>D216+D207+D198+D189+D180+D171+D162+D153+D144+D135+D126+D117+D108+D99+D90+D81+D72+D63+D54+D45+D36+D27+D18+D9</f>
        <v>18549.248700000004</v>
      </c>
      <c r="E225" s="524">
        <f t="shared" ref="E225:H225" si="48">E216+E207+E198+E189+E180+E171+E162+E153+E144+E135+E126+E117+E108+E99+E90+E81+E72+E63+E54+E45+E36+E27+E18+E9</f>
        <v>1438.3</v>
      </c>
      <c r="F225" s="524">
        <f t="shared" si="48"/>
        <v>4058.7799999999997</v>
      </c>
      <c r="G225" s="524">
        <f t="shared" si="48"/>
        <v>98.810999999999993</v>
      </c>
      <c r="H225" s="527">
        <f t="shared" si="48"/>
        <v>113.622</v>
      </c>
      <c r="I225" s="257">
        <f>I216+I207+I198+I189+I180+I171+I162+I153+I144+I135+I126+I117+I108+I99+I90+I81+I72+I63+I54+I45+I36+I27+I18+I9</f>
        <v>1199.346</v>
      </c>
      <c r="J225" s="258">
        <f t="shared" ref="J225:M225" si="49">J216+J207+J198+J189+J180+J171+J162+J153+J144+J135+J126+J117+J108+J99+J90+J81+J72+J63+J54+J45+J36+J27+J18+J9</f>
        <v>69.36</v>
      </c>
      <c r="K225" s="258">
        <f t="shared" si="49"/>
        <v>96.5</v>
      </c>
      <c r="L225" s="258">
        <f t="shared" si="49"/>
        <v>0</v>
      </c>
      <c r="M225" s="259">
        <f t="shared" si="49"/>
        <v>0</v>
      </c>
      <c r="N225" s="529">
        <f>N216+N207+N198+N189+N180+N171+N162+N153+N144+N135+N126+N117+N108+N99+N90+N81+N72+N63+N54+N45+N36+N27+N18+N9</f>
        <v>233.01300000000001</v>
      </c>
      <c r="O225" s="524">
        <f t="shared" ref="O225:Q225" si="50">O216+O207+O198+O189+O180+O171+O162+O153+O144+O135+O126+O117+O108+O99+O90+O81+O72+O63+O54+O45+O36+O27+O18+O9</f>
        <v>12.780000000000001</v>
      </c>
      <c r="P225" s="524">
        <f t="shared" si="50"/>
        <v>0.01</v>
      </c>
      <c r="Q225" s="524">
        <f t="shared" si="50"/>
        <v>2.7</v>
      </c>
      <c r="R225" s="524">
        <f>R216+R207+R198+R189+R180+R171+R162+R153+R144+R135+R126+R117+R108+R99+R90+R81+R72+R63+R54+R45+R36+R27+R18+R9</f>
        <v>98.95</v>
      </c>
      <c r="S225" s="302">
        <f>S216+S207+S198+S189+S180+S171+S162+S153+S144+S135+S126+S117+S108+S99+S90+S81+S72+S63+S54+S45+S36+S27+S18+S9</f>
        <v>1.2010000000000001</v>
      </c>
      <c r="T225" s="291">
        <f t="shared" ref="T225:W232" si="51">T216+T207+T198+T189+T180+T171+T162+T153+T144+T135+T126+T117+T108+T99+T90+T81+T72+T63+T54+T45+T36+T27+T18+T9</f>
        <v>0</v>
      </c>
      <c r="U225" s="291">
        <f t="shared" si="51"/>
        <v>0</v>
      </c>
      <c r="V225" s="291">
        <f t="shared" si="51"/>
        <v>0</v>
      </c>
      <c r="W225" s="262">
        <f t="shared" si="51"/>
        <v>0</v>
      </c>
    </row>
    <row r="226" spans="1:23" ht="30" customHeight="1">
      <c r="A226" s="430"/>
      <c r="B226" s="433"/>
      <c r="C226" s="91" t="s">
        <v>18</v>
      </c>
      <c r="D226" s="525"/>
      <c r="E226" s="525"/>
      <c r="F226" s="525"/>
      <c r="G226" s="525"/>
      <c r="H226" s="528"/>
      <c r="I226" s="263">
        <f t="shared" ref="I226:M232" si="52">I217+I208+I199+I190+I181+I172+I163+I154+I145+I136+I127+I118+I109+I100+I91+I82+I73+I64+I55+I46+I37+I28+I19+I10</f>
        <v>95.83</v>
      </c>
      <c r="J226" s="264">
        <f t="shared" si="52"/>
        <v>0</v>
      </c>
      <c r="K226" s="264">
        <f t="shared" si="52"/>
        <v>200</v>
      </c>
      <c r="L226" s="264">
        <f t="shared" si="52"/>
        <v>0</v>
      </c>
      <c r="M226" s="265">
        <f t="shared" si="52"/>
        <v>0</v>
      </c>
      <c r="N226" s="530"/>
      <c r="O226" s="525"/>
      <c r="P226" s="525"/>
      <c r="Q226" s="525"/>
      <c r="R226" s="525"/>
      <c r="S226" s="302">
        <f t="shared" ref="S226:S232" si="53">S217+S208+S199+S190+S181+S172+S163+S154+S145+S136+S127+S118+S109+S100+S91+S82+S73+S64+S55+S46+S37+S28+S19+S10</f>
        <v>0</v>
      </c>
      <c r="T226" s="292">
        <f t="shared" si="51"/>
        <v>0</v>
      </c>
      <c r="U226" s="292">
        <f t="shared" si="51"/>
        <v>0</v>
      </c>
      <c r="V226" s="292">
        <f t="shared" si="51"/>
        <v>0</v>
      </c>
      <c r="W226" s="268">
        <f t="shared" si="51"/>
        <v>0</v>
      </c>
    </row>
    <row r="227" spans="1:23" ht="30" customHeight="1">
      <c r="A227" s="430"/>
      <c r="B227" s="433"/>
      <c r="C227" s="91" t="s">
        <v>19</v>
      </c>
      <c r="D227" s="525"/>
      <c r="E227" s="525"/>
      <c r="F227" s="525"/>
      <c r="G227" s="525"/>
      <c r="H227" s="528"/>
      <c r="I227" s="263">
        <f t="shared" si="52"/>
        <v>955.38</v>
      </c>
      <c r="J227" s="264">
        <f t="shared" si="52"/>
        <v>0</v>
      </c>
      <c r="K227" s="264">
        <f t="shared" si="52"/>
        <v>466.17999999999995</v>
      </c>
      <c r="L227" s="264">
        <f t="shared" si="52"/>
        <v>0</v>
      </c>
      <c r="M227" s="265">
        <f t="shared" si="52"/>
        <v>0</v>
      </c>
      <c r="N227" s="530"/>
      <c r="O227" s="525"/>
      <c r="P227" s="525"/>
      <c r="Q227" s="525"/>
      <c r="R227" s="525"/>
      <c r="S227" s="302">
        <f t="shared" si="53"/>
        <v>0</v>
      </c>
      <c r="T227" s="292">
        <f t="shared" si="51"/>
        <v>0</v>
      </c>
      <c r="U227" s="292">
        <f t="shared" si="51"/>
        <v>0</v>
      </c>
      <c r="V227" s="292">
        <f t="shared" si="51"/>
        <v>0</v>
      </c>
      <c r="W227" s="268">
        <f t="shared" si="51"/>
        <v>0</v>
      </c>
    </row>
    <row r="228" spans="1:23" ht="30" customHeight="1">
      <c r="A228" s="430"/>
      <c r="B228" s="433"/>
      <c r="C228" s="91" t="s">
        <v>20</v>
      </c>
      <c r="D228" s="525"/>
      <c r="E228" s="525"/>
      <c r="F228" s="525"/>
      <c r="G228" s="525"/>
      <c r="H228" s="528"/>
      <c r="I228" s="263">
        <f t="shared" si="52"/>
        <v>1114.7399999999998</v>
      </c>
      <c r="J228" s="264">
        <f t="shared" si="52"/>
        <v>188</v>
      </c>
      <c r="K228" s="264">
        <f t="shared" si="52"/>
        <v>15</v>
      </c>
      <c r="L228" s="264">
        <f t="shared" si="52"/>
        <v>0</v>
      </c>
      <c r="M228" s="265">
        <f t="shared" si="52"/>
        <v>0</v>
      </c>
      <c r="N228" s="530"/>
      <c r="O228" s="525"/>
      <c r="P228" s="525"/>
      <c r="Q228" s="525"/>
      <c r="R228" s="525"/>
      <c r="S228" s="302">
        <f t="shared" si="53"/>
        <v>0</v>
      </c>
      <c r="T228" s="292">
        <f t="shared" si="51"/>
        <v>0</v>
      </c>
      <c r="U228" s="292">
        <f t="shared" si="51"/>
        <v>0</v>
      </c>
      <c r="V228" s="292">
        <f t="shared" si="51"/>
        <v>0</v>
      </c>
      <c r="W228" s="268">
        <f t="shared" si="51"/>
        <v>0</v>
      </c>
    </row>
    <row r="229" spans="1:23" ht="30" customHeight="1">
      <c r="A229" s="430"/>
      <c r="B229" s="433"/>
      <c r="C229" s="91" t="s">
        <v>21</v>
      </c>
      <c r="D229" s="525"/>
      <c r="E229" s="525"/>
      <c r="F229" s="525"/>
      <c r="G229" s="525"/>
      <c r="H229" s="528"/>
      <c r="I229" s="263">
        <f t="shared" si="52"/>
        <v>589.27</v>
      </c>
      <c r="J229" s="264">
        <f t="shared" si="52"/>
        <v>0</v>
      </c>
      <c r="K229" s="264">
        <f t="shared" si="52"/>
        <v>12</v>
      </c>
      <c r="L229" s="264">
        <f t="shared" si="52"/>
        <v>9.25</v>
      </c>
      <c r="M229" s="265">
        <f t="shared" si="52"/>
        <v>170.34</v>
      </c>
      <c r="N229" s="530"/>
      <c r="O229" s="525"/>
      <c r="P229" s="525"/>
      <c r="Q229" s="525"/>
      <c r="R229" s="525"/>
      <c r="S229" s="302">
        <f t="shared" si="53"/>
        <v>0</v>
      </c>
      <c r="T229" s="292">
        <f t="shared" si="51"/>
        <v>0</v>
      </c>
      <c r="U229" s="292">
        <f t="shared" si="51"/>
        <v>0</v>
      </c>
      <c r="V229" s="292">
        <f t="shared" si="51"/>
        <v>0</v>
      </c>
      <c r="W229" s="268">
        <f t="shared" si="51"/>
        <v>0</v>
      </c>
    </row>
    <row r="230" spans="1:23" ht="30" customHeight="1">
      <c r="A230" s="430"/>
      <c r="B230" s="433"/>
      <c r="C230" s="91" t="s">
        <v>22</v>
      </c>
      <c r="D230" s="525"/>
      <c r="E230" s="525"/>
      <c r="F230" s="525"/>
      <c r="G230" s="525"/>
      <c r="H230" s="528"/>
      <c r="I230" s="263">
        <f t="shared" si="52"/>
        <v>1</v>
      </c>
      <c r="J230" s="264">
        <f t="shared" si="52"/>
        <v>20.68</v>
      </c>
      <c r="K230" s="264">
        <f t="shared" si="52"/>
        <v>0</v>
      </c>
      <c r="L230" s="264">
        <f t="shared" si="52"/>
        <v>0</v>
      </c>
      <c r="M230" s="265">
        <f t="shared" si="52"/>
        <v>0</v>
      </c>
      <c r="N230" s="530"/>
      <c r="O230" s="525"/>
      <c r="P230" s="525"/>
      <c r="Q230" s="525"/>
      <c r="R230" s="525"/>
      <c r="S230" s="302">
        <f t="shared" si="53"/>
        <v>0</v>
      </c>
      <c r="T230" s="292">
        <f t="shared" si="51"/>
        <v>0</v>
      </c>
      <c r="U230" s="292">
        <f t="shared" si="51"/>
        <v>0</v>
      </c>
      <c r="V230" s="292">
        <f t="shared" si="51"/>
        <v>0</v>
      </c>
      <c r="W230" s="268">
        <f t="shared" si="51"/>
        <v>0</v>
      </c>
    </row>
    <row r="231" spans="1:23" ht="30" customHeight="1">
      <c r="A231" s="430"/>
      <c r="B231" s="433"/>
      <c r="C231" s="91" t="s">
        <v>23</v>
      </c>
      <c r="D231" s="525"/>
      <c r="E231" s="525"/>
      <c r="F231" s="525"/>
      <c r="G231" s="525"/>
      <c r="H231" s="528"/>
      <c r="I231" s="263">
        <f t="shared" si="52"/>
        <v>23</v>
      </c>
      <c r="J231" s="264">
        <f t="shared" si="52"/>
        <v>0</v>
      </c>
      <c r="K231" s="264">
        <f t="shared" si="52"/>
        <v>6</v>
      </c>
      <c r="L231" s="264">
        <f t="shared" si="52"/>
        <v>0</v>
      </c>
      <c r="M231" s="265">
        <f t="shared" si="52"/>
        <v>0</v>
      </c>
      <c r="N231" s="530"/>
      <c r="O231" s="525"/>
      <c r="P231" s="525"/>
      <c r="Q231" s="525"/>
      <c r="R231" s="525"/>
      <c r="S231" s="302">
        <f t="shared" si="53"/>
        <v>0</v>
      </c>
      <c r="T231" s="292">
        <f t="shared" si="51"/>
        <v>0</v>
      </c>
      <c r="U231" s="292">
        <f t="shared" si="51"/>
        <v>0</v>
      </c>
      <c r="V231" s="292">
        <f t="shared" si="51"/>
        <v>0</v>
      </c>
      <c r="W231" s="268">
        <f t="shared" si="51"/>
        <v>0</v>
      </c>
    </row>
    <row r="232" spans="1:23" ht="30" customHeight="1" thickBot="1">
      <c r="A232" s="430"/>
      <c r="B232" s="434"/>
      <c r="C232" s="92" t="s">
        <v>24</v>
      </c>
      <c r="D232" s="525"/>
      <c r="E232" s="525"/>
      <c r="F232" s="525"/>
      <c r="G232" s="525"/>
      <c r="H232" s="528"/>
      <c r="I232" s="269">
        <f t="shared" si="52"/>
        <v>935.93899999999996</v>
      </c>
      <c r="J232" s="270">
        <f t="shared" si="52"/>
        <v>31</v>
      </c>
      <c r="K232" s="270">
        <f t="shared" si="52"/>
        <v>193.97499999999997</v>
      </c>
      <c r="L232" s="270">
        <f t="shared" si="52"/>
        <v>0</v>
      </c>
      <c r="M232" s="271">
        <f t="shared" si="52"/>
        <v>0</v>
      </c>
      <c r="N232" s="531"/>
      <c r="O232" s="526"/>
      <c r="P232" s="526"/>
      <c r="Q232" s="526"/>
      <c r="R232" s="526"/>
      <c r="S232" s="302">
        <f t="shared" si="53"/>
        <v>12.34</v>
      </c>
      <c r="T232" s="293">
        <f t="shared" si="51"/>
        <v>0</v>
      </c>
      <c r="U232" s="293">
        <f t="shared" si="51"/>
        <v>0</v>
      </c>
      <c r="V232" s="293">
        <f t="shared" si="51"/>
        <v>1</v>
      </c>
      <c r="W232" s="274">
        <f t="shared" si="51"/>
        <v>0</v>
      </c>
    </row>
    <row r="233" spans="1:23" ht="30" customHeight="1" thickBot="1">
      <c r="A233" s="431"/>
      <c r="B233" s="437" t="s">
        <v>25</v>
      </c>
      <c r="C233" s="438"/>
      <c r="D233" s="294"/>
      <c r="E233" s="96"/>
      <c r="F233" s="96"/>
      <c r="G233" s="96"/>
      <c r="H233" s="96"/>
      <c r="I233" s="96">
        <f t="shared" ref="I233:M233" si="54">I225+I226+I227+I228+I229+I230+I231+I232</f>
        <v>4914.5050000000001</v>
      </c>
      <c r="J233" s="96">
        <f t="shared" si="54"/>
        <v>309.04000000000002</v>
      </c>
      <c r="K233" s="96">
        <f t="shared" si="54"/>
        <v>989.65499999999997</v>
      </c>
      <c r="L233" s="96">
        <f t="shared" si="54"/>
        <v>9.25</v>
      </c>
      <c r="M233" s="97">
        <f t="shared" si="54"/>
        <v>170.34</v>
      </c>
      <c r="N233" s="294"/>
      <c r="O233" s="96"/>
      <c r="P233" s="96"/>
      <c r="Q233" s="96"/>
      <c r="R233" s="96"/>
      <c r="S233" s="93">
        <f t="shared" ref="S233:W233" si="55">S225+S226+S227+S228+S229+S230+S231+S232</f>
        <v>13.541</v>
      </c>
      <c r="T233" s="96">
        <f t="shared" si="55"/>
        <v>0</v>
      </c>
      <c r="U233" s="96">
        <f t="shared" si="55"/>
        <v>0</v>
      </c>
      <c r="V233" s="96">
        <f t="shared" si="55"/>
        <v>1</v>
      </c>
      <c r="W233" s="97">
        <f t="shared" si="55"/>
        <v>0</v>
      </c>
    </row>
  </sheetData>
  <mergeCells count="345">
    <mergeCell ref="O225:O232"/>
    <mergeCell ref="P225:P232"/>
    <mergeCell ref="Q225:Q232"/>
    <mergeCell ref="R225:R232"/>
    <mergeCell ref="B233:C233"/>
    <mergeCell ref="R216:R223"/>
    <mergeCell ref="B224:C224"/>
    <mergeCell ref="A225:A233"/>
    <mergeCell ref="B225:B232"/>
    <mergeCell ref="D225:D232"/>
    <mergeCell ref="E225:E232"/>
    <mergeCell ref="F225:F232"/>
    <mergeCell ref="G225:G232"/>
    <mergeCell ref="H225:H232"/>
    <mergeCell ref="N225:N232"/>
    <mergeCell ref="G216:G223"/>
    <mergeCell ref="H216:H223"/>
    <mergeCell ref="N216:N223"/>
    <mergeCell ref="O216:O223"/>
    <mergeCell ref="P216:P223"/>
    <mergeCell ref="Q216:Q223"/>
    <mergeCell ref="O207:O214"/>
    <mergeCell ref="P207:P214"/>
    <mergeCell ref="Q207:Q214"/>
    <mergeCell ref="R207:R214"/>
    <mergeCell ref="B215:C215"/>
    <mergeCell ref="A216:A224"/>
    <mergeCell ref="B216:B223"/>
    <mergeCell ref="D216:D223"/>
    <mergeCell ref="E216:E223"/>
    <mergeCell ref="F216:F223"/>
    <mergeCell ref="A207:A215"/>
    <mergeCell ref="B207:B214"/>
    <mergeCell ref="D207:D214"/>
    <mergeCell ref="E207:E214"/>
    <mergeCell ref="F207:F214"/>
    <mergeCell ref="G207:G214"/>
    <mergeCell ref="H207:H214"/>
    <mergeCell ref="N207:N214"/>
    <mergeCell ref="G198:G205"/>
    <mergeCell ref="H198:H205"/>
    <mergeCell ref="N198:N205"/>
    <mergeCell ref="O189:O196"/>
    <mergeCell ref="P189:P196"/>
    <mergeCell ref="Q189:Q196"/>
    <mergeCell ref="R189:R196"/>
    <mergeCell ref="B197:C197"/>
    <mergeCell ref="A198:A206"/>
    <mergeCell ref="B198:B205"/>
    <mergeCell ref="D198:D205"/>
    <mergeCell ref="E198:E205"/>
    <mergeCell ref="F198:F205"/>
    <mergeCell ref="R198:R205"/>
    <mergeCell ref="B206:C206"/>
    <mergeCell ref="O198:O205"/>
    <mergeCell ref="P198:P205"/>
    <mergeCell ref="Q198:Q205"/>
    <mergeCell ref="A189:A197"/>
    <mergeCell ref="B189:B196"/>
    <mergeCell ref="D189:D196"/>
    <mergeCell ref="E189:E196"/>
    <mergeCell ref="F189:F196"/>
    <mergeCell ref="G189:G196"/>
    <mergeCell ref="H189:H196"/>
    <mergeCell ref="N189:N196"/>
    <mergeCell ref="G180:G187"/>
    <mergeCell ref="H180:H187"/>
    <mergeCell ref="N180:N187"/>
    <mergeCell ref="O171:O178"/>
    <mergeCell ref="P171:P178"/>
    <mergeCell ref="Q171:Q178"/>
    <mergeCell ref="R171:R178"/>
    <mergeCell ref="B179:C179"/>
    <mergeCell ref="A180:A188"/>
    <mergeCell ref="B180:B187"/>
    <mergeCell ref="D180:D187"/>
    <mergeCell ref="E180:E187"/>
    <mergeCell ref="F180:F187"/>
    <mergeCell ref="R180:R187"/>
    <mergeCell ref="B188:C188"/>
    <mergeCell ref="O180:O187"/>
    <mergeCell ref="P180:P187"/>
    <mergeCell ref="Q180:Q187"/>
    <mergeCell ref="A171:A179"/>
    <mergeCell ref="B171:B178"/>
    <mergeCell ref="D171:D178"/>
    <mergeCell ref="E171:E178"/>
    <mergeCell ref="F171:F178"/>
    <mergeCell ref="G171:G178"/>
    <mergeCell ref="H171:H178"/>
    <mergeCell ref="N171:N178"/>
    <mergeCell ref="G162:G169"/>
    <mergeCell ref="H162:H169"/>
    <mergeCell ref="N162:N169"/>
    <mergeCell ref="O153:O160"/>
    <mergeCell ref="P153:P160"/>
    <mergeCell ref="Q153:Q160"/>
    <mergeCell ref="R153:R160"/>
    <mergeCell ref="B161:C161"/>
    <mergeCell ref="A162:A170"/>
    <mergeCell ref="B162:B169"/>
    <mergeCell ref="D162:D169"/>
    <mergeCell ref="E162:E169"/>
    <mergeCell ref="F162:F169"/>
    <mergeCell ref="R162:R169"/>
    <mergeCell ref="B170:C170"/>
    <mergeCell ref="O162:O169"/>
    <mergeCell ref="P162:P169"/>
    <mergeCell ref="Q162:Q169"/>
    <mergeCell ref="A153:A161"/>
    <mergeCell ref="B153:B160"/>
    <mergeCell ref="D153:D160"/>
    <mergeCell ref="E153:E160"/>
    <mergeCell ref="F153:F160"/>
    <mergeCell ref="G153:G160"/>
    <mergeCell ref="H153:H160"/>
    <mergeCell ref="N153:N160"/>
    <mergeCell ref="G144:G151"/>
    <mergeCell ref="H144:H151"/>
    <mergeCell ref="N144:N151"/>
    <mergeCell ref="O135:O142"/>
    <mergeCell ref="P135:P142"/>
    <mergeCell ref="Q135:Q142"/>
    <mergeCell ref="R135:R142"/>
    <mergeCell ref="B143:C143"/>
    <mergeCell ref="A144:A152"/>
    <mergeCell ref="B144:B151"/>
    <mergeCell ref="D144:D151"/>
    <mergeCell ref="E144:E151"/>
    <mergeCell ref="F144:F151"/>
    <mergeCell ref="R144:R151"/>
    <mergeCell ref="B152:C152"/>
    <mergeCell ref="O144:O151"/>
    <mergeCell ref="P144:P151"/>
    <mergeCell ref="Q144:Q151"/>
    <mergeCell ref="A135:A143"/>
    <mergeCell ref="B135:B142"/>
    <mergeCell ref="D135:D142"/>
    <mergeCell ref="E135:E142"/>
    <mergeCell ref="F135:F142"/>
    <mergeCell ref="G135:G142"/>
    <mergeCell ref="H135:H142"/>
    <mergeCell ref="N135:N142"/>
    <mergeCell ref="G126:G133"/>
    <mergeCell ref="H126:H133"/>
    <mergeCell ref="N126:N133"/>
    <mergeCell ref="O117:O124"/>
    <mergeCell ref="P117:P124"/>
    <mergeCell ref="Q117:Q124"/>
    <mergeCell ref="R117:R124"/>
    <mergeCell ref="B125:C125"/>
    <mergeCell ref="A126:A134"/>
    <mergeCell ref="B126:B133"/>
    <mergeCell ref="D126:D133"/>
    <mergeCell ref="E126:E133"/>
    <mergeCell ref="F126:F133"/>
    <mergeCell ref="R126:R133"/>
    <mergeCell ref="B134:C134"/>
    <mergeCell ref="O126:O133"/>
    <mergeCell ref="P126:P133"/>
    <mergeCell ref="Q126:Q133"/>
    <mergeCell ref="A117:A125"/>
    <mergeCell ref="B117:B124"/>
    <mergeCell ref="D117:D124"/>
    <mergeCell ref="E117:E124"/>
    <mergeCell ref="F117:F124"/>
    <mergeCell ref="G117:G124"/>
    <mergeCell ref="H117:H124"/>
    <mergeCell ref="N117:N124"/>
    <mergeCell ref="G108:G115"/>
    <mergeCell ref="H108:H115"/>
    <mergeCell ref="N108:N115"/>
    <mergeCell ref="O99:O106"/>
    <mergeCell ref="P99:P106"/>
    <mergeCell ref="Q99:Q106"/>
    <mergeCell ref="R99:R106"/>
    <mergeCell ref="B107:C107"/>
    <mergeCell ref="A108:A116"/>
    <mergeCell ref="B108:B115"/>
    <mergeCell ref="D108:D115"/>
    <mergeCell ref="E108:E115"/>
    <mergeCell ref="F108:F115"/>
    <mergeCell ref="R108:R115"/>
    <mergeCell ref="B116:C116"/>
    <mergeCell ref="O108:O115"/>
    <mergeCell ref="P108:P115"/>
    <mergeCell ref="Q108:Q115"/>
    <mergeCell ref="A99:A107"/>
    <mergeCell ref="B99:B106"/>
    <mergeCell ref="D99:D106"/>
    <mergeCell ref="E99:E106"/>
    <mergeCell ref="F99:F106"/>
    <mergeCell ref="G99:G106"/>
    <mergeCell ref="H99:H106"/>
    <mergeCell ref="N99:N106"/>
    <mergeCell ref="G90:G97"/>
    <mergeCell ref="H90:H97"/>
    <mergeCell ref="N90:N97"/>
    <mergeCell ref="O81:O88"/>
    <mergeCell ref="P81:P88"/>
    <mergeCell ref="Q81:Q88"/>
    <mergeCell ref="R81:R88"/>
    <mergeCell ref="B89:C89"/>
    <mergeCell ref="A90:A98"/>
    <mergeCell ref="B90:B97"/>
    <mergeCell ref="D90:D97"/>
    <mergeCell ref="E90:E97"/>
    <mergeCell ref="F90:F97"/>
    <mergeCell ref="R90:R97"/>
    <mergeCell ref="B98:C98"/>
    <mergeCell ref="O90:O97"/>
    <mergeCell ref="P90:P97"/>
    <mergeCell ref="Q90:Q97"/>
    <mergeCell ref="A81:A89"/>
    <mergeCell ref="B81:B88"/>
    <mergeCell ref="D81:D88"/>
    <mergeCell ref="E81:E88"/>
    <mergeCell ref="F81:F88"/>
    <mergeCell ref="G81:G88"/>
    <mergeCell ref="H81:H88"/>
    <mergeCell ref="N81:N88"/>
    <mergeCell ref="G72:G79"/>
    <mergeCell ref="H72:H79"/>
    <mergeCell ref="N72:N79"/>
    <mergeCell ref="O63:O70"/>
    <mergeCell ref="P63:P70"/>
    <mergeCell ref="Q63:Q70"/>
    <mergeCell ref="R63:R70"/>
    <mergeCell ref="B71:C71"/>
    <mergeCell ref="A72:A80"/>
    <mergeCell ref="B72:B79"/>
    <mergeCell ref="D72:D79"/>
    <mergeCell ref="E72:E79"/>
    <mergeCell ref="F72:F79"/>
    <mergeCell ref="R72:R79"/>
    <mergeCell ref="B80:C80"/>
    <mergeCell ref="O72:O79"/>
    <mergeCell ref="P72:P79"/>
    <mergeCell ref="Q72:Q79"/>
    <mergeCell ref="A63:A71"/>
    <mergeCell ref="B63:B70"/>
    <mergeCell ref="D63:D70"/>
    <mergeCell ref="E63:E70"/>
    <mergeCell ref="F63:F70"/>
    <mergeCell ref="G63:G70"/>
    <mergeCell ref="H63:H70"/>
    <mergeCell ref="N63:N70"/>
    <mergeCell ref="G54:G61"/>
    <mergeCell ref="H54:H61"/>
    <mergeCell ref="N54:N61"/>
    <mergeCell ref="O45:O52"/>
    <mergeCell ref="P45:P52"/>
    <mergeCell ref="Q45:Q52"/>
    <mergeCell ref="R45:R52"/>
    <mergeCell ref="B53:C53"/>
    <mergeCell ref="A54:A62"/>
    <mergeCell ref="B54:B61"/>
    <mergeCell ref="D54:D61"/>
    <mergeCell ref="E54:E61"/>
    <mergeCell ref="F54:F61"/>
    <mergeCell ref="R54:R61"/>
    <mergeCell ref="B62:C62"/>
    <mergeCell ref="O54:O61"/>
    <mergeCell ref="P54:P61"/>
    <mergeCell ref="Q54:Q61"/>
    <mergeCell ref="A45:A53"/>
    <mergeCell ref="B45:B52"/>
    <mergeCell ref="D45:D52"/>
    <mergeCell ref="E45:E52"/>
    <mergeCell ref="F45:F52"/>
    <mergeCell ref="G45:G52"/>
    <mergeCell ref="H45:H52"/>
    <mergeCell ref="N45:N52"/>
    <mergeCell ref="G36:G43"/>
    <mergeCell ref="H36:H43"/>
    <mergeCell ref="N36:N43"/>
    <mergeCell ref="O27:O34"/>
    <mergeCell ref="P27:P34"/>
    <mergeCell ref="Q27:Q34"/>
    <mergeCell ref="R27:R34"/>
    <mergeCell ref="B35:C35"/>
    <mergeCell ref="A36:A44"/>
    <mergeCell ref="B36:B43"/>
    <mergeCell ref="D36:D43"/>
    <mergeCell ref="E36:E43"/>
    <mergeCell ref="F36:F43"/>
    <mergeCell ref="R36:R43"/>
    <mergeCell ref="B44:C44"/>
    <mergeCell ref="O36:O43"/>
    <mergeCell ref="P36:P43"/>
    <mergeCell ref="Q36:Q43"/>
    <mergeCell ref="A27:A35"/>
    <mergeCell ref="B27:B34"/>
    <mergeCell ref="D27:D34"/>
    <mergeCell ref="E27:E34"/>
    <mergeCell ref="F27:F34"/>
    <mergeCell ref="G27:G34"/>
    <mergeCell ref="H27:H34"/>
    <mergeCell ref="N27:N34"/>
    <mergeCell ref="G18:G25"/>
    <mergeCell ref="H18:H25"/>
    <mergeCell ref="N18:N25"/>
    <mergeCell ref="A18:A26"/>
    <mergeCell ref="B18:B25"/>
    <mergeCell ref="D18:D25"/>
    <mergeCell ref="E18:E25"/>
    <mergeCell ref="F18:F25"/>
    <mergeCell ref="H9:H16"/>
    <mergeCell ref="N9:N16"/>
    <mergeCell ref="O9:O16"/>
    <mergeCell ref="R18:R25"/>
    <mergeCell ref="B26:C26"/>
    <mergeCell ref="O18:O25"/>
    <mergeCell ref="P18:P25"/>
    <mergeCell ref="Q18:Q25"/>
    <mergeCell ref="P9:P16"/>
    <mergeCell ref="Q9:Q16"/>
    <mergeCell ref="R9:R16"/>
    <mergeCell ref="D8:H8"/>
    <mergeCell ref="I8:M8"/>
    <mergeCell ref="N8:R8"/>
    <mergeCell ref="S8:W8"/>
    <mergeCell ref="A9:A17"/>
    <mergeCell ref="B9:B16"/>
    <mergeCell ref="D9:D16"/>
    <mergeCell ref="E9:E16"/>
    <mergeCell ref="F9:F16"/>
    <mergeCell ref="G9:G16"/>
    <mergeCell ref="B17:C17"/>
    <mergeCell ref="N5:R5"/>
    <mergeCell ref="S5:W5"/>
    <mergeCell ref="D6:H6"/>
    <mergeCell ref="I6:M6"/>
    <mergeCell ref="N6:R6"/>
    <mergeCell ref="S6:W6"/>
    <mergeCell ref="A1:W1"/>
    <mergeCell ref="A2:W2"/>
    <mergeCell ref="A3:W3"/>
    <mergeCell ref="A4:A7"/>
    <mergeCell ref="B4:B7"/>
    <mergeCell ref="C4:C7"/>
    <mergeCell ref="D4:M4"/>
    <mergeCell ref="N4:W4"/>
    <mergeCell ref="D5:H5"/>
    <mergeCell ref="I5:M5"/>
  </mergeCells>
  <pageMargins left="0" right="0" top="0.31496062992126" bottom="0.118110236220472" header="3.9370078740157501E-2" footer="3.9370078740157501E-2"/>
  <pageSetup scale="6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668"/>
  <sheetViews>
    <sheetView topLeftCell="D656" zoomScale="90" zoomScaleNormal="90" workbookViewId="0">
      <selection activeCell="A9" sqref="A9:W17"/>
    </sheetView>
  </sheetViews>
  <sheetFormatPr defaultRowHeight="13.5"/>
  <cols>
    <col min="1" max="1" width="3.42578125" style="19" customWidth="1"/>
    <col min="2" max="2" width="16" style="19" customWidth="1"/>
    <col min="3" max="3" width="53" style="19" customWidth="1"/>
    <col min="4" max="4" width="11.7109375" style="23" customWidth="1"/>
    <col min="5" max="5" width="10.42578125" style="23" customWidth="1"/>
    <col min="6" max="6" width="9" style="23" customWidth="1"/>
    <col min="7" max="7" width="10" style="23" customWidth="1"/>
    <col min="8" max="8" width="9.140625" style="23" customWidth="1"/>
    <col min="9" max="9" width="11.5703125" style="19" customWidth="1"/>
    <col min="10" max="10" width="8.85546875" style="19" customWidth="1"/>
    <col min="11" max="11" width="10.85546875" style="19" customWidth="1"/>
    <col min="12" max="12" width="9.7109375" style="19" customWidth="1"/>
    <col min="13" max="13" width="8.7109375" style="19" customWidth="1"/>
    <col min="14" max="14" width="9.28515625" style="98" customWidth="1"/>
    <col min="15" max="16" width="7.28515625" style="98" customWidth="1"/>
    <col min="17" max="17" width="9.85546875" style="98" customWidth="1"/>
    <col min="18" max="18" width="7.28515625" style="98" customWidth="1"/>
    <col min="19" max="19" width="9.5703125" style="19" customWidth="1"/>
    <col min="20" max="23" width="7.28515625" style="19" customWidth="1"/>
    <col min="24" max="24" width="5.7109375" style="19" customWidth="1"/>
    <col min="25" max="90" width="9.140625" style="19"/>
    <col min="91" max="91" width="3.42578125" style="19" customWidth="1"/>
    <col min="92" max="92" width="15" style="19" customWidth="1"/>
    <col min="93" max="93" width="16.28515625" style="19" customWidth="1"/>
    <col min="94" max="94" width="15.42578125" style="19" customWidth="1"/>
    <col min="95" max="95" width="14.5703125" style="19" customWidth="1"/>
    <col min="96" max="96" width="12.85546875" style="19" customWidth="1"/>
    <col min="97" max="100" width="8.28515625" style="19" customWidth="1"/>
    <col min="101" max="101" width="11.7109375" style="19" customWidth="1"/>
    <col min="102" max="105" width="8.28515625" style="19" customWidth="1"/>
    <col min="106" max="106" width="11.7109375" style="19" customWidth="1"/>
    <col min="107" max="110" width="8.28515625" style="19" customWidth="1"/>
    <col min="111" max="111" width="11.7109375" style="19" customWidth="1"/>
    <col min="112" max="115" width="8.28515625" style="19" customWidth="1"/>
    <col min="116" max="116" width="11.7109375" style="19" customWidth="1"/>
    <col min="117" max="346" width="9.140625" style="19"/>
    <col min="347" max="347" width="3.42578125" style="19" customWidth="1"/>
    <col min="348" max="348" width="15" style="19" customWidth="1"/>
    <col min="349" max="349" width="16.28515625" style="19" customWidth="1"/>
    <col min="350" max="350" width="15.42578125" style="19" customWidth="1"/>
    <col min="351" max="351" width="14.5703125" style="19" customWidth="1"/>
    <col min="352" max="352" width="12.85546875" style="19" customWidth="1"/>
    <col min="353" max="356" width="8.28515625" style="19" customWidth="1"/>
    <col min="357" max="357" width="11.7109375" style="19" customWidth="1"/>
    <col min="358" max="361" width="8.28515625" style="19" customWidth="1"/>
    <col min="362" max="362" width="11.7109375" style="19" customWidth="1"/>
    <col min="363" max="366" width="8.28515625" style="19" customWidth="1"/>
    <col min="367" max="367" width="11.7109375" style="19" customWidth="1"/>
    <col min="368" max="371" width="8.28515625" style="19" customWidth="1"/>
    <col min="372" max="372" width="11.7109375" style="19" customWidth="1"/>
    <col min="373" max="602" width="9.140625" style="19"/>
    <col min="603" max="603" width="3.42578125" style="19" customWidth="1"/>
    <col min="604" max="604" width="15" style="19" customWidth="1"/>
    <col min="605" max="605" width="16.28515625" style="19" customWidth="1"/>
    <col min="606" max="606" width="15.42578125" style="19" customWidth="1"/>
    <col min="607" max="607" width="14.5703125" style="19" customWidth="1"/>
    <col min="608" max="608" width="12.85546875" style="19" customWidth="1"/>
    <col min="609" max="612" width="8.28515625" style="19" customWidth="1"/>
    <col min="613" max="613" width="11.7109375" style="19" customWidth="1"/>
    <col min="614" max="617" width="8.28515625" style="19" customWidth="1"/>
    <col min="618" max="618" width="11.7109375" style="19" customWidth="1"/>
    <col min="619" max="622" width="8.28515625" style="19" customWidth="1"/>
    <col min="623" max="623" width="11.7109375" style="19" customWidth="1"/>
    <col min="624" max="627" width="8.28515625" style="19" customWidth="1"/>
    <col min="628" max="628" width="11.7109375" style="19" customWidth="1"/>
    <col min="629" max="858" width="9.140625" style="19"/>
    <col min="859" max="859" width="3.42578125" style="19" customWidth="1"/>
    <col min="860" max="860" width="15" style="19" customWidth="1"/>
    <col min="861" max="861" width="16.28515625" style="19" customWidth="1"/>
    <col min="862" max="862" width="15.42578125" style="19" customWidth="1"/>
    <col min="863" max="863" width="14.5703125" style="19" customWidth="1"/>
    <col min="864" max="864" width="12.85546875" style="19" customWidth="1"/>
    <col min="865" max="868" width="8.28515625" style="19" customWidth="1"/>
    <col min="869" max="869" width="11.7109375" style="19" customWidth="1"/>
    <col min="870" max="873" width="8.28515625" style="19" customWidth="1"/>
    <col min="874" max="874" width="11.7109375" style="19" customWidth="1"/>
    <col min="875" max="878" width="8.28515625" style="19" customWidth="1"/>
    <col min="879" max="879" width="11.7109375" style="19" customWidth="1"/>
    <col min="880" max="883" width="8.28515625" style="19" customWidth="1"/>
    <col min="884" max="884" width="11.7109375" style="19" customWidth="1"/>
    <col min="885" max="1114" width="9.140625" style="19"/>
    <col min="1115" max="1115" width="3.42578125" style="19" customWidth="1"/>
    <col min="1116" max="1116" width="15" style="19" customWidth="1"/>
    <col min="1117" max="1117" width="16.28515625" style="19" customWidth="1"/>
    <col min="1118" max="1118" width="15.42578125" style="19" customWidth="1"/>
    <col min="1119" max="1119" width="14.5703125" style="19" customWidth="1"/>
    <col min="1120" max="1120" width="12.85546875" style="19" customWidth="1"/>
    <col min="1121" max="1124" width="8.28515625" style="19" customWidth="1"/>
    <col min="1125" max="1125" width="11.7109375" style="19" customWidth="1"/>
    <col min="1126" max="1129" width="8.28515625" style="19" customWidth="1"/>
    <col min="1130" max="1130" width="11.7109375" style="19" customWidth="1"/>
    <col min="1131" max="1134" width="8.28515625" style="19" customWidth="1"/>
    <col min="1135" max="1135" width="11.7109375" style="19" customWidth="1"/>
    <col min="1136" max="1139" width="8.28515625" style="19" customWidth="1"/>
    <col min="1140" max="1140" width="11.7109375" style="19" customWidth="1"/>
    <col min="1141" max="1370" width="9.140625" style="19"/>
    <col min="1371" max="1371" width="3.42578125" style="19" customWidth="1"/>
    <col min="1372" max="1372" width="15" style="19" customWidth="1"/>
    <col min="1373" max="1373" width="16.28515625" style="19" customWidth="1"/>
    <col min="1374" max="1374" width="15.42578125" style="19" customWidth="1"/>
    <col min="1375" max="1375" width="14.5703125" style="19" customWidth="1"/>
    <col min="1376" max="1376" width="12.85546875" style="19" customWidth="1"/>
    <col min="1377" max="1380" width="8.28515625" style="19" customWidth="1"/>
    <col min="1381" max="1381" width="11.7109375" style="19" customWidth="1"/>
    <col min="1382" max="1385" width="8.28515625" style="19" customWidth="1"/>
    <col min="1386" max="1386" width="11.7109375" style="19" customWidth="1"/>
    <col min="1387" max="1390" width="8.28515625" style="19" customWidth="1"/>
    <col min="1391" max="1391" width="11.7109375" style="19" customWidth="1"/>
    <col min="1392" max="1395" width="8.28515625" style="19" customWidth="1"/>
    <col min="1396" max="1396" width="11.7109375" style="19" customWidth="1"/>
    <col min="1397" max="1626" width="9.140625" style="19"/>
    <col min="1627" max="1627" width="3.42578125" style="19" customWidth="1"/>
    <col min="1628" max="1628" width="15" style="19" customWidth="1"/>
    <col min="1629" max="1629" width="16.28515625" style="19" customWidth="1"/>
    <col min="1630" max="1630" width="15.42578125" style="19" customWidth="1"/>
    <col min="1631" max="1631" width="14.5703125" style="19" customWidth="1"/>
    <col min="1632" max="1632" width="12.85546875" style="19" customWidth="1"/>
    <col min="1633" max="1636" width="8.28515625" style="19" customWidth="1"/>
    <col min="1637" max="1637" width="11.7109375" style="19" customWidth="1"/>
    <col min="1638" max="1641" width="8.28515625" style="19" customWidth="1"/>
    <col min="1642" max="1642" width="11.7109375" style="19" customWidth="1"/>
    <col min="1643" max="1646" width="8.28515625" style="19" customWidth="1"/>
    <col min="1647" max="1647" width="11.7109375" style="19" customWidth="1"/>
    <col min="1648" max="1651" width="8.28515625" style="19" customWidth="1"/>
    <col min="1652" max="1652" width="11.7109375" style="19" customWidth="1"/>
    <col min="1653" max="1882" width="9.140625" style="19"/>
    <col min="1883" max="1883" width="3.42578125" style="19" customWidth="1"/>
    <col min="1884" max="1884" width="15" style="19" customWidth="1"/>
    <col min="1885" max="1885" width="16.28515625" style="19" customWidth="1"/>
    <col min="1886" max="1886" width="15.42578125" style="19" customWidth="1"/>
    <col min="1887" max="1887" width="14.5703125" style="19" customWidth="1"/>
    <col min="1888" max="1888" width="12.85546875" style="19" customWidth="1"/>
    <col min="1889" max="1892" width="8.28515625" style="19" customWidth="1"/>
    <col min="1893" max="1893" width="11.7109375" style="19" customWidth="1"/>
    <col min="1894" max="1897" width="8.28515625" style="19" customWidth="1"/>
    <col min="1898" max="1898" width="11.7109375" style="19" customWidth="1"/>
    <col min="1899" max="1902" width="8.28515625" style="19" customWidth="1"/>
    <col min="1903" max="1903" width="11.7109375" style="19" customWidth="1"/>
    <col min="1904" max="1907" width="8.28515625" style="19" customWidth="1"/>
    <col min="1908" max="1908" width="11.7109375" style="19" customWidth="1"/>
    <col min="1909" max="2138" width="9.140625" style="19"/>
    <col min="2139" max="2139" width="3.42578125" style="19" customWidth="1"/>
    <col min="2140" max="2140" width="15" style="19" customWidth="1"/>
    <col min="2141" max="2141" width="16.28515625" style="19" customWidth="1"/>
    <col min="2142" max="2142" width="15.42578125" style="19" customWidth="1"/>
    <col min="2143" max="2143" width="14.5703125" style="19" customWidth="1"/>
    <col min="2144" max="2144" width="12.85546875" style="19" customWidth="1"/>
    <col min="2145" max="2148" width="8.28515625" style="19" customWidth="1"/>
    <col min="2149" max="2149" width="11.7109375" style="19" customWidth="1"/>
    <col min="2150" max="2153" width="8.28515625" style="19" customWidth="1"/>
    <col min="2154" max="2154" width="11.7109375" style="19" customWidth="1"/>
    <col min="2155" max="2158" width="8.28515625" style="19" customWidth="1"/>
    <col min="2159" max="2159" width="11.7109375" style="19" customWidth="1"/>
    <col min="2160" max="2163" width="8.28515625" style="19" customWidth="1"/>
    <col min="2164" max="2164" width="11.7109375" style="19" customWidth="1"/>
    <col min="2165" max="2394" width="9.140625" style="19"/>
    <col min="2395" max="2395" width="3.42578125" style="19" customWidth="1"/>
    <col min="2396" max="2396" width="15" style="19" customWidth="1"/>
    <col min="2397" max="2397" width="16.28515625" style="19" customWidth="1"/>
    <col min="2398" max="2398" width="15.42578125" style="19" customWidth="1"/>
    <col min="2399" max="2399" width="14.5703125" style="19" customWidth="1"/>
    <col min="2400" max="2400" width="12.85546875" style="19" customWidth="1"/>
    <col min="2401" max="2404" width="8.28515625" style="19" customWidth="1"/>
    <col min="2405" max="2405" width="11.7109375" style="19" customWidth="1"/>
    <col min="2406" max="2409" width="8.28515625" style="19" customWidth="1"/>
    <col min="2410" max="2410" width="11.7109375" style="19" customWidth="1"/>
    <col min="2411" max="2414" width="8.28515625" style="19" customWidth="1"/>
    <col min="2415" max="2415" width="11.7109375" style="19" customWidth="1"/>
    <col min="2416" max="2419" width="8.28515625" style="19" customWidth="1"/>
    <col min="2420" max="2420" width="11.7109375" style="19" customWidth="1"/>
    <col min="2421" max="2650" width="9.140625" style="19"/>
    <col min="2651" max="2651" width="3.42578125" style="19" customWidth="1"/>
    <col min="2652" max="2652" width="15" style="19" customWidth="1"/>
    <col min="2653" max="2653" width="16.28515625" style="19" customWidth="1"/>
    <col min="2654" max="2654" width="15.42578125" style="19" customWidth="1"/>
    <col min="2655" max="2655" width="14.5703125" style="19" customWidth="1"/>
    <col min="2656" max="2656" width="12.85546875" style="19" customWidth="1"/>
    <col min="2657" max="2660" width="8.28515625" style="19" customWidth="1"/>
    <col min="2661" max="2661" width="11.7109375" style="19" customWidth="1"/>
    <col min="2662" max="2665" width="8.28515625" style="19" customWidth="1"/>
    <col min="2666" max="2666" width="11.7109375" style="19" customWidth="1"/>
    <col min="2667" max="2670" width="8.28515625" style="19" customWidth="1"/>
    <col min="2671" max="2671" width="11.7109375" style="19" customWidth="1"/>
    <col min="2672" max="2675" width="8.28515625" style="19" customWidth="1"/>
    <col min="2676" max="2676" width="11.7109375" style="19" customWidth="1"/>
    <col min="2677" max="2906" width="9.140625" style="19"/>
    <col min="2907" max="2907" width="3.42578125" style="19" customWidth="1"/>
    <col min="2908" max="2908" width="15" style="19" customWidth="1"/>
    <col min="2909" max="2909" width="16.28515625" style="19" customWidth="1"/>
    <col min="2910" max="2910" width="15.42578125" style="19" customWidth="1"/>
    <col min="2911" max="2911" width="14.5703125" style="19" customWidth="1"/>
    <col min="2912" max="2912" width="12.85546875" style="19" customWidth="1"/>
    <col min="2913" max="2916" width="8.28515625" style="19" customWidth="1"/>
    <col min="2917" max="2917" width="11.7109375" style="19" customWidth="1"/>
    <col min="2918" max="2921" width="8.28515625" style="19" customWidth="1"/>
    <col min="2922" max="2922" width="11.7109375" style="19" customWidth="1"/>
    <col min="2923" max="2926" width="8.28515625" style="19" customWidth="1"/>
    <col min="2927" max="2927" width="11.7109375" style="19" customWidth="1"/>
    <col min="2928" max="2931" width="8.28515625" style="19" customWidth="1"/>
    <col min="2932" max="2932" width="11.7109375" style="19" customWidth="1"/>
    <col min="2933" max="3162" width="9.140625" style="19"/>
    <col min="3163" max="3163" width="3.42578125" style="19" customWidth="1"/>
    <col min="3164" max="3164" width="15" style="19" customWidth="1"/>
    <col min="3165" max="3165" width="16.28515625" style="19" customWidth="1"/>
    <col min="3166" max="3166" width="15.42578125" style="19" customWidth="1"/>
    <col min="3167" max="3167" width="14.5703125" style="19" customWidth="1"/>
    <col min="3168" max="3168" width="12.85546875" style="19" customWidth="1"/>
    <col min="3169" max="3172" width="8.28515625" style="19" customWidth="1"/>
    <col min="3173" max="3173" width="11.7109375" style="19" customWidth="1"/>
    <col min="3174" max="3177" width="8.28515625" style="19" customWidth="1"/>
    <col min="3178" max="3178" width="11.7109375" style="19" customWidth="1"/>
    <col min="3179" max="3182" width="8.28515625" style="19" customWidth="1"/>
    <col min="3183" max="3183" width="11.7109375" style="19" customWidth="1"/>
    <col min="3184" max="3187" width="8.28515625" style="19" customWidth="1"/>
    <col min="3188" max="3188" width="11.7109375" style="19" customWidth="1"/>
    <col min="3189" max="3418" width="9.140625" style="19"/>
    <col min="3419" max="3419" width="3.42578125" style="19" customWidth="1"/>
    <col min="3420" max="3420" width="15" style="19" customWidth="1"/>
    <col min="3421" max="3421" width="16.28515625" style="19" customWidth="1"/>
    <col min="3422" max="3422" width="15.42578125" style="19" customWidth="1"/>
    <col min="3423" max="3423" width="14.5703125" style="19" customWidth="1"/>
    <col min="3424" max="3424" width="12.85546875" style="19" customWidth="1"/>
    <col min="3425" max="3428" width="8.28515625" style="19" customWidth="1"/>
    <col min="3429" max="3429" width="11.7109375" style="19" customWidth="1"/>
    <col min="3430" max="3433" width="8.28515625" style="19" customWidth="1"/>
    <col min="3434" max="3434" width="11.7109375" style="19" customWidth="1"/>
    <col min="3435" max="3438" width="8.28515625" style="19" customWidth="1"/>
    <col min="3439" max="3439" width="11.7109375" style="19" customWidth="1"/>
    <col min="3440" max="3443" width="8.28515625" style="19" customWidth="1"/>
    <col min="3444" max="3444" width="11.7109375" style="19" customWidth="1"/>
    <col min="3445" max="3674" width="9.140625" style="19"/>
    <col min="3675" max="3675" width="3.42578125" style="19" customWidth="1"/>
    <col min="3676" max="3676" width="15" style="19" customWidth="1"/>
    <col min="3677" max="3677" width="16.28515625" style="19" customWidth="1"/>
    <col min="3678" max="3678" width="15.42578125" style="19" customWidth="1"/>
    <col min="3679" max="3679" width="14.5703125" style="19" customWidth="1"/>
    <col min="3680" max="3680" width="12.85546875" style="19" customWidth="1"/>
    <col min="3681" max="3684" width="8.28515625" style="19" customWidth="1"/>
    <col min="3685" max="3685" width="11.7109375" style="19" customWidth="1"/>
    <col min="3686" max="3689" width="8.28515625" style="19" customWidth="1"/>
    <col min="3690" max="3690" width="11.7109375" style="19" customWidth="1"/>
    <col min="3691" max="3694" width="8.28515625" style="19" customWidth="1"/>
    <col min="3695" max="3695" width="11.7109375" style="19" customWidth="1"/>
    <col min="3696" max="3699" width="8.28515625" style="19" customWidth="1"/>
    <col min="3700" max="3700" width="11.7109375" style="19" customWidth="1"/>
    <col min="3701" max="3930" width="9.140625" style="19"/>
    <col min="3931" max="3931" width="3.42578125" style="19" customWidth="1"/>
    <col min="3932" max="3932" width="15" style="19" customWidth="1"/>
    <col min="3933" max="3933" width="16.28515625" style="19" customWidth="1"/>
    <col min="3934" max="3934" width="15.42578125" style="19" customWidth="1"/>
    <col min="3935" max="3935" width="14.5703125" style="19" customWidth="1"/>
    <col min="3936" max="3936" width="12.85546875" style="19" customWidth="1"/>
    <col min="3937" max="3940" width="8.28515625" style="19" customWidth="1"/>
    <col min="3941" max="3941" width="11.7109375" style="19" customWidth="1"/>
    <col min="3942" max="3945" width="8.28515625" style="19" customWidth="1"/>
    <col min="3946" max="3946" width="11.7109375" style="19" customWidth="1"/>
    <col min="3947" max="3950" width="8.28515625" style="19" customWidth="1"/>
    <col min="3951" max="3951" width="11.7109375" style="19" customWidth="1"/>
    <col min="3952" max="3955" width="8.28515625" style="19" customWidth="1"/>
    <col min="3956" max="3956" width="11.7109375" style="19" customWidth="1"/>
    <col min="3957" max="4186" width="9.140625" style="19"/>
    <col min="4187" max="4187" width="3.42578125" style="19" customWidth="1"/>
    <col min="4188" max="4188" width="15" style="19" customWidth="1"/>
    <col min="4189" max="4189" width="16.28515625" style="19" customWidth="1"/>
    <col min="4190" max="4190" width="15.42578125" style="19" customWidth="1"/>
    <col min="4191" max="4191" width="14.5703125" style="19" customWidth="1"/>
    <col min="4192" max="4192" width="12.85546875" style="19" customWidth="1"/>
    <col min="4193" max="4196" width="8.28515625" style="19" customWidth="1"/>
    <col min="4197" max="4197" width="11.7109375" style="19" customWidth="1"/>
    <col min="4198" max="4201" width="8.28515625" style="19" customWidth="1"/>
    <col min="4202" max="4202" width="11.7109375" style="19" customWidth="1"/>
    <col min="4203" max="4206" width="8.28515625" style="19" customWidth="1"/>
    <col min="4207" max="4207" width="11.7109375" style="19" customWidth="1"/>
    <col min="4208" max="4211" width="8.28515625" style="19" customWidth="1"/>
    <col min="4212" max="4212" width="11.7109375" style="19" customWidth="1"/>
    <col min="4213" max="4442" width="9.140625" style="19"/>
    <col min="4443" max="4443" width="3.42578125" style="19" customWidth="1"/>
    <col min="4444" max="4444" width="15" style="19" customWidth="1"/>
    <col min="4445" max="4445" width="16.28515625" style="19" customWidth="1"/>
    <col min="4446" max="4446" width="15.42578125" style="19" customWidth="1"/>
    <col min="4447" max="4447" width="14.5703125" style="19" customWidth="1"/>
    <col min="4448" max="4448" width="12.85546875" style="19" customWidth="1"/>
    <col min="4449" max="4452" width="8.28515625" style="19" customWidth="1"/>
    <col min="4453" max="4453" width="11.7109375" style="19" customWidth="1"/>
    <col min="4454" max="4457" width="8.28515625" style="19" customWidth="1"/>
    <col min="4458" max="4458" width="11.7109375" style="19" customWidth="1"/>
    <col min="4459" max="4462" width="8.28515625" style="19" customWidth="1"/>
    <col min="4463" max="4463" width="11.7109375" style="19" customWidth="1"/>
    <col min="4464" max="4467" width="8.28515625" style="19" customWidth="1"/>
    <col min="4468" max="4468" width="11.7109375" style="19" customWidth="1"/>
    <col min="4469" max="4698" width="9.140625" style="19"/>
    <col min="4699" max="4699" width="3.42578125" style="19" customWidth="1"/>
    <col min="4700" max="4700" width="15" style="19" customWidth="1"/>
    <col min="4701" max="4701" width="16.28515625" style="19" customWidth="1"/>
    <col min="4702" max="4702" width="15.42578125" style="19" customWidth="1"/>
    <col min="4703" max="4703" width="14.5703125" style="19" customWidth="1"/>
    <col min="4704" max="4704" width="12.85546875" style="19" customWidth="1"/>
    <col min="4705" max="4708" width="8.28515625" style="19" customWidth="1"/>
    <col min="4709" max="4709" width="11.7109375" style="19" customWidth="1"/>
    <col min="4710" max="4713" width="8.28515625" style="19" customWidth="1"/>
    <col min="4714" max="4714" width="11.7109375" style="19" customWidth="1"/>
    <col min="4715" max="4718" width="8.28515625" style="19" customWidth="1"/>
    <col min="4719" max="4719" width="11.7109375" style="19" customWidth="1"/>
    <col min="4720" max="4723" width="8.28515625" style="19" customWidth="1"/>
    <col min="4724" max="4724" width="11.7109375" style="19" customWidth="1"/>
    <col min="4725" max="4954" width="9.140625" style="19"/>
    <col min="4955" max="4955" width="3.42578125" style="19" customWidth="1"/>
    <col min="4956" max="4956" width="15" style="19" customWidth="1"/>
    <col min="4957" max="4957" width="16.28515625" style="19" customWidth="1"/>
    <col min="4958" max="4958" width="15.42578125" style="19" customWidth="1"/>
    <col min="4959" max="4959" width="14.5703125" style="19" customWidth="1"/>
    <col min="4960" max="4960" width="12.85546875" style="19" customWidth="1"/>
    <col min="4961" max="4964" width="8.28515625" style="19" customWidth="1"/>
    <col min="4965" max="4965" width="11.7109375" style="19" customWidth="1"/>
    <col min="4966" max="4969" width="8.28515625" style="19" customWidth="1"/>
    <col min="4970" max="4970" width="11.7109375" style="19" customWidth="1"/>
    <col min="4971" max="4974" width="8.28515625" style="19" customWidth="1"/>
    <col min="4975" max="4975" width="11.7109375" style="19" customWidth="1"/>
    <col min="4976" max="4979" width="8.28515625" style="19" customWidth="1"/>
    <col min="4980" max="4980" width="11.7109375" style="19" customWidth="1"/>
    <col min="4981" max="5210" width="9.140625" style="19"/>
    <col min="5211" max="5211" width="3.42578125" style="19" customWidth="1"/>
    <col min="5212" max="5212" width="15" style="19" customWidth="1"/>
    <col min="5213" max="5213" width="16.28515625" style="19" customWidth="1"/>
    <col min="5214" max="5214" width="15.42578125" style="19" customWidth="1"/>
    <col min="5215" max="5215" width="14.5703125" style="19" customWidth="1"/>
    <col min="5216" max="5216" width="12.85546875" style="19" customWidth="1"/>
    <col min="5217" max="5220" width="8.28515625" style="19" customWidth="1"/>
    <col min="5221" max="5221" width="11.7109375" style="19" customWidth="1"/>
    <col min="5222" max="5225" width="8.28515625" style="19" customWidth="1"/>
    <col min="5226" max="5226" width="11.7109375" style="19" customWidth="1"/>
    <col min="5227" max="5230" width="8.28515625" style="19" customWidth="1"/>
    <col min="5231" max="5231" width="11.7109375" style="19" customWidth="1"/>
    <col min="5232" max="5235" width="8.28515625" style="19" customWidth="1"/>
    <col min="5236" max="5236" width="11.7109375" style="19" customWidth="1"/>
    <col min="5237" max="5466" width="9.140625" style="19"/>
    <col min="5467" max="5467" width="3.42578125" style="19" customWidth="1"/>
    <col min="5468" max="5468" width="15" style="19" customWidth="1"/>
    <col min="5469" max="5469" width="16.28515625" style="19" customWidth="1"/>
    <col min="5470" max="5470" width="15.42578125" style="19" customWidth="1"/>
    <col min="5471" max="5471" width="14.5703125" style="19" customWidth="1"/>
    <col min="5472" max="5472" width="12.85546875" style="19" customWidth="1"/>
    <col min="5473" max="5476" width="8.28515625" style="19" customWidth="1"/>
    <col min="5477" max="5477" width="11.7109375" style="19" customWidth="1"/>
    <col min="5478" max="5481" width="8.28515625" style="19" customWidth="1"/>
    <col min="5482" max="5482" width="11.7109375" style="19" customWidth="1"/>
    <col min="5483" max="5486" width="8.28515625" style="19" customWidth="1"/>
    <col min="5487" max="5487" width="11.7109375" style="19" customWidth="1"/>
    <col min="5488" max="5491" width="8.28515625" style="19" customWidth="1"/>
    <col min="5492" max="5492" width="11.7109375" style="19" customWidth="1"/>
    <col min="5493" max="5722" width="9.140625" style="19"/>
    <col min="5723" max="5723" width="3.42578125" style="19" customWidth="1"/>
    <col min="5724" max="5724" width="15" style="19" customWidth="1"/>
    <col min="5725" max="5725" width="16.28515625" style="19" customWidth="1"/>
    <col min="5726" max="5726" width="15.42578125" style="19" customWidth="1"/>
    <col min="5727" max="5727" width="14.5703125" style="19" customWidth="1"/>
    <col min="5728" max="5728" width="12.85546875" style="19" customWidth="1"/>
    <col min="5729" max="5732" width="8.28515625" style="19" customWidth="1"/>
    <col min="5733" max="5733" width="11.7109375" style="19" customWidth="1"/>
    <col min="5734" max="5737" width="8.28515625" style="19" customWidth="1"/>
    <col min="5738" max="5738" width="11.7109375" style="19" customWidth="1"/>
    <col min="5739" max="5742" width="8.28515625" style="19" customWidth="1"/>
    <col min="5743" max="5743" width="11.7109375" style="19" customWidth="1"/>
    <col min="5744" max="5747" width="8.28515625" style="19" customWidth="1"/>
    <col min="5748" max="5748" width="11.7109375" style="19" customWidth="1"/>
    <col min="5749" max="5978" width="9.140625" style="19"/>
    <col min="5979" max="5979" width="3.42578125" style="19" customWidth="1"/>
    <col min="5980" max="5980" width="15" style="19" customWidth="1"/>
    <col min="5981" max="5981" width="16.28515625" style="19" customWidth="1"/>
    <col min="5982" max="5982" width="15.42578125" style="19" customWidth="1"/>
    <col min="5983" max="5983" width="14.5703125" style="19" customWidth="1"/>
    <col min="5984" max="5984" width="12.85546875" style="19" customWidth="1"/>
    <col min="5985" max="5988" width="8.28515625" style="19" customWidth="1"/>
    <col min="5989" max="5989" width="11.7109375" style="19" customWidth="1"/>
    <col min="5990" max="5993" width="8.28515625" style="19" customWidth="1"/>
    <col min="5994" max="5994" width="11.7109375" style="19" customWidth="1"/>
    <col min="5995" max="5998" width="8.28515625" style="19" customWidth="1"/>
    <col min="5999" max="5999" width="11.7109375" style="19" customWidth="1"/>
    <col min="6000" max="6003" width="8.28515625" style="19" customWidth="1"/>
    <col min="6004" max="6004" width="11.7109375" style="19" customWidth="1"/>
    <col min="6005" max="6234" width="9.140625" style="19"/>
    <col min="6235" max="6235" width="3.42578125" style="19" customWidth="1"/>
    <col min="6236" max="6236" width="15" style="19" customWidth="1"/>
    <col min="6237" max="6237" width="16.28515625" style="19" customWidth="1"/>
    <col min="6238" max="6238" width="15.42578125" style="19" customWidth="1"/>
    <col min="6239" max="6239" width="14.5703125" style="19" customWidth="1"/>
    <col min="6240" max="6240" width="12.85546875" style="19" customWidth="1"/>
    <col min="6241" max="6244" width="8.28515625" style="19" customWidth="1"/>
    <col min="6245" max="6245" width="11.7109375" style="19" customWidth="1"/>
    <col min="6246" max="6249" width="8.28515625" style="19" customWidth="1"/>
    <col min="6250" max="6250" width="11.7109375" style="19" customWidth="1"/>
    <col min="6251" max="6254" width="8.28515625" style="19" customWidth="1"/>
    <col min="6255" max="6255" width="11.7109375" style="19" customWidth="1"/>
    <col min="6256" max="6259" width="8.28515625" style="19" customWidth="1"/>
    <col min="6260" max="6260" width="11.7109375" style="19" customWidth="1"/>
    <col min="6261" max="6490" width="9.140625" style="19"/>
    <col min="6491" max="6491" width="3.42578125" style="19" customWidth="1"/>
    <col min="6492" max="6492" width="15" style="19" customWidth="1"/>
    <col min="6493" max="6493" width="16.28515625" style="19" customWidth="1"/>
    <col min="6494" max="6494" width="15.42578125" style="19" customWidth="1"/>
    <col min="6495" max="6495" width="14.5703125" style="19" customWidth="1"/>
    <col min="6496" max="6496" width="12.85546875" style="19" customWidth="1"/>
    <col min="6497" max="6500" width="8.28515625" style="19" customWidth="1"/>
    <col min="6501" max="6501" width="11.7109375" style="19" customWidth="1"/>
    <col min="6502" max="6505" width="8.28515625" style="19" customWidth="1"/>
    <col min="6506" max="6506" width="11.7109375" style="19" customWidth="1"/>
    <col min="6507" max="6510" width="8.28515625" style="19" customWidth="1"/>
    <col min="6511" max="6511" width="11.7109375" style="19" customWidth="1"/>
    <col min="6512" max="6515" width="8.28515625" style="19" customWidth="1"/>
    <col min="6516" max="6516" width="11.7109375" style="19" customWidth="1"/>
    <col min="6517" max="6746" width="9.140625" style="19"/>
    <col min="6747" max="6747" width="3.42578125" style="19" customWidth="1"/>
    <col min="6748" max="6748" width="15" style="19" customWidth="1"/>
    <col min="6749" max="6749" width="16.28515625" style="19" customWidth="1"/>
    <col min="6750" max="6750" width="15.42578125" style="19" customWidth="1"/>
    <col min="6751" max="6751" width="14.5703125" style="19" customWidth="1"/>
    <col min="6752" max="6752" width="12.85546875" style="19" customWidth="1"/>
    <col min="6753" max="6756" width="8.28515625" style="19" customWidth="1"/>
    <col min="6757" max="6757" width="11.7109375" style="19" customWidth="1"/>
    <col min="6758" max="6761" width="8.28515625" style="19" customWidth="1"/>
    <col min="6762" max="6762" width="11.7109375" style="19" customWidth="1"/>
    <col min="6763" max="6766" width="8.28515625" style="19" customWidth="1"/>
    <col min="6767" max="6767" width="11.7109375" style="19" customWidth="1"/>
    <col min="6768" max="6771" width="8.28515625" style="19" customWidth="1"/>
    <col min="6772" max="6772" width="11.7109375" style="19" customWidth="1"/>
    <col min="6773" max="7002" width="9.140625" style="19"/>
    <col min="7003" max="7003" width="3.42578125" style="19" customWidth="1"/>
    <col min="7004" max="7004" width="15" style="19" customWidth="1"/>
    <col min="7005" max="7005" width="16.28515625" style="19" customWidth="1"/>
    <col min="7006" max="7006" width="15.42578125" style="19" customWidth="1"/>
    <col min="7007" max="7007" width="14.5703125" style="19" customWidth="1"/>
    <col min="7008" max="7008" width="12.85546875" style="19" customWidth="1"/>
    <col min="7009" max="7012" width="8.28515625" style="19" customWidth="1"/>
    <col min="7013" max="7013" width="11.7109375" style="19" customWidth="1"/>
    <col min="7014" max="7017" width="8.28515625" style="19" customWidth="1"/>
    <col min="7018" max="7018" width="11.7109375" style="19" customWidth="1"/>
    <col min="7019" max="7022" width="8.28515625" style="19" customWidth="1"/>
    <col min="7023" max="7023" width="11.7109375" style="19" customWidth="1"/>
    <col min="7024" max="7027" width="8.28515625" style="19" customWidth="1"/>
    <col min="7028" max="7028" width="11.7109375" style="19" customWidth="1"/>
    <col min="7029" max="7258" width="9.140625" style="19"/>
    <col min="7259" max="7259" width="3.42578125" style="19" customWidth="1"/>
    <col min="7260" max="7260" width="15" style="19" customWidth="1"/>
    <col min="7261" max="7261" width="16.28515625" style="19" customWidth="1"/>
    <col min="7262" max="7262" width="15.42578125" style="19" customWidth="1"/>
    <col min="7263" max="7263" width="14.5703125" style="19" customWidth="1"/>
    <col min="7264" max="7264" width="12.85546875" style="19" customWidth="1"/>
    <col min="7265" max="7268" width="8.28515625" style="19" customWidth="1"/>
    <col min="7269" max="7269" width="11.7109375" style="19" customWidth="1"/>
    <col min="7270" max="7273" width="8.28515625" style="19" customWidth="1"/>
    <col min="7274" max="7274" width="11.7109375" style="19" customWidth="1"/>
    <col min="7275" max="7278" width="8.28515625" style="19" customWidth="1"/>
    <col min="7279" max="7279" width="11.7109375" style="19" customWidth="1"/>
    <col min="7280" max="7283" width="8.28515625" style="19" customWidth="1"/>
    <col min="7284" max="7284" width="11.7109375" style="19" customWidth="1"/>
    <col min="7285" max="7514" width="9.140625" style="19"/>
    <col min="7515" max="7515" width="3.42578125" style="19" customWidth="1"/>
    <col min="7516" max="7516" width="15" style="19" customWidth="1"/>
    <col min="7517" max="7517" width="16.28515625" style="19" customWidth="1"/>
    <col min="7518" max="7518" width="15.42578125" style="19" customWidth="1"/>
    <col min="7519" max="7519" width="14.5703125" style="19" customWidth="1"/>
    <col min="7520" max="7520" width="12.85546875" style="19" customWidth="1"/>
    <col min="7521" max="7524" width="8.28515625" style="19" customWidth="1"/>
    <col min="7525" max="7525" width="11.7109375" style="19" customWidth="1"/>
    <col min="7526" max="7529" width="8.28515625" style="19" customWidth="1"/>
    <col min="7530" max="7530" width="11.7109375" style="19" customWidth="1"/>
    <col min="7531" max="7534" width="8.28515625" style="19" customWidth="1"/>
    <col min="7535" max="7535" width="11.7109375" style="19" customWidth="1"/>
    <col min="7536" max="7539" width="8.28515625" style="19" customWidth="1"/>
    <col min="7540" max="7540" width="11.7109375" style="19" customWidth="1"/>
    <col min="7541" max="7770" width="9.140625" style="19"/>
    <col min="7771" max="7771" width="3.42578125" style="19" customWidth="1"/>
    <col min="7772" max="7772" width="15" style="19" customWidth="1"/>
    <col min="7773" max="7773" width="16.28515625" style="19" customWidth="1"/>
    <col min="7774" max="7774" width="15.42578125" style="19" customWidth="1"/>
    <col min="7775" max="7775" width="14.5703125" style="19" customWidth="1"/>
    <col min="7776" max="7776" width="12.85546875" style="19" customWidth="1"/>
    <col min="7777" max="7780" width="8.28515625" style="19" customWidth="1"/>
    <col min="7781" max="7781" width="11.7109375" style="19" customWidth="1"/>
    <col min="7782" max="7785" width="8.28515625" style="19" customWidth="1"/>
    <col min="7786" max="7786" width="11.7109375" style="19" customWidth="1"/>
    <col min="7787" max="7790" width="8.28515625" style="19" customWidth="1"/>
    <col min="7791" max="7791" width="11.7109375" style="19" customWidth="1"/>
    <col min="7792" max="7795" width="8.28515625" style="19" customWidth="1"/>
    <col min="7796" max="7796" width="11.7109375" style="19" customWidth="1"/>
    <col min="7797" max="8026" width="9.140625" style="19"/>
    <col min="8027" max="8027" width="3.42578125" style="19" customWidth="1"/>
    <col min="8028" max="8028" width="15" style="19" customWidth="1"/>
    <col min="8029" max="8029" width="16.28515625" style="19" customWidth="1"/>
    <col min="8030" max="8030" width="15.42578125" style="19" customWidth="1"/>
    <col min="8031" max="8031" width="14.5703125" style="19" customWidth="1"/>
    <col min="8032" max="8032" width="12.85546875" style="19" customWidth="1"/>
    <col min="8033" max="8036" width="8.28515625" style="19" customWidth="1"/>
    <col min="8037" max="8037" width="11.7109375" style="19" customWidth="1"/>
    <col min="8038" max="8041" width="8.28515625" style="19" customWidth="1"/>
    <col min="8042" max="8042" width="11.7109375" style="19" customWidth="1"/>
    <col min="8043" max="8046" width="8.28515625" style="19" customWidth="1"/>
    <col min="8047" max="8047" width="11.7109375" style="19" customWidth="1"/>
    <col min="8048" max="8051" width="8.28515625" style="19" customWidth="1"/>
    <col min="8052" max="8052" width="11.7109375" style="19" customWidth="1"/>
    <col min="8053" max="8282" width="9.140625" style="19"/>
    <col min="8283" max="8283" width="3.42578125" style="19" customWidth="1"/>
    <col min="8284" max="8284" width="15" style="19" customWidth="1"/>
    <col min="8285" max="8285" width="16.28515625" style="19" customWidth="1"/>
    <col min="8286" max="8286" width="15.42578125" style="19" customWidth="1"/>
    <col min="8287" max="8287" width="14.5703125" style="19" customWidth="1"/>
    <col min="8288" max="8288" width="12.85546875" style="19" customWidth="1"/>
    <col min="8289" max="8292" width="8.28515625" style="19" customWidth="1"/>
    <col min="8293" max="8293" width="11.7109375" style="19" customWidth="1"/>
    <col min="8294" max="8297" width="8.28515625" style="19" customWidth="1"/>
    <col min="8298" max="8298" width="11.7109375" style="19" customWidth="1"/>
    <col min="8299" max="8302" width="8.28515625" style="19" customWidth="1"/>
    <col min="8303" max="8303" width="11.7109375" style="19" customWidth="1"/>
    <col min="8304" max="8307" width="8.28515625" style="19" customWidth="1"/>
    <col min="8308" max="8308" width="11.7109375" style="19" customWidth="1"/>
    <col min="8309" max="8538" width="9.140625" style="19"/>
    <col min="8539" max="8539" width="3.42578125" style="19" customWidth="1"/>
    <col min="8540" max="8540" width="15" style="19" customWidth="1"/>
    <col min="8541" max="8541" width="16.28515625" style="19" customWidth="1"/>
    <col min="8542" max="8542" width="15.42578125" style="19" customWidth="1"/>
    <col min="8543" max="8543" width="14.5703125" style="19" customWidth="1"/>
    <col min="8544" max="8544" width="12.85546875" style="19" customWidth="1"/>
    <col min="8545" max="8548" width="8.28515625" style="19" customWidth="1"/>
    <col min="8549" max="8549" width="11.7109375" style="19" customWidth="1"/>
    <col min="8550" max="8553" width="8.28515625" style="19" customWidth="1"/>
    <col min="8554" max="8554" width="11.7109375" style="19" customWidth="1"/>
    <col min="8555" max="8558" width="8.28515625" style="19" customWidth="1"/>
    <col min="8559" max="8559" width="11.7109375" style="19" customWidth="1"/>
    <col min="8560" max="8563" width="8.28515625" style="19" customWidth="1"/>
    <col min="8564" max="8564" width="11.7109375" style="19" customWidth="1"/>
    <col min="8565" max="8794" width="9.140625" style="19"/>
    <col min="8795" max="8795" width="3.42578125" style="19" customWidth="1"/>
    <col min="8796" max="8796" width="15" style="19" customWidth="1"/>
    <col min="8797" max="8797" width="16.28515625" style="19" customWidth="1"/>
    <col min="8798" max="8798" width="15.42578125" style="19" customWidth="1"/>
    <col min="8799" max="8799" width="14.5703125" style="19" customWidth="1"/>
    <col min="8800" max="8800" width="12.85546875" style="19" customWidth="1"/>
    <col min="8801" max="8804" width="8.28515625" style="19" customWidth="1"/>
    <col min="8805" max="8805" width="11.7109375" style="19" customWidth="1"/>
    <col min="8806" max="8809" width="8.28515625" style="19" customWidth="1"/>
    <col min="8810" max="8810" width="11.7109375" style="19" customWidth="1"/>
    <col min="8811" max="8814" width="8.28515625" style="19" customWidth="1"/>
    <col min="8815" max="8815" width="11.7109375" style="19" customWidth="1"/>
    <col min="8816" max="8819" width="8.28515625" style="19" customWidth="1"/>
    <col min="8820" max="8820" width="11.7109375" style="19" customWidth="1"/>
    <col min="8821" max="9050" width="9.140625" style="19"/>
    <col min="9051" max="9051" width="3.42578125" style="19" customWidth="1"/>
    <col min="9052" max="9052" width="15" style="19" customWidth="1"/>
    <col min="9053" max="9053" width="16.28515625" style="19" customWidth="1"/>
    <col min="9054" max="9054" width="15.42578125" style="19" customWidth="1"/>
    <col min="9055" max="9055" width="14.5703125" style="19" customWidth="1"/>
    <col min="9056" max="9056" width="12.85546875" style="19" customWidth="1"/>
    <col min="9057" max="9060" width="8.28515625" style="19" customWidth="1"/>
    <col min="9061" max="9061" width="11.7109375" style="19" customWidth="1"/>
    <col min="9062" max="9065" width="8.28515625" style="19" customWidth="1"/>
    <col min="9066" max="9066" width="11.7109375" style="19" customWidth="1"/>
    <col min="9067" max="9070" width="8.28515625" style="19" customWidth="1"/>
    <col min="9071" max="9071" width="11.7109375" style="19" customWidth="1"/>
    <col min="9072" max="9075" width="8.28515625" style="19" customWidth="1"/>
    <col min="9076" max="9076" width="11.7109375" style="19" customWidth="1"/>
    <col min="9077" max="9306" width="9.140625" style="19"/>
    <col min="9307" max="9307" width="3.42578125" style="19" customWidth="1"/>
    <col min="9308" max="9308" width="15" style="19" customWidth="1"/>
    <col min="9309" max="9309" width="16.28515625" style="19" customWidth="1"/>
    <col min="9310" max="9310" width="15.42578125" style="19" customWidth="1"/>
    <col min="9311" max="9311" width="14.5703125" style="19" customWidth="1"/>
    <col min="9312" max="9312" width="12.85546875" style="19" customWidth="1"/>
    <col min="9313" max="9316" width="8.28515625" style="19" customWidth="1"/>
    <col min="9317" max="9317" width="11.7109375" style="19" customWidth="1"/>
    <col min="9318" max="9321" width="8.28515625" style="19" customWidth="1"/>
    <col min="9322" max="9322" width="11.7109375" style="19" customWidth="1"/>
    <col min="9323" max="9326" width="8.28515625" style="19" customWidth="1"/>
    <col min="9327" max="9327" width="11.7109375" style="19" customWidth="1"/>
    <col min="9328" max="9331" width="8.28515625" style="19" customWidth="1"/>
    <col min="9332" max="9332" width="11.7109375" style="19" customWidth="1"/>
    <col min="9333" max="9562" width="9.140625" style="19"/>
    <col min="9563" max="9563" width="3.42578125" style="19" customWidth="1"/>
    <col min="9564" max="9564" width="15" style="19" customWidth="1"/>
    <col min="9565" max="9565" width="16.28515625" style="19" customWidth="1"/>
    <col min="9566" max="9566" width="15.42578125" style="19" customWidth="1"/>
    <col min="9567" max="9567" width="14.5703125" style="19" customWidth="1"/>
    <col min="9568" max="9568" width="12.85546875" style="19" customWidth="1"/>
    <col min="9569" max="9572" width="8.28515625" style="19" customWidth="1"/>
    <col min="9573" max="9573" width="11.7109375" style="19" customWidth="1"/>
    <col min="9574" max="9577" width="8.28515625" style="19" customWidth="1"/>
    <col min="9578" max="9578" width="11.7109375" style="19" customWidth="1"/>
    <col min="9579" max="9582" width="8.28515625" style="19" customWidth="1"/>
    <col min="9583" max="9583" width="11.7109375" style="19" customWidth="1"/>
    <col min="9584" max="9587" width="8.28515625" style="19" customWidth="1"/>
    <col min="9588" max="9588" width="11.7109375" style="19" customWidth="1"/>
    <col min="9589" max="9818" width="9.140625" style="19"/>
    <col min="9819" max="9819" width="3.42578125" style="19" customWidth="1"/>
    <col min="9820" max="9820" width="15" style="19" customWidth="1"/>
    <col min="9821" max="9821" width="16.28515625" style="19" customWidth="1"/>
    <col min="9822" max="9822" width="15.42578125" style="19" customWidth="1"/>
    <col min="9823" max="9823" width="14.5703125" style="19" customWidth="1"/>
    <col min="9824" max="9824" width="12.85546875" style="19" customWidth="1"/>
    <col min="9825" max="9828" width="8.28515625" style="19" customWidth="1"/>
    <col min="9829" max="9829" width="11.7109375" style="19" customWidth="1"/>
    <col min="9830" max="9833" width="8.28515625" style="19" customWidth="1"/>
    <col min="9834" max="9834" width="11.7109375" style="19" customWidth="1"/>
    <col min="9835" max="9838" width="8.28515625" style="19" customWidth="1"/>
    <col min="9839" max="9839" width="11.7109375" style="19" customWidth="1"/>
    <col min="9840" max="9843" width="8.28515625" style="19" customWidth="1"/>
    <col min="9844" max="9844" width="11.7109375" style="19" customWidth="1"/>
    <col min="9845" max="10074" width="9.140625" style="19"/>
    <col min="10075" max="10075" width="3.42578125" style="19" customWidth="1"/>
    <col min="10076" max="10076" width="15" style="19" customWidth="1"/>
    <col min="10077" max="10077" width="16.28515625" style="19" customWidth="1"/>
    <col min="10078" max="10078" width="15.42578125" style="19" customWidth="1"/>
    <col min="10079" max="10079" width="14.5703125" style="19" customWidth="1"/>
    <col min="10080" max="10080" width="12.85546875" style="19" customWidth="1"/>
    <col min="10081" max="10084" width="8.28515625" style="19" customWidth="1"/>
    <col min="10085" max="10085" width="11.7109375" style="19" customWidth="1"/>
    <col min="10086" max="10089" width="8.28515625" style="19" customWidth="1"/>
    <col min="10090" max="10090" width="11.7109375" style="19" customWidth="1"/>
    <col min="10091" max="10094" width="8.28515625" style="19" customWidth="1"/>
    <col min="10095" max="10095" width="11.7109375" style="19" customWidth="1"/>
    <col min="10096" max="10099" width="8.28515625" style="19" customWidth="1"/>
    <col min="10100" max="10100" width="11.7109375" style="19" customWidth="1"/>
    <col min="10101" max="10330" width="9.140625" style="19"/>
    <col min="10331" max="10331" width="3.42578125" style="19" customWidth="1"/>
    <col min="10332" max="10332" width="15" style="19" customWidth="1"/>
    <col min="10333" max="10333" width="16.28515625" style="19" customWidth="1"/>
    <col min="10334" max="10334" width="15.42578125" style="19" customWidth="1"/>
    <col min="10335" max="10335" width="14.5703125" style="19" customWidth="1"/>
    <col min="10336" max="10336" width="12.85546875" style="19" customWidth="1"/>
    <col min="10337" max="10340" width="8.28515625" style="19" customWidth="1"/>
    <col min="10341" max="10341" width="11.7109375" style="19" customWidth="1"/>
    <col min="10342" max="10345" width="8.28515625" style="19" customWidth="1"/>
    <col min="10346" max="10346" width="11.7109375" style="19" customWidth="1"/>
    <col min="10347" max="10350" width="8.28515625" style="19" customWidth="1"/>
    <col min="10351" max="10351" width="11.7109375" style="19" customWidth="1"/>
    <col min="10352" max="10355" width="8.28515625" style="19" customWidth="1"/>
    <col min="10356" max="10356" width="11.7109375" style="19" customWidth="1"/>
    <col min="10357" max="10586" width="9.140625" style="19"/>
    <col min="10587" max="10587" width="3.42578125" style="19" customWidth="1"/>
    <col min="10588" max="10588" width="15" style="19" customWidth="1"/>
    <col min="10589" max="10589" width="16.28515625" style="19" customWidth="1"/>
    <col min="10590" max="10590" width="15.42578125" style="19" customWidth="1"/>
    <col min="10591" max="10591" width="14.5703125" style="19" customWidth="1"/>
    <col min="10592" max="10592" width="12.85546875" style="19" customWidth="1"/>
    <col min="10593" max="10596" width="8.28515625" style="19" customWidth="1"/>
    <col min="10597" max="10597" width="11.7109375" style="19" customWidth="1"/>
    <col min="10598" max="10601" width="8.28515625" style="19" customWidth="1"/>
    <col min="10602" max="10602" width="11.7109375" style="19" customWidth="1"/>
    <col min="10603" max="10606" width="8.28515625" style="19" customWidth="1"/>
    <col min="10607" max="10607" width="11.7109375" style="19" customWidth="1"/>
    <col min="10608" max="10611" width="8.28515625" style="19" customWidth="1"/>
    <col min="10612" max="10612" width="11.7109375" style="19" customWidth="1"/>
    <col min="10613" max="10842" width="9.140625" style="19"/>
    <col min="10843" max="10843" width="3.42578125" style="19" customWidth="1"/>
    <col min="10844" max="10844" width="15" style="19" customWidth="1"/>
    <col min="10845" max="10845" width="16.28515625" style="19" customWidth="1"/>
    <col min="10846" max="10846" width="15.42578125" style="19" customWidth="1"/>
    <col min="10847" max="10847" width="14.5703125" style="19" customWidth="1"/>
    <col min="10848" max="10848" width="12.85546875" style="19" customWidth="1"/>
    <col min="10849" max="10852" width="8.28515625" style="19" customWidth="1"/>
    <col min="10853" max="10853" width="11.7109375" style="19" customWidth="1"/>
    <col min="10854" max="10857" width="8.28515625" style="19" customWidth="1"/>
    <col min="10858" max="10858" width="11.7109375" style="19" customWidth="1"/>
    <col min="10859" max="10862" width="8.28515625" style="19" customWidth="1"/>
    <col min="10863" max="10863" width="11.7109375" style="19" customWidth="1"/>
    <col min="10864" max="10867" width="8.28515625" style="19" customWidth="1"/>
    <col min="10868" max="10868" width="11.7109375" style="19" customWidth="1"/>
    <col min="10869" max="11098" width="9.140625" style="19"/>
    <col min="11099" max="11099" width="3.42578125" style="19" customWidth="1"/>
    <col min="11100" max="11100" width="15" style="19" customWidth="1"/>
    <col min="11101" max="11101" width="16.28515625" style="19" customWidth="1"/>
    <col min="11102" max="11102" width="15.42578125" style="19" customWidth="1"/>
    <col min="11103" max="11103" width="14.5703125" style="19" customWidth="1"/>
    <col min="11104" max="11104" width="12.85546875" style="19" customWidth="1"/>
    <col min="11105" max="11108" width="8.28515625" style="19" customWidth="1"/>
    <col min="11109" max="11109" width="11.7109375" style="19" customWidth="1"/>
    <col min="11110" max="11113" width="8.28515625" style="19" customWidth="1"/>
    <col min="11114" max="11114" width="11.7109375" style="19" customWidth="1"/>
    <col min="11115" max="11118" width="8.28515625" style="19" customWidth="1"/>
    <col min="11119" max="11119" width="11.7109375" style="19" customWidth="1"/>
    <col min="11120" max="11123" width="8.28515625" style="19" customWidth="1"/>
    <col min="11124" max="11124" width="11.7109375" style="19" customWidth="1"/>
    <col min="11125" max="11354" width="9.140625" style="19"/>
    <col min="11355" max="11355" width="3.42578125" style="19" customWidth="1"/>
    <col min="11356" max="11356" width="15" style="19" customWidth="1"/>
    <col min="11357" max="11357" width="16.28515625" style="19" customWidth="1"/>
    <col min="11358" max="11358" width="15.42578125" style="19" customWidth="1"/>
    <col min="11359" max="11359" width="14.5703125" style="19" customWidth="1"/>
    <col min="11360" max="11360" width="12.85546875" style="19" customWidth="1"/>
    <col min="11361" max="11364" width="8.28515625" style="19" customWidth="1"/>
    <col min="11365" max="11365" width="11.7109375" style="19" customWidth="1"/>
    <col min="11366" max="11369" width="8.28515625" style="19" customWidth="1"/>
    <col min="11370" max="11370" width="11.7109375" style="19" customWidth="1"/>
    <col min="11371" max="11374" width="8.28515625" style="19" customWidth="1"/>
    <col min="11375" max="11375" width="11.7109375" style="19" customWidth="1"/>
    <col min="11376" max="11379" width="8.28515625" style="19" customWidth="1"/>
    <col min="11380" max="11380" width="11.7109375" style="19" customWidth="1"/>
    <col min="11381" max="11610" width="9.140625" style="19"/>
    <col min="11611" max="11611" width="3.42578125" style="19" customWidth="1"/>
    <col min="11612" max="11612" width="15" style="19" customWidth="1"/>
    <col min="11613" max="11613" width="16.28515625" style="19" customWidth="1"/>
    <col min="11614" max="11614" width="15.42578125" style="19" customWidth="1"/>
    <col min="11615" max="11615" width="14.5703125" style="19" customWidth="1"/>
    <col min="11616" max="11616" width="12.85546875" style="19" customWidth="1"/>
    <col min="11617" max="11620" width="8.28515625" style="19" customWidth="1"/>
    <col min="11621" max="11621" width="11.7109375" style="19" customWidth="1"/>
    <col min="11622" max="11625" width="8.28515625" style="19" customWidth="1"/>
    <col min="11626" max="11626" width="11.7109375" style="19" customWidth="1"/>
    <col min="11627" max="11630" width="8.28515625" style="19" customWidth="1"/>
    <col min="11631" max="11631" width="11.7109375" style="19" customWidth="1"/>
    <col min="11632" max="11635" width="8.28515625" style="19" customWidth="1"/>
    <col min="11636" max="11636" width="11.7109375" style="19" customWidth="1"/>
    <col min="11637" max="11866" width="9.140625" style="19"/>
    <col min="11867" max="11867" width="3.42578125" style="19" customWidth="1"/>
    <col min="11868" max="11868" width="15" style="19" customWidth="1"/>
    <col min="11869" max="11869" width="16.28515625" style="19" customWidth="1"/>
    <col min="11870" max="11870" width="15.42578125" style="19" customWidth="1"/>
    <col min="11871" max="11871" width="14.5703125" style="19" customWidth="1"/>
    <col min="11872" max="11872" width="12.85546875" style="19" customWidth="1"/>
    <col min="11873" max="11876" width="8.28515625" style="19" customWidth="1"/>
    <col min="11877" max="11877" width="11.7109375" style="19" customWidth="1"/>
    <col min="11878" max="11881" width="8.28515625" style="19" customWidth="1"/>
    <col min="11882" max="11882" width="11.7109375" style="19" customWidth="1"/>
    <col min="11883" max="11886" width="8.28515625" style="19" customWidth="1"/>
    <col min="11887" max="11887" width="11.7109375" style="19" customWidth="1"/>
    <col min="11888" max="11891" width="8.28515625" style="19" customWidth="1"/>
    <col min="11892" max="11892" width="11.7109375" style="19" customWidth="1"/>
    <col min="11893" max="12122" width="9.140625" style="19"/>
    <col min="12123" max="12123" width="3.42578125" style="19" customWidth="1"/>
    <col min="12124" max="12124" width="15" style="19" customWidth="1"/>
    <col min="12125" max="12125" width="16.28515625" style="19" customWidth="1"/>
    <col min="12126" max="12126" width="15.42578125" style="19" customWidth="1"/>
    <col min="12127" max="12127" width="14.5703125" style="19" customWidth="1"/>
    <col min="12128" max="12128" width="12.85546875" style="19" customWidth="1"/>
    <col min="12129" max="12132" width="8.28515625" style="19" customWidth="1"/>
    <col min="12133" max="12133" width="11.7109375" style="19" customWidth="1"/>
    <col min="12134" max="12137" width="8.28515625" style="19" customWidth="1"/>
    <col min="12138" max="12138" width="11.7109375" style="19" customWidth="1"/>
    <col min="12139" max="12142" width="8.28515625" style="19" customWidth="1"/>
    <col min="12143" max="12143" width="11.7109375" style="19" customWidth="1"/>
    <col min="12144" max="12147" width="8.28515625" style="19" customWidth="1"/>
    <col min="12148" max="12148" width="11.7109375" style="19" customWidth="1"/>
    <col min="12149" max="12378" width="9.140625" style="19"/>
    <col min="12379" max="12379" width="3.42578125" style="19" customWidth="1"/>
    <col min="12380" max="12380" width="15" style="19" customWidth="1"/>
    <col min="12381" max="12381" width="16.28515625" style="19" customWidth="1"/>
    <col min="12382" max="12382" width="15.42578125" style="19" customWidth="1"/>
    <col min="12383" max="12383" width="14.5703125" style="19" customWidth="1"/>
    <col min="12384" max="12384" width="12.85546875" style="19" customWidth="1"/>
    <col min="12385" max="12388" width="8.28515625" style="19" customWidth="1"/>
    <col min="12389" max="12389" width="11.7109375" style="19" customWidth="1"/>
    <col min="12390" max="12393" width="8.28515625" style="19" customWidth="1"/>
    <col min="12394" max="12394" width="11.7109375" style="19" customWidth="1"/>
    <col min="12395" max="12398" width="8.28515625" style="19" customWidth="1"/>
    <col min="12399" max="12399" width="11.7109375" style="19" customWidth="1"/>
    <col min="12400" max="12403" width="8.28515625" style="19" customWidth="1"/>
    <col min="12404" max="12404" width="11.7109375" style="19" customWidth="1"/>
    <col min="12405" max="12634" width="9.140625" style="19"/>
    <col min="12635" max="12635" width="3.42578125" style="19" customWidth="1"/>
    <col min="12636" max="12636" width="15" style="19" customWidth="1"/>
    <col min="12637" max="12637" width="16.28515625" style="19" customWidth="1"/>
    <col min="12638" max="12638" width="15.42578125" style="19" customWidth="1"/>
    <col min="12639" max="12639" width="14.5703125" style="19" customWidth="1"/>
    <col min="12640" max="12640" width="12.85546875" style="19" customWidth="1"/>
    <col min="12641" max="12644" width="8.28515625" style="19" customWidth="1"/>
    <col min="12645" max="12645" width="11.7109375" style="19" customWidth="1"/>
    <col min="12646" max="12649" width="8.28515625" style="19" customWidth="1"/>
    <col min="12650" max="12650" width="11.7109375" style="19" customWidth="1"/>
    <col min="12651" max="12654" width="8.28515625" style="19" customWidth="1"/>
    <col min="12655" max="12655" width="11.7109375" style="19" customWidth="1"/>
    <col min="12656" max="12659" width="8.28515625" style="19" customWidth="1"/>
    <col min="12660" max="12660" width="11.7109375" style="19" customWidth="1"/>
    <col min="12661" max="12890" width="9.140625" style="19"/>
    <col min="12891" max="12891" width="3.42578125" style="19" customWidth="1"/>
    <col min="12892" max="12892" width="15" style="19" customWidth="1"/>
    <col min="12893" max="12893" width="16.28515625" style="19" customWidth="1"/>
    <col min="12894" max="12894" width="15.42578125" style="19" customWidth="1"/>
    <col min="12895" max="12895" width="14.5703125" style="19" customWidth="1"/>
    <col min="12896" max="12896" width="12.85546875" style="19" customWidth="1"/>
    <col min="12897" max="12900" width="8.28515625" style="19" customWidth="1"/>
    <col min="12901" max="12901" width="11.7109375" style="19" customWidth="1"/>
    <col min="12902" max="12905" width="8.28515625" style="19" customWidth="1"/>
    <col min="12906" max="12906" width="11.7109375" style="19" customWidth="1"/>
    <col min="12907" max="12910" width="8.28515625" style="19" customWidth="1"/>
    <col min="12911" max="12911" width="11.7109375" style="19" customWidth="1"/>
    <col min="12912" max="12915" width="8.28515625" style="19" customWidth="1"/>
    <col min="12916" max="12916" width="11.7109375" style="19" customWidth="1"/>
    <col min="12917" max="13146" width="9.140625" style="19"/>
    <col min="13147" max="13147" width="3.42578125" style="19" customWidth="1"/>
    <col min="13148" max="13148" width="15" style="19" customWidth="1"/>
    <col min="13149" max="13149" width="16.28515625" style="19" customWidth="1"/>
    <col min="13150" max="13150" width="15.42578125" style="19" customWidth="1"/>
    <col min="13151" max="13151" width="14.5703125" style="19" customWidth="1"/>
    <col min="13152" max="13152" width="12.85546875" style="19" customWidth="1"/>
    <col min="13153" max="13156" width="8.28515625" style="19" customWidth="1"/>
    <col min="13157" max="13157" width="11.7109375" style="19" customWidth="1"/>
    <col min="13158" max="13161" width="8.28515625" style="19" customWidth="1"/>
    <col min="13162" max="13162" width="11.7109375" style="19" customWidth="1"/>
    <col min="13163" max="13166" width="8.28515625" style="19" customWidth="1"/>
    <col min="13167" max="13167" width="11.7109375" style="19" customWidth="1"/>
    <col min="13168" max="13171" width="8.28515625" style="19" customWidth="1"/>
    <col min="13172" max="13172" width="11.7109375" style="19" customWidth="1"/>
    <col min="13173" max="13402" width="9.140625" style="19"/>
    <col min="13403" max="13403" width="3.42578125" style="19" customWidth="1"/>
    <col min="13404" max="13404" width="15" style="19" customWidth="1"/>
    <col min="13405" max="13405" width="16.28515625" style="19" customWidth="1"/>
    <col min="13406" max="13406" width="15.42578125" style="19" customWidth="1"/>
    <col min="13407" max="13407" width="14.5703125" style="19" customWidth="1"/>
    <col min="13408" max="13408" width="12.85546875" style="19" customWidth="1"/>
    <col min="13409" max="13412" width="8.28515625" style="19" customWidth="1"/>
    <col min="13413" max="13413" width="11.7109375" style="19" customWidth="1"/>
    <col min="13414" max="13417" width="8.28515625" style="19" customWidth="1"/>
    <col min="13418" max="13418" width="11.7109375" style="19" customWidth="1"/>
    <col min="13419" max="13422" width="8.28515625" style="19" customWidth="1"/>
    <col min="13423" max="13423" width="11.7109375" style="19" customWidth="1"/>
    <col min="13424" max="13427" width="8.28515625" style="19" customWidth="1"/>
    <col min="13428" max="13428" width="11.7109375" style="19" customWidth="1"/>
    <col min="13429" max="13658" width="9.140625" style="19"/>
    <col min="13659" max="13659" width="3.42578125" style="19" customWidth="1"/>
    <col min="13660" max="13660" width="15" style="19" customWidth="1"/>
    <col min="13661" max="13661" width="16.28515625" style="19" customWidth="1"/>
    <col min="13662" max="13662" width="15.42578125" style="19" customWidth="1"/>
    <col min="13663" max="13663" width="14.5703125" style="19" customWidth="1"/>
    <col min="13664" max="13664" width="12.85546875" style="19" customWidth="1"/>
    <col min="13665" max="13668" width="8.28515625" style="19" customWidth="1"/>
    <col min="13669" max="13669" width="11.7109375" style="19" customWidth="1"/>
    <col min="13670" max="13673" width="8.28515625" style="19" customWidth="1"/>
    <col min="13674" max="13674" width="11.7109375" style="19" customWidth="1"/>
    <col min="13675" max="13678" width="8.28515625" style="19" customWidth="1"/>
    <col min="13679" max="13679" width="11.7109375" style="19" customWidth="1"/>
    <col min="13680" max="13683" width="8.28515625" style="19" customWidth="1"/>
    <col min="13684" max="13684" width="11.7109375" style="19" customWidth="1"/>
    <col min="13685" max="13914" width="9.140625" style="19"/>
    <col min="13915" max="13915" width="3.42578125" style="19" customWidth="1"/>
    <col min="13916" max="13916" width="15" style="19" customWidth="1"/>
    <col min="13917" max="13917" width="16.28515625" style="19" customWidth="1"/>
    <col min="13918" max="13918" width="15.42578125" style="19" customWidth="1"/>
    <col min="13919" max="13919" width="14.5703125" style="19" customWidth="1"/>
    <col min="13920" max="13920" width="12.85546875" style="19" customWidth="1"/>
    <col min="13921" max="13924" width="8.28515625" style="19" customWidth="1"/>
    <col min="13925" max="13925" width="11.7109375" style="19" customWidth="1"/>
    <col min="13926" max="13929" width="8.28515625" style="19" customWidth="1"/>
    <col min="13930" max="13930" width="11.7109375" style="19" customWidth="1"/>
    <col min="13931" max="13934" width="8.28515625" style="19" customWidth="1"/>
    <col min="13935" max="13935" width="11.7109375" style="19" customWidth="1"/>
    <col min="13936" max="13939" width="8.28515625" style="19" customWidth="1"/>
    <col min="13940" max="13940" width="11.7109375" style="19" customWidth="1"/>
    <col min="13941" max="14170" width="9.140625" style="19"/>
    <col min="14171" max="14171" width="3.42578125" style="19" customWidth="1"/>
    <col min="14172" max="14172" width="15" style="19" customWidth="1"/>
    <col min="14173" max="14173" width="16.28515625" style="19" customWidth="1"/>
    <col min="14174" max="14174" width="15.42578125" style="19" customWidth="1"/>
    <col min="14175" max="14175" width="14.5703125" style="19" customWidth="1"/>
    <col min="14176" max="14176" width="12.85546875" style="19" customWidth="1"/>
    <col min="14177" max="14180" width="8.28515625" style="19" customWidth="1"/>
    <col min="14181" max="14181" width="11.7109375" style="19" customWidth="1"/>
    <col min="14182" max="14185" width="8.28515625" style="19" customWidth="1"/>
    <col min="14186" max="14186" width="11.7109375" style="19" customWidth="1"/>
    <col min="14187" max="14190" width="8.28515625" style="19" customWidth="1"/>
    <col min="14191" max="14191" width="11.7109375" style="19" customWidth="1"/>
    <col min="14192" max="14195" width="8.28515625" style="19" customWidth="1"/>
    <col min="14196" max="14196" width="11.7109375" style="19" customWidth="1"/>
    <col min="14197" max="14426" width="9.140625" style="19"/>
    <col min="14427" max="14427" width="3.42578125" style="19" customWidth="1"/>
    <col min="14428" max="14428" width="15" style="19" customWidth="1"/>
    <col min="14429" max="14429" width="16.28515625" style="19" customWidth="1"/>
    <col min="14430" max="14430" width="15.42578125" style="19" customWidth="1"/>
    <col min="14431" max="14431" width="14.5703125" style="19" customWidth="1"/>
    <col min="14432" max="14432" width="12.85546875" style="19" customWidth="1"/>
    <col min="14433" max="14436" width="8.28515625" style="19" customWidth="1"/>
    <col min="14437" max="14437" width="11.7109375" style="19" customWidth="1"/>
    <col min="14438" max="14441" width="8.28515625" style="19" customWidth="1"/>
    <col min="14442" max="14442" width="11.7109375" style="19" customWidth="1"/>
    <col min="14443" max="14446" width="8.28515625" style="19" customWidth="1"/>
    <col min="14447" max="14447" width="11.7109375" style="19" customWidth="1"/>
    <col min="14448" max="14451" width="8.28515625" style="19" customWidth="1"/>
    <col min="14452" max="14452" width="11.7109375" style="19" customWidth="1"/>
    <col min="14453" max="14682" width="9.140625" style="19"/>
    <col min="14683" max="14683" width="3.42578125" style="19" customWidth="1"/>
    <col min="14684" max="14684" width="15" style="19" customWidth="1"/>
    <col min="14685" max="14685" width="16.28515625" style="19" customWidth="1"/>
    <col min="14686" max="14686" width="15.42578125" style="19" customWidth="1"/>
    <col min="14687" max="14687" width="14.5703125" style="19" customWidth="1"/>
    <col min="14688" max="14688" width="12.85546875" style="19" customWidth="1"/>
    <col min="14689" max="14692" width="8.28515625" style="19" customWidth="1"/>
    <col min="14693" max="14693" width="11.7109375" style="19" customWidth="1"/>
    <col min="14694" max="14697" width="8.28515625" style="19" customWidth="1"/>
    <col min="14698" max="14698" width="11.7109375" style="19" customWidth="1"/>
    <col min="14699" max="14702" width="8.28515625" style="19" customWidth="1"/>
    <col min="14703" max="14703" width="11.7109375" style="19" customWidth="1"/>
    <col min="14704" max="14707" width="8.28515625" style="19" customWidth="1"/>
    <col min="14708" max="14708" width="11.7109375" style="19" customWidth="1"/>
    <col min="14709" max="14938" width="9.140625" style="19"/>
    <col min="14939" max="14939" width="3.42578125" style="19" customWidth="1"/>
    <col min="14940" max="14940" width="15" style="19" customWidth="1"/>
    <col min="14941" max="14941" width="16.28515625" style="19" customWidth="1"/>
    <col min="14942" max="14942" width="15.42578125" style="19" customWidth="1"/>
    <col min="14943" max="14943" width="14.5703125" style="19" customWidth="1"/>
    <col min="14944" max="14944" width="12.85546875" style="19" customWidth="1"/>
    <col min="14945" max="14948" width="8.28515625" style="19" customWidth="1"/>
    <col min="14949" max="14949" width="11.7109375" style="19" customWidth="1"/>
    <col min="14950" max="14953" width="8.28515625" style="19" customWidth="1"/>
    <col min="14954" max="14954" width="11.7109375" style="19" customWidth="1"/>
    <col min="14955" max="14958" width="8.28515625" style="19" customWidth="1"/>
    <col min="14959" max="14959" width="11.7109375" style="19" customWidth="1"/>
    <col min="14960" max="14963" width="8.28515625" style="19" customWidth="1"/>
    <col min="14964" max="14964" width="11.7109375" style="19" customWidth="1"/>
    <col min="14965" max="15194" width="9.140625" style="19"/>
    <col min="15195" max="15195" width="3.42578125" style="19" customWidth="1"/>
    <col min="15196" max="15196" width="15" style="19" customWidth="1"/>
    <col min="15197" max="15197" width="16.28515625" style="19" customWidth="1"/>
    <col min="15198" max="15198" width="15.42578125" style="19" customWidth="1"/>
    <col min="15199" max="15199" width="14.5703125" style="19" customWidth="1"/>
    <col min="15200" max="15200" width="12.85546875" style="19" customWidth="1"/>
    <col min="15201" max="15204" width="8.28515625" style="19" customWidth="1"/>
    <col min="15205" max="15205" width="11.7109375" style="19" customWidth="1"/>
    <col min="15206" max="15209" width="8.28515625" style="19" customWidth="1"/>
    <col min="15210" max="15210" width="11.7109375" style="19" customWidth="1"/>
    <col min="15211" max="15214" width="8.28515625" style="19" customWidth="1"/>
    <col min="15215" max="15215" width="11.7109375" style="19" customWidth="1"/>
    <col min="15216" max="15219" width="8.28515625" style="19" customWidth="1"/>
    <col min="15220" max="15220" width="11.7109375" style="19" customWidth="1"/>
    <col min="15221" max="15450" width="9.140625" style="19"/>
    <col min="15451" max="15451" width="3.42578125" style="19" customWidth="1"/>
    <col min="15452" max="15452" width="15" style="19" customWidth="1"/>
    <col min="15453" max="15453" width="16.28515625" style="19" customWidth="1"/>
    <col min="15454" max="15454" width="15.42578125" style="19" customWidth="1"/>
    <col min="15455" max="15455" width="14.5703125" style="19" customWidth="1"/>
    <col min="15456" max="15456" width="12.85546875" style="19" customWidth="1"/>
    <col min="15457" max="15460" width="8.28515625" style="19" customWidth="1"/>
    <col min="15461" max="15461" width="11.7109375" style="19" customWidth="1"/>
    <col min="15462" max="15465" width="8.28515625" style="19" customWidth="1"/>
    <col min="15466" max="15466" width="11.7109375" style="19" customWidth="1"/>
    <col min="15467" max="15470" width="8.28515625" style="19" customWidth="1"/>
    <col min="15471" max="15471" width="11.7109375" style="19" customWidth="1"/>
    <col min="15472" max="15475" width="8.28515625" style="19" customWidth="1"/>
    <col min="15476" max="15476" width="11.7109375" style="19" customWidth="1"/>
    <col min="15477" max="15706" width="9.140625" style="19"/>
    <col min="15707" max="15707" width="3.42578125" style="19" customWidth="1"/>
    <col min="15708" max="15708" width="15" style="19" customWidth="1"/>
    <col min="15709" max="15709" width="16.28515625" style="19" customWidth="1"/>
    <col min="15710" max="15710" width="15.42578125" style="19" customWidth="1"/>
    <col min="15711" max="15711" width="14.5703125" style="19" customWidth="1"/>
    <col min="15712" max="15712" width="12.85546875" style="19" customWidth="1"/>
    <col min="15713" max="15716" width="8.28515625" style="19" customWidth="1"/>
    <col min="15717" max="15717" width="11.7109375" style="19" customWidth="1"/>
    <col min="15718" max="15721" width="8.28515625" style="19" customWidth="1"/>
    <col min="15722" max="15722" width="11.7109375" style="19" customWidth="1"/>
    <col min="15723" max="15726" width="8.28515625" style="19" customWidth="1"/>
    <col min="15727" max="15727" width="11.7109375" style="19" customWidth="1"/>
    <col min="15728" max="15731" width="8.28515625" style="19" customWidth="1"/>
    <col min="15732" max="15732" width="11.7109375" style="19" customWidth="1"/>
    <col min="15733" max="15962" width="9.140625" style="19"/>
    <col min="15963" max="15963" width="3.42578125" style="19" customWidth="1"/>
    <col min="15964" max="15964" width="15" style="19" customWidth="1"/>
    <col min="15965" max="15965" width="16.28515625" style="19" customWidth="1"/>
    <col min="15966" max="15966" width="15.42578125" style="19" customWidth="1"/>
    <col min="15967" max="15967" width="14.5703125" style="19" customWidth="1"/>
    <col min="15968" max="15968" width="12.85546875" style="19" customWidth="1"/>
    <col min="15969" max="15972" width="8.28515625" style="19" customWidth="1"/>
    <col min="15973" max="15973" width="11.7109375" style="19" customWidth="1"/>
    <col min="15974" max="15977" width="8.28515625" style="19" customWidth="1"/>
    <col min="15978" max="15978" width="11.7109375" style="19" customWidth="1"/>
    <col min="15979" max="15982" width="8.28515625" style="19" customWidth="1"/>
    <col min="15983" max="15983" width="11.7109375" style="19" customWidth="1"/>
    <col min="15984" max="15987" width="8.28515625" style="19" customWidth="1"/>
    <col min="15988" max="15988" width="11.7109375" style="19" customWidth="1"/>
    <col min="15989" max="16384" width="9.140625" style="19"/>
  </cols>
  <sheetData>
    <row r="1" spans="1:24" ht="28.5" customHeight="1">
      <c r="A1" s="390" t="s">
        <v>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18" t="s">
        <v>1</v>
      </c>
    </row>
    <row r="2" spans="1:24" ht="47.25" customHeight="1">
      <c r="A2" s="391" t="s">
        <v>139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</row>
    <row r="3" spans="1:24" ht="30.75" customHeight="1" thickBot="1">
      <c r="A3" s="392" t="s">
        <v>484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</row>
    <row r="4" spans="1:24" ht="36" customHeight="1" thickBot="1">
      <c r="A4" s="393" t="s">
        <v>3</v>
      </c>
      <c r="B4" s="396" t="s">
        <v>4</v>
      </c>
      <c r="C4" s="399" t="s">
        <v>5</v>
      </c>
      <c r="D4" s="356" t="s">
        <v>6</v>
      </c>
      <c r="E4" s="357"/>
      <c r="F4" s="357"/>
      <c r="G4" s="357"/>
      <c r="H4" s="357"/>
      <c r="I4" s="357"/>
      <c r="J4" s="357"/>
      <c r="K4" s="357"/>
      <c r="L4" s="357"/>
      <c r="M4" s="358"/>
      <c r="N4" s="356" t="s">
        <v>7</v>
      </c>
      <c r="O4" s="357"/>
      <c r="P4" s="357"/>
      <c r="Q4" s="357"/>
      <c r="R4" s="357"/>
      <c r="S4" s="357"/>
      <c r="T4" s="357"/>
      <c r="U4" s="357"/>
      <c r="V4" s="357"/>
      <c r="W4" s="358"/>
    </row>
    <row r="5" spans="1:24" ht="54" customHeight="1" thickBot="1">
      <c r="A5" s="394"/>
      <c r="B5" s="397"/>
      <c r="C5" s="400"/>
      <c r="D5" s="401" t="s">
        <v>8</v>
      </c>
      <c r="E5" s="402"/>
      <c r="F5" s="402"/>
      <c r="G5" s="402"/>
      <c r="H5" s="403"/>
      <c r="I5" s="356" t="s">
        <v>9</v>
      </c>
      <c r="J5" s="357"/>
      <c r="K5" s="357"/>
      <c r="L5" s="357"/>
      <c r="M5" s="358"/>
      <c r="N5" s="381" t="s">
        <v>8</v>
      </c>
      <c r="O5" s="382"/>
      <c r="P5" s="382"/>
      <c r="Q5" s="382"/>
      <c r="R5" s="383"/>
      <c r="S5" s="356" t="s">
        <v>9</v>
      </c>
      <c r="T5" s="357"/>
      <c r="U5" s="357"/>
      <c r="V5" s="357"/>
      <c r="W5" s="358"/>
    </row>
    <row r="6" spans="1:24" ht="24.75" customHeight="1" thickBot="1">
      <c r="A6" s="394"/>
      <c r="B6" s="397"/>
      <c r="C6" s="400"/>
      <c r="D6" s="384" t="s">
        <v>10</v>
      </c>
      <c r="E6" s="385"/>
      <c r="F6" s="385"/>
      <c r="G6" s="385"/>
      <c r="H6" s="386"/>
      <c r="I6" s="364" t="s">
        <v>10</v>
      </c>
      <c r="J6" s="365"/>
      <c r="K6" s="365"/>
      <c r="L6" s="365"/>
      <c r="M6" s="366"/>
      <c r="N6" s="387" t="s">
        <v>10</v>
      </c>
      <c r="O6" s="388"/>
      <c r="P6" s="388"/>
      <c r="Q6" s="388"/>
      <c r="R6" s="389"/>
      <c r="S6" s="364" t="s">
        <v>10</v>
      </c>
      <c r="T6" s="365"/>
      <c r="U6" s="365"/>
      <c r="V6" s="365"/>
      <c r="W6" s="366"/>
    </row>
    <row r="7" spans="1:24" ht="72.75" customHeight="1" thickBot="1">
      <c r="A7" s="395"/>
      <c r="B7" s="398"/>
      <c r="C7" s="400"/>
      <c r="D7" s="80" t="s">
        <v>11</v>
      </c>
      <c r="E7" s="81" t="s">
        <v>12</v>
      </c>
      <c r="F7" s="81" t="s">
        <v>13</v>
      </c>
      <c r="G7" s="81" t="s">
        <v>14</v>
      </c>
      <c r="H7" s="82" t="s">
        <v>15</v>
      </c>
      <c r="I7" s="20" t="s">
        <v>11</v>
      </c>
      <c r="J7" s="21" t="s">
        <v>12</v>
      </c>
      <c r="K7" s="21" t="s">
        <v>13</v>
      </c>
      <c r="L7" s="21" t="s">
        <v>14</v>
      </c>
      <c r="M7" s="22" t="s">
        <v>15</v>
      </c>
      <c r="N7" s="83" t="s">
        <v>11</v>
      </c>
      <c r="O7" s="84" t="s">
        <v>12</v>
      </c>
      <c r="P7" s="84" t="s">
        <v>13</v>
      </c>
      <c r="Q7" s="84" t="s">
        <v>14</v>
      </c>
      <c r="R7" s="85" t="s">
        <v>15</v>
      </c>
      <c r="S7" s="20" t="s">
        <v>11</v>
      </c>
      <c r="T7" s="21" t="s">
        <v>12</v>
      </c>
      <c r="U7" s="21" t="s">
        <v>13</v>
      </c>
      <c r="V7" s="21" t="s">
        <v>14</v>
      </c>
      <c r="W7" s="22" t="s">
        <v>15</v>
      </c>
    </row>
    <row r="8" spans="1:24" ht="15" customHeight="1" thickBot="1">
      <c r="A8" s="86">
        <v>1</v>
      </c>
      <c r="B8" s="87">
        <v>2</v>
      </c>
      <c r="C8" s="88">
        <v>3</v>
      </c>
      <c r="D8" s="404">
        <v>4</v>
      </c>
      <c r="E8" s="405"/>
      <c r="F8" s="405"/>
      <c r="G8" s="405"/>
      <c r="H8" s="406"/>
      <c r="I8" s="407">
        <v>5</v>
      </c>
      <c r="J8" s="408"/>
      <c r="K8" s="408"/>
      <c r="L8" s="408"/>
      <c r="M8" s="409"/>
      <c r="N8" s="410">
        <v>6</v>
      </c>
      <c r="O8" s="405"/>
      <c r="P8" s="405"/>
      <c r="Q8" s="405"/>
      <c r="R8" s="411"/>
      <c r="S8" s="412">
        <v>7</v>
      </c>
      <c r="T8" s="413"/>
      <c r="U8" s="413"/>
      <c r="V8" s="413"/>
      <c r="W8" s="414"/>
    </row>
    <row r="9" spans="1:24" ht="30" customHeight="1">
      <c r="A9" s="415">
        <v>1</v>
      </c>
      <c r="B9" s="417" t="s">
        <v>140</v>
      </c>
      <c r="C9" s="144" t="s">
        <v>17</v>
      </c>
      <c r="D9" s="420">
        <v>807.26</v>
      </c>
      <c r="E9" s="420">
        <v>583.41</v>
      </c>
      <c r="F9" s="420">
        <v>0</v>
      </c>
      <c r="G9" s="420">
        <v>563.74</v>
      </c>
      <c r="H9" s="425">
        <v>28.92</v>
      </c>
      <c r="I9" s="240">
        <v>171</v>
      </c>
      <c r="J9" s="232">
        <v>79</v>
      </c>
      <c r="K9" s="232">
        <v>0</v>
      </c>
      <c r="L9" s="232">
        <v>156</v>
      </c>
      <c r="M9" s="233">
        <v>12</v>
      </c>
      <c r="N9" s="427">
        <v>14.53</v>
      </c>
      <c r="O9" s="420">
        <v>4.1900000000000004</v>
      </c>
      <c r="P9" s="420">
        <v>0</v>
      </c>
      <c r="Q9" s="420">
        <v>7.46</v>
      </c>
      <c r="R9" s="420">
        <v>0.38</v>
      </c>
      <c r="S9" s="242">
        <v>4.87</v>
      </c>
      <c r="T9" s="243">
        <v>0</v>
      </c>
      <c r="U9" s="243">
        <v>0</v>
      </c>
      <c r="V9" s="243">
        <v>0</v>
      </c>
      <c r="W9" s="244">
        <v>0</v>
      </c>
    </row>
    <row r="10" spans="1:24" ht="30" customHeight="1">
      <c r="A10" s="415"/>
      <c r="B10" s="418"/>
      <c r="C10" s="146" t="s">
        <v>18</v>
      </c>
      <c r="D10" s="421"/>
      <c r="E10" s="421"/>
      <c r="F10" s="421"/>
      <c r="G10" s="421"/>
      <c r="H10" s="426"/>
      <c r="I10" s="236">
        <v>125</v>
      </c>
      <c r="J10" s="234">
        <v>65</v>
      </c>
      <c r="K10" s="234">
        <v>0</v>
      </c>
      <c r="L10" s="234">
        <v>92</v>
      </c>
      <c r="M10" s="235">
        <v>0</v>
      </c>
      <c r="N10" s="428"/>
      <c r="O10" s="421"/>
      <c r="P10" s="421"/>
      <c r="Q10" s="421"/>
      <c r="R10" s="421"/>
      <c r="S10" s="245">
        <v>0</v>
      </c>
      <c r="T10" s="246">
        <v>0</v>
      </c>
      <c r="U10" s="246">
        <v>0</v>
      </c>
      <c r="V10" s="246">
        <v>0</v>
      </c>
      <c r="W10" s="247">
        <v>0</v>
      </c>
    </row>
    <row r="11" spans="1:24" ht="30" customHeight="1">
      <c r="A11" s="415"/>
      <c r="B11" s="418"/>
      <c r="C11" s="146" t="s">
        <v>19</v>
      </c>
      <c r="D11" s="421"/>
      <c r="E11" s="421"/>
      <c r="F11" s="421"/>
      <c r="G11" s="421"/>
      <c r="H11" s="426"/>
      <c r="I11" s="236">
        <v>25</v>
      </c>
      <c r="J11" s="234">
        <v>0</v>
      </c>
      <c r="K11" s="234">
        <v>0</v>
      </c>
      <c r="L11" s="234">
        <v>0</v>
      </c>
      <c r="M11" s="235">
        <v>0</v>
      </c>
      <c r="N11" s="428"/>
      <c r="O11" s="421"/>
      <c r="P11" s="421"/>
      <c r="Q11" s="421"/>
      <c r="R11" s="421"/>
      <c r="S11" s="245">
        <v>0</v>
      </c>
      <c r="T11" s="246">
        <v>0</v>
      </c>
      <c r="U11" s="246">
        <v>0</v>
      </c>
      <c r="V11" s="246">
        <v>0</v>
      </c>
      <c r="W11" s="247">
        <v>0</v>
      </c>
    </row>
    <row r="12" spans="1:24" ht="30" customHeight="1">
      <c r="A12" s="415"/>
      <c r="B12" s="418"/>
      <c r="C12" s="146" t="s">
        <v>20</v>
      </c>
      <c r="D12" s="421"/>
      <c r="E12" s="421"/>
      <c r="F12" s="421"/>
      <c r="G12" s="421"/>
      <c r="H12" s="426"/>
      <c r="I12" s="236">
        <v>40</v>
      </c>
      <c r="J12" s="234">
        <v>0</v>
      </c>
      <c r="K12" s="234">
        <v>0</v>
      </c>
      <c r="L12" s="234">
        <v>52</v>
      </c>
      <c r="M12" s="235">
        <v>0</v>
      </c>
      <c r="N12" s="428"/>
      <c r="O12" s="421"/>
      <c r="P12" s="421"/>
      <c r="Q12" s="421"/>
      <c r="R12" s="421"/>
      <c r="S12" s="245">
        <v>0</v>
      </c>
      <c r="T12" s="246">
        <v>0</v>
      </c>
      <c r="U12" s="246">
        <v>0</v>
      </c>
      <c r="V12" s="246">
        <v>0</v>
      </c>
      <c r="W12" s="247">
        <v>0</v>
      </c>
    </row>
    <row r="13" spans="1:24" ht="30" customHeight="1">
      <c r="A13" s="415"/>
      <c r="B13" s="418"/>
      <c r="C13" s="146" t="s">
        <v>21</v>
      </c>
      <c r="D13" s="421"/>
      <c r="E13" s="421"/>
      <c r="F13" s="421"/>
      <c r="G13" s="421"/>
      <c r="H13" s="426"/>
      <c r="I13" s="236">
        <v>310</v>
      </c>
      <c r="J13" s="234">
        <v>21</v>
      </c>
      <c r="K13" s="234">
        <v>0</v>
      </c>
      <c r="L13" s="234">
        <v>115</v>
      </c>
      <c r="M13" s="235">
        <v>10</v>
      </c>
      <c r="N13" s="428"/>
      <c r="O13" s="421"/>
      <c r="P13" s="421"/>
      <c r="Q13" s="421"/>
      <c r="R13" s="421"/>
      <c r="S13" s="245">
        <v>0</v>
      </c>
      <c r="T13" s="246">
        <v>0</v>
      </c>
      <c r="U13" s="246">
        <v>0</v>
      </c>
      <c r="V13" s="246">
        <v>2.4500000000000002</v>
      </c>
      <c r="W13" s="247">
        <v>0</v>
      </c>
    </row>
    <row r="14" spans="1:24" ht="30" customHeight="1">
      <c r="A14" s="415"/>
      <c r="B14" s="418"/>
      <c r="C14" s="146" t="s">
        <v>22</v>
      </c>
      <c r="D14" s="421"/>
      <c r="E14" s="421"/>
      <c r="F14" s="421"/>
      <c r="G14" s="421"/>
      <c r="H14" s="426"/>
      <c r="I14" s="236">
        <v>0</v>
      </c>
      <c r="J14" s="234">
        <v>0</v>
      </c>
      <c r="K14" s="234">
        <v>0</v>
      </c>
      <c r="L14" s="234">
        <v>0</v>
      </c>
      <c r="M14" s="235">
        <v>0</v>
      </c>
      <c r="N14" s="428"/>
      <c r="O14" s="421"/>
      <c r="P14" s="421"/>
      <c r="Q14" s="421"/>
      <c r="R14" s="421"/>
      <c r="S14" s="245">
        <v>0</v>
      </c>
      <c r="T14" s="246">
        <v>0</v>
      </c>
      <c r="U14" s="246">
        <v>0</v>
      </c>
      <c r="V14" s="246">
        <v>0</v>
      </c>
      <c r="W14" s="247">
        <v>0</v>
      </c>
    </row>
    <row r="15" spans="1:24" ht="30" customHeight="1">
      <c r="A15" s="415"/>
      <c r="B15" s="418"/>
      <c r="C15" s="146" t="s">
        <v>23</v>
      </c>
      <c r="D15" s="421"/>
      <c r="E15" s="421"/>
      <c r="F15" s="421"/>
      <c r="G15" s="421"/>
      <c r="H15" s="426"/>
      <c r="I15" s="236">
        <v>0</v>
      </c>
      <c r="J15" s="234">
        <v>13</v>
      </c>
      <c r="K15" s="234">
        <v>0</v>
      </c>
      <c r="L15" s="234">
        <v>0</v>
      </c>
      <c r="M15" s="235">
        <v>0</v>
      </c>
      <c r="N15" s="428"/>
      <c r="O15" s="421"/>
      <c r="P15" s="421"/>
      <c r="Q15" s="421"/>
      <c r="R15" s="421"/>
      <c r="S15" s="245">
        <v>0</v>
      </c>
      <c r="T15" s="246">
        <v>0</v>
      </c>
      <c r="U15" s="246">
        <v>0</v>
      </c>
      <c r="V15" s="246">
        <v>0</v>
      </c>
      <c r="W15" s="247">
        <v>0</v>
      </c>
    </row>
    <row r="16" spans="1:24" ht="30" customHeight="1" thickBot="1">
      <c r="A16" s="415"/>
      <c r="B16" s="419"/>
      <c r="C16" s="149" t="s">
        <v>24</v>
      </c>
      <c r="D16" s="421"/>
      <c r="E16" s="421"/>
      <c r="F16" s="421"/>
      <c r="G16" s="421"/>
      <c r="H16" s="426"/>
      <c r="I16" s="237">
        <v>78</v>
      </c>
      <c r="J16" s="238">
        <v>45</v>
      </c>
      <c r="K16" s="238">
        <v>0</v>
      </c>
      <c r="L16" s="238">
        <v>40</v>
      </c>
      <c r="M16" s="239">
        <v>0</v>
      </c>
      <c r="N16" s="429"/>
      <c r="O16" s="424"/>
      <c r="P16" s="424"/>
      <c r="Q16" s="424"/>
      <c r="R16" s="424"/>
      <c r="S16" s="251">
        <v>0</v>
      </c>
      <c r="T16" s="248">
        <v>1.6</v>
      </c>
      <c r="U16" s="248">
        <v>0</v>
      </c>
      <c r="V16" s="248">
        <v>0</v>
      </c>
      <c r="W16" s="252">
        <v>0</v>
      </c>
    </row>
    <row r="17" spans="1:23" ht="30" customHeight="1" thickBot="1">
      <c r="A17" s="416"/>
      <c r="B17" s="422" t="s">
        <v>25</v>
      </c>
      <c r="C17" s="423"/>
      <c r="D17" s="256"/>
      <c r="E17" s="223"/>
      <c r="F17" s="223"/>
      <c r="G17" s="223"/>
      <c r="H17" s="223"/>
      <c r="I17" s="223">
        <f>I9+I10+I11+I12+I13+I14+I15+I16</f>
        <v>749</v>
      </c>
      <c r="J17" s="223">
        <f t="shared" ref="J17:M17" si="0">J9+J10+J11+J12+J13+J14+J15+J16</f>
        <v>223</v>
      </c>
      <c r="K17" s="223">
        <f t="shared" si="0"/>
        <v>0</v>
      </c>
      <c r="L17" s="223">
        <f t="shared" si="0"/>
        <v>455</v>
      </c>
      <c r="M17" s="224">
        <f t="shared" si="0"/>
        <v>22</v>
      </c>
      <c r="N17" s="256"/>
      <c r="O17" s="223"/>
      <c r="P17" s="223"/>
      <c r="Q17" s="223"/>
      <c r="R17" s="223"/>
      <c r="S17" s="223">
        <f>S9+S10+S11+S12+S13+S14+S15+S16</f>
        <v>4.87</v>
      </c>
      <c r="T17" s="223">
        <f t="shared" ref="T17" si="1">T9+T10+T11+T12+T13+T14+T15+T16</f>
        <v>1.6</v>
      </c>
      <c r="U17" s="223">
        <f>U9+U10+U11+U12+U13+U14+U15+U16</f>
        <v>0</v>
      </c>
      <c r="V17" s="223">
        <f>V9+V10+V11+V12+V13+V14+V15+V16</f>
        <v>2.4500000000000002</v>
      </c>
      <c r="W17" s="224">
        <f t="shared" ref="W17" si="2">W9+W10+W11+W12+W13+W14+W15+W16</f>
        <v>0</v>
      </c>
    </row>
    <row r="18" spans="1:23" ht="30" customHeight="1">
      <c r="A18" s="415">
        <v>2</v>
      </c>
      <c r="B18" s="417" t="s">
        <v>141</v>
      </c>
      <c r="C18" s="144" t="s">
        <v>17</v>
      </c>
      <c r="D18" s="420">
        <v>139.09</v>
      </c>
      <c r="E18" s="420">
        <v>0</v>
      </c>
      <c r="F18" s="420">
        <v>10</v>
      </c>
      <c r="G18" s="420">
        <v>24.47</v>
      </c>
      <c r="H18" s="425">
        <v>0</v>
      </c>
      <c r="I18" s="240">
        <v>0</v>
      </c>
      <c r="J18" s="232">
        <v>0</v>
      </c>
      <c r="K18" s="232">
        <v>0</v>
      </c>
      <c r="L18" s="232">
        <v>0</v>
      </c>
      <c r="M18" s="233">
        <v>0</v>
      </c>
      <c r="N18" s="427">
        <v>0</v>
      </c>
      <c r="O18" s="420">
        <v>0</v>
      </c>
      <c r="P18" s="420">
        <v>0</v>
      </c>
      <c r="Q18" s="420">
        <v>0</v>
      </c>
      <c r="R18" s="420">
        <v>0</v>
      </c>
      <c r="S18" s="242">
        <v>0</v>
      </c>
      <c r="T18" s="243">
        <v>0</v>
      </c>
      <c r="U18" s="243">
        <v>0</v>
      </c>
      <c r="V18" s="243">
        <v>0</v>
      </c>
      <c r="W18" s="244">
        <v>0</v>
      </c>
    </row>
    <row r="19" spans="1:23" ht="30" customHeight="1">
      <c r="A19" s="415"/>
      <c r="B19" s="418"/>
      <c r="C19" s="146" t="s">
        <v>18</v>
      </c>
      <c r="D19" s="421"/>
      <c r="E19" s="421"/>
      <c r="F19" s="421"/>
      <c r="G19" s="421"/>
      <c r="H19" s="426"/>
      <c r="I19" s="236">
        <v>0</v>
      </c>
      <c r="J19" s="234">
        <v>0</v>
      </c>
      <c r="K19" s="234">
        <v>0</v>
      </c>
      <c r="L19" s="234">
        <v>0</v>
      </c>
      <c r="M19" s="235">
        <v>0</v>
      </c>
      <c r="N19" s="428"/>
      <c r="O19" s="421"/>
      <c r="P19" s="421"/>
      <c r="Q19" s="421"/>
      <c r="R19" s="421"/>
      <c r="S19" s="245">
        <v>0</v>
      </c>
      <c r="T19" s="246">
        <v>0</v>
      </c>
      <c r="U19" s="246">
        <v>0</v>
      </c>
      <c r="V19" s="246">
        <v>0</v>
      </c>
      <c r="W19" s="247">
        <v>0</v>
      </c>
    </row>
    <row r="20" spans="1:23" ht="30" customHeight="1">
      <c r="A20" s="415"/>
      <c r="B20" s="418"/>
      <c r="C20" s="146" t="s">
        <v>19</v>
      </c>
      <c r="D20" s="421"/>
      <c r="E20" s="421"/>
      <c r="F20" s="421"/>
      <c r="G20" s="421"/>
      <c r="H20" s="426"/>
      <c r="I20" s="236">
        <v>0</v>
      </c>
      <c r="J20" s="234">
        <v>0</v>
      </c>
      <c r="K20" s="234">
        <v>0</v>
      </c>
      <c r="L20" s="234">
        <v>0</v>
      </c>
      <c r="M20" s="235">
        <v>0</v>
      </c>
      <c r="N20" s="428"/>
      <c r="O20" s="421"/>
      <c r="P20" s="421"/>
      <c r="Q20" s="421"/>
      <c r="R20" s="421"/>
      <c r="S20" s="245">
        <v>0</v>
      </c>
      <c r="T20" s="246">
        <v>0</v>
      </c>
      <c r="U20" s="246">
        <v>0</v>
      </c>
      <c r="V20" s="246">
        <v>0</v>
      </c>
      <c r="W20" s="247">
        <v>0</v>
      </c>
    </row>
    <row r="21" spans="1:23" ht="30" customHeight="1">
      <c r="A21" s="415"/>
      <c r="B21" s="418"/>
      <c r="C21" s="146" t="s">
        <v>20</v>
      </c>
      <c r="D21" s="421"/>
      <c r="E21" s="421"/>
      <c r="F21" s="421"/>
      <c r="G21" s="421"/>
      <c r="H21" s="426"/>
      <c r="I21" s="236">
        <v>95</v>
      </c>
      <c r="J21" s="234">
        <v>0</v>
      </c>
      <c r="K21" s="234">
        <v>0</v>
      </c>
      <c r="L21" s="234">
        <v>0</v>
      </c>
      <c r="M21" s="235">
        <v>0</v>
      </c>
      <c r="N21" s="428"/>
      <c r="O21" s="421"/>
      <c r="P21" s="421"/>
      <c r="Q21" s="421"/>
      <c r="R21" s="421"/>
      <c r="S21" s="245">
        <v>0</v>
      </c>
      <c r="T21" s="246">
        <v>0</v>
      </c>
      <c r="U21" s="246">
        <v>0</v>
      </c>
      <c r="V21" s="246">
        <v>0</v>
      </c>
      <c r="W21" s="247">
        <v>0</v>
      </c>
    </row>
    <row r="22" spans="1:23" ht="30" customHeight="1">
      <c r="A22" s="415"/>
      <c r="B22" s="418"/>
      <c r="C22" s="146" t="s">
        <v>21</v>
      </c>
      <c r="D22" s="421"/>
      <c r="E22" s="421"/>
      <c r="F22" s="421"/>
      <c r="G22" s="421"/>
      <c r="H22" s="426"/>
      <c r="I22" s="236">
        <v>0</v>
      </c>
      <c r="J22" s="234">
        <v>0</v>
      </c>
      <c r="K22" s="234">
        <v>0</v>
      </c>
      <c r="L22" s="234">
        <v>0</v>
      </c>
      <c r="M22" s="235">
        <v>0</v>
      </c>
      <c r="N22" s="428"/>
      <c r="O22" s="421"/>
      <c r="P22" s="421"/>
      <c r="Q22" s="421"/>
      <c r="R22" s="421"/>
      <c r="S22" s="245">
        <v>0</v>
      </c>
      <c r="T22" s="246">
        <v>0</v>
      </c>
      <c r="U22" s="246">
        <v>0</v>
      </c>
      <c r="V22" s="246">
        <v>0</v>
      </c>
      <c r="W22" s="247">
        <v>0</v>
      </c>
    </row>
    <row r="23" spans="1:23" ht="30" customHeight="1">
      <c r="A23" s="415"/>
      <c r="B23" s="418"/>
      <c r="C23" s="146" t="s">
        <v>22</v>
      </c>
      <c r="D23" s="421"/>
      <c r="E23" s="421"/>
      <c r="F23" s="421"/>
      <c r="G23" s="421"/>
      <c r="H23" s="426"/>
      <c r="I23" s="236">
        <v>0</v>
      </c>
      <c r="J23" s="234">
        <v>0</v>
      </c>
      <c r="K23" s="234">
        <v>0</v>
      </c>
      <c r="L23" s="234">
        <v>0</v>
      </c>
      <c r="M23" s="235">
        <v>0</v>
      </c>
      <c r="N23" s="428"/>
      <c r="O23" s="421"/>
      <c r="P23" s="421"/>
      <c r="Q23" s="421"/>
      <c r="R23" s="421"/>
      <c r="S23" s="245">
        <v>0</v>
      </c>
      <c r="T23" s="246">
        <v>0</v>
      </c>
      <c r="U23" s="246">
        <v>0</v>
      </c>
      <c r="V23" s="246">
        <v>0</v>
      </c>
      <c r="W23" s="247">
        <v>0</v>
      </c>
    </row>
    <row r="24" spans="1:23" ht="30" customHeight="1">
      <c r="A24" s="415"/>
      <c r="B24" s="418"/>
      <c r="C24" s="146" t="s">
        <v>23</v>
      </c>
      <c r="D24" s="421"/>
      <c r="E24" s="421"/>
      <c r="F24" s="421"/>
      <c r="G24" s="421"/>
      <c r="H24" s="426"/>
      <c r="I24" s="236">
        <v>0</v>
      </c>
      <c r="J24" s="234">
        <v>0</v>
      </c>
      <c r="K24" s="234">
        <v>0</v>
      </c>
      <c r="L24" s="234">
        <v>0</v>
      </c>
      <c r="M24" s="235">
        <v>0</v>
      </c>
      <c r="N24" s="428"/>
      <c r="O24" s="421"/>
      <c r="P24" s="421"/>
      <c r="Q24" s="421"/>
      <c r="R24" s="421"/>
      <c r="S24" s="245">
        <v>0</v>
      </c>
      <c r="T24" s="246">
        <v>0</v>
      </c>
      <c r="U24" s="246">
        <v>0</v>
      </c>
      <c r="V24" s="246">
        <v>0</v>
      </c>
      <c r="W24" s="247">
        <v>0</v>
      </c>
    </row>
    <row r="25" spans="1:23" ht="30" customHeight="1" thickBot="1">
      <c r="A25" s="415"/>
      <c r="B25" s="419"/>
      <c r="C25" s="149" t="s">
        <v>24</v>
      </c>
      <c r="D25" s="421"/>
      <c r="E25" s="421"/>
      <c r="F25" s="421"/>
      <c r="G25" s="421"/>
      <c r="H25" s="426"/>
      <c r="I25" s="237">
        <v>0</v>
      </c>
      <c r="J25" s="238">
        <v>0</v>
      </c>
      <c r="K25" s="238">
        <v>0</v>
      </c>
      <c r="L25" s="238">
        <v>0</v>
      </c>
      <c r="M25" s="239">
        <v>0</v>
      </c>
      <c r="N25" s="429"/>
      <c r="O25" s="424"/>
      <c r="P25" s="424"/>
      <c r="Q25" s="424"/>
      <c r="R25" s="424"/>
      <c r="S25" s="251">
        <v>0</v>
      </c>
      <c r="T25" s="248">
        <v>0</v>
      </c>
      <c r="U25" s="248">
        <v>0</v>
      </c>
      <c r="V25" s="248">
        <v>0</v>
      </c>
      <c r="W25" s="252">
        <v>0</v>
      </c>
    </row>
    <row r="26" spans="1:23" ht="30" customHeight="1" thickBot="1">
      <c r="A26" s="416"/>
      <c r="B26" s="422" t="s">
        <v>25</v>
      </c>
      <c r="C26" s="423"/>
      <c r="D26" s="256">
        <v>95</v>
      </c>
      <c r="E26" s="223">
        <v>0</v>
      </c>
      <c r="F26" s="223">
        <v>0</v>
      </c>
      <c r="G26" s="223">
        <v>0</v>
      </c>
      <c r="H26" s="223">
        <v>0</v>
      </c>
      <c r="I26" s="223">
        <f t="shared" ref="I26:M26" si="3">I18+I19+I20+I21+I22+I23+I24+I25</f>
        <v>95</v>
      </c>
      <c r="J26" s="223">
        <f t="shared" si="3"/>
        <v>0</v>
      </c>
      <c r="K26" s="223">
        <f t="shared" si="3"/>
        <v>0</v>
      </c>
      <c r="L26" s="223">
        <f t="shared" si="3"/>
        <v>0</v>
      </c>
      <c r="M26" s="224">
        <f t="shared" si="3"/>
        <v>0</v>
      </c>
      <c r="N26" s="256">
        <v>0</v>
      </c>
      <c r="O26" s="223">
        <v>0</v>
      </c>
      <c r="P26" s="223">
        <v>0</v>
      </c>
      <c r="Q26" s="223">
        <v>0</v>
      </c>
      <c r="R26" s="223">
        <v>0</v>
      </c>
      <c r="S26" s="223">
        <f t="shared" ref="S26:W26" si="4">S18+S19+S20+S21+S22+S23+S24+S25</f>
        <v>0</v>
      </c>
      <c r="T26" s="223">
        <f t="shared" si="4"/>
        <v>0</v>
      </c>
      <c r="U26" s="223">
        <f t="shared" si="4"/>
        <v>0</v>
      </c>
      <c r="V26" s="223">
        <f t="shared" si="4"/>
        <v>0</v>
      </c>
      <c r="W26" s="224">
        <f t="shared" si="4"/>
        <v>0</v>
      </c>
    </row>
    <row r="27" spans="1:23" ht="30" customHeight="1">
      <c r="A27" s="415">
        <v>3</v>
      </c>
      <c r="B27" s="417" t="s">
        <v>35</v>
      </c>
      <c r="C27" s="144" t="s">
        <v>17</v>
      </c>
      <c r="D27" s="420">
        <v>210.82</v>
      </c>
      <c r="E27" s="420">
        <v>179.93</v>
      </c>
      <c r="F27" s="420">
        <v>0</v>
      </c>
      <c r="G27" s="420">
        <v>179.74</v>
      </c>
      <c r="H27" s="425">
        <v>0.83</v>
      </c>
      <c r="I27" s="240">
        <v>67</v>
      </c>
      <c r="J27" s="232">
        <v>0</v>
      </c>
      <c r="K27" s="232">
        <v>0</v>
      </c>
      <c r="L27" s="232">
        <v>0</v>
      </c>
      <c r="M27" s="233">
        <v>0</v>
      </c>
      <c r="N27" s="427">
        <v>30.25</v>
      </c>
      <c r="O27" s="420">
        <v>42.35</v>
      </c>
      <c r="P27" s="420">
        <v>0</v>
      </c>
      <c r="Q27" s="420">
        <v>0</v>
      </c>
      <c r="R27" s="420">
        <v>7</v>
      </c>
      <c r="S27" s="242">
        <v>0</v>
      </c>
      <c r="T27" s="243">
        <v>0</v>
      </c>
      <c r="U27" s="243">
        <v>0</v>
      </c>
      <c r="V27" s="243">
        <v>0</v>
      </c>
      <c r="W27" s="244">
        <v>0</v>
      </c>
    </row>
    <row r="28" spans="1:23" ht="30" customHeight="1">
      <c r="A28" s="415"/>
      <c r="B28" s="418"/>
      <c r="C28" s="146" t="s">
        <v>18</v>
      </c>
      <c r="D28" s="421"/>
      <c r="E28" s="421"/>
      <c r="F28" s="421"/>
      <c r="G28" s="421"/>
      <c r="H28" s="426"/>
      <c r="I28" s="236">
        <v>0</v>
      </c>
      <c r="J28" s="234">
        <v>0</v>
      </c>
      <c r="K28" s="234">
        <v>0</v>
      </c>
      <c r="L28" s="234">
        <v>0</v>
      </c>
      <c r="M28" s="235">
        <v>0</v>
      </c>
      <c r="N28" s="428"/>
      <c r="O28" s="421"/>
      <c r="P28" s="421"/>
      <c r="Q28" s="421"/>
      <c r="R28" s="421"/>
      <c r="S28" s="245">
        <v>0</v>
      </c>
      <c r="T28" s="246">
        <v>0</v>
      </c>
      <c r="U28" s="246">
        <v>0</v>
      </c>
      <c r="V28" s="246">
        <v>0</v>
      </c>
      <c r="W28" s="247">
        <v>0</v>
      </c>
    </row>
    <row r="29" spans="1:23" ht="30" customHeight="1">
      <c r="A29" s="415"/>
      <c r="B29" s="418"/>
      <c r="C29" s="146" t="s">
        <v>19</v>
      </c>
      <c r="D29" s="421"/>
      <c r="E29" s="421"/>
      <c r="F29" s="421"/>
      <c r="G29" s="421"/>
      <c r="H29" s="426"/>
      <c r="I29" s="236">
        <v>0</v>
      </c>
      <c r="J29" s="234">
        <v>0</v>
      </c>
      <c r="K29" s="234">
        <v>0</v>
      </c>
      <c r="L29" s="234">
        <v>0</v>
      </c>
      <c r="M29" s="235">
        <v>0</v>
      </c>
      <c r="N29" s="428"/>
      <c r="O29" s="421"/>
      <c r="P29" s="421"/>
      <c r="Q29" s="421"/>
      <c r="R29" s="421"/>
      <c r="S29" s="245">
        <v>0</v>
      </c>
      <c r="T29" s="246">
        <v>0</v>
      </c>
      <c r="U29" s="246">
        <v>0</v>
      </c>
      <c r="V29" s="246">
        <v>0</v>
      </c>
      <c r="W29" s="247">
        <v>0</v>
      </c>
    </row>
    <row r="30" spans="1:23" ht="30" customHeight="1">
      <c r="A30" s="415"/>
      <c r="B30" s="418"/>
      <c r="C30" s="146" t="s">
        <v>20</v>
      </c>
      <c r="D30" s="421"/>
      <c r="E30" s="421"/>
      <c r="F30" s="421"/>
      <c r="G30" s="421"/>
      <c r="H30" s="426"/>
      <c r="I30" s="236">
        <v>0</v>
      </c>
      <c r="J30" s="234">
        <v>0</v>
      </c>
      <c r="K30" s="234">
        <v>0</v>
      </c>
      <c r="L30" s="234">
        <v>0</v>
      </c>
      <c r="M30" s="235">
        <v>0</v>
      </c>
      <c r="N30" s="428"/>
      <c r="O30" s="421"/>
      <c r="P30" s="421"/>
      <c r="Q30" s="421"/>
      <c r="R30" s="421"/>
      <c r="S30" s="245">
        <v>0</v>
      </c>
      <c r="T30" s="246">
        <v>0</v>
      </c>
      <c r="U30" s="246">
        <v>0</v>
      </c>
      <c r="V30" s="246">
        <v>0</v>
      </c>
      <c r="W30" s="247">
        <v>0</v>
      </c>
    </row>
    <row r="31" spans="1:23" ht="30" customHeight="1">
      <c r="A31" s="415"/>
      <c r="B31" s="418"/>
      <c r="C31" s="146" t="s">
        <v>21</v>
      </c>
      <c r="D31" s="421"/>
      <c r="E31" s="421"/>
      <c r="F31" s="421"/>
      <c r="G31" s="421"/>
      <c r="H31" s="426"/>
      <c r="I31" s="236">
        <v>70.599999999999994</v>
      </c>
      <c r="J31" s="234">
        <v>37.6</v>
      </c>
      <c r="K31" s="234">
        <v>0</v>
      </c>
      <c r="L31" s="234">
        <v>127</v>
      </c>
      <c r="M31" s="235">
        <v>0</v>
      </c>
      <c r="N31" s="428"/>
      <c r="O31" s="421"/>
      <c r="P31" s="421"/>
      <c r="Q31" s="421"/>
      <c r="R31" s="421"/>
      <c r="S31" s="245">
        <v>0</v>
      </c>
      <c r="T31" s="246">
        <v>0</v>
      </c>
      <c r="U31" s="246">
        <v>0</v>
      </c>
      <c r="V31" s="246">
        <v>0</v>
      </c>
      <c r="W31" s="247">
        <v>0</v>
      </c>
    </row>
    <row r="32" spans="1:23" ht="30" customHeight="1">
      <c r="A32" s="415"/>
      <c r="B32" s="418"/>
      <c r="C32" s="146" t="s">
        <v>22</v>
      </c>
      <c r="D32" s="421"/>
      <c r="E32" s="421"/>
      <c r="F32" s="421"/>
      <c r="G32" s="421"/>
      <c r="H32" s="426"/>
      <c r="I32" s="236">
        <v>0</v>
      </c>
      <c r="J32" s="234">
        <v>0</v>
      </c>
      <c r="K32" s="234">
        <v>0</v>
      </c>
      <c r="L32" s="234">
        <v>0</v>
      </c>
      <c r="M32" s="235">
        <v>0</v>
      </c>
      <c r="N32" s="428"/>
      <c r="O32" s="421"/>
      <c r="P32" s="421"/>
      <c r="Q32" s="421"/>
      <c r="R32" s="421"/>
      <c r="S32" s="245">
        <v>0</v>
      </c>
      <c r="T32" s="246">
        <v>0</v>
      </c>
      <c r="U32" s="246">
        <v>0</v>
      </c>
      <c r="V32" s="246">
        <v>0</v>
      </c>
      <c r="W32" s="247">
        <v>0</v>
      </c>
    </row>
    <row r="33" spans="1:23" ht="30" customHeight="1">
      <c r="A33" s="415"/>
      <c r="B33" s="418"/>
      <c r="C33" s="146" t="s">
        <v>23</v>
      </c>
      <c r="D33" s="421"/>
      <c r="E33" s="421"/>
      <c r="F33" s="421"/>
      <c r="G33" s="421"/>
      <c r="H33" s="426"/>
      <c r="I33" s="236">
        <v>0</v>
      </c>
      <c r="J33" s="234">
        <v>0</v>
      </c>
      <c r="K33" s="234">
        <v>0</v>
      </c>
      <c r="L33" s="234">
        <v>0</v>
      </c>
      <c r="M33" s="235">
        <v>0</v>
      </c>
      <c r="N33" s="428"/>
      <c r="O33" s="421"/>
      <c r="P33" s="421"/>
      <c r="Q33" s="421"/>
      <c r="R33" s="421"/>
      <c r="S33" s="245">
        <v>0</v>
      </c>
      <c r="T33" s="246">
        <v>0</v>
      </c>
      <c r="U33" s="246">
        <v>0</v>
      </c>
      <c r="V33" s="246">
        <v>0</v>
      </c>
      <c r="W33" s="247">
        <v>0</v>
      </c>
    </row>
    <row r="34" spans="1:23" ht="30" customHeight="1" thickBot="1">
      <c r="A34" s="415"/>
      <c r="B34" s="419"/>
      <c r="C34" s="149" t="s">
        <v>24</v>
      </c>
      <c r="D34" s="421"/>
      <c r="E34" s="421"/>
      <c r="F34" s="421"/>
      <c r="G34" s="421"/>
      <c r="H34" s="426"/>
      <c r="I34" s="237">
        <v>31</v>
      </c>
      <c r="J34" s="238">
        <v>0</v>
      </c>
      <c r="K34" s="238">
        <v>0</v>
      </c>
      <c r="L34" s="238">
        <v>0</v>
      </c>
      <c r="M34" s="239">
        <v>0</v>
      </c>
      <c r="N34" s="429"/>
      <c r="O34" s="424"/>
      <c r="P34" s="424"/>
      <c r="Q34" s="424"/>
      <c r="R34" s="424"/>
      <c r="S34" s="251">
        <v>0</v>
      </c>
      <c r="T34" s="248">
        <v>0</v>
      </c>
      <c r="U34" s="248">
        <v>0</v>
      </c>
      <c r="V34" s="248">
        <v>0</v>
      </c>
      <c r="W34" s="252">
        <v>0</v>
      </c>
    </row>
    <row r="35" spans="1:23" ht="30" customHeight="1" thickBot="1">
      <c r="A35" s="416"/>
      <c r="B35" s="422" t="s">
        <v>25</v>
      </c>
      <c r="C35" s="423"/>
      <c r="D35" s="256">
        <v>168.6</v>
      </c>
      <c r="E35" s="223">
        <v>37.6</v>
      </c>
      <c r="F35" s="223">
        <v>0</v>
      </c>
      <c r="G35" s="223">
        <v>127</v>
      </c>
      <c r="H35" s="223">
        <v>0</v>
      </c>
      <c r="I35" s="223">
        <f t="shared" ref="I35:M35" si="5">I27+I28+I29+I30+I31+I32+I33+I34</f>
        <v>168.6</v>
      </c>
      <c r="J35" s="223">
        <f t="shared" si="5"/>
        <v>37.6</v>
      </c>
      <c r="K35" s="223">
        <f t="shared" si="5"/>
        <v>0</v>
      </c>
      <c r="L35" s="223">
        <f t="shared" si="5"/>
        <v>127</v>
      </c>
      <c r="M35" s="224">
        <f t="shared" si="5"/>
        <v>0</v>
      </c>
      <c r="N35" s="256">
        <v>0</v>
      </c>
      <c r="O35" s="223">
        <v>0</v>
      </c>
      <c r="P35" s="223">
        <v>0</v>
      </c>
      <c r="Q35" s="223">
        <v>0</v>
      </c>
      <c r="R35" s="223">
        <v>0</v>
      </c>
      <c r="S35" s="223">
        <f t="shared" ref="S35:W35" si="6">S27+S28+S29+S30+S31+S32+S33+S34</f>
        <v>0</v>
      </c>
      <c r="T35" s="223">
        <f t="shared" si="6"/>
        <v>0</v>
      </c>
      <c r="U35" s="223">
        <f t="shared" si="6"/>
        <v>0</v>
      </c>
      <c r="V35" s="223">
        <f t="shared" si="6"/>
        <v>0</v>
      </c>
      <c r="W35" s="224">
        <f t="shared" si="6"/>
        <v>0</v>
      </c>
    </row>
    <row r="36" spans="1:23" ht="30" customHeight="1">
      <c r="A36" s="415">
        <v>4</v>
      </c>
      <c r="B36" s="417" t="s">
        <v>142</v>
      </c>
      <c r="C36" s="144" t="s">
        <v>17</v>
      </c>
      <c r="D36" s="420">
        <v>331.49</v>
      </c>
      <c r="E36" s="420">
        <v>80.599999999999994</v>
      </c>
      <c r="F36" s="420">
        <v>0</v>
      </c>
      <c r="G36" s="420">
        <v>85.13</v>
      </c>
      <c r="H36" s="425">
        <v>2.09</v>
      </c>
      <c r="I36" s="240">
        <v>0</v>
      </c>
      <c r="J36" s="232">
        <v>0</v>
      </c>
      <c r="K36" s="232">
        <v>0</v>
      </c>
      <c r="L36" s="232">
        <v>0</v>
      </c>
      <c r="M36" s="233">
        <v>0</v>
      </c>
      <c r="N36" s="427">
        <v>0</v>
      </c>
      <c r="O36" s="420">
        <v>0</v>
      </c>
      <c r="P36" s="420">
        <v>0</v>
      </c>
      <c r="Q36" s="420">
        <v>0</v>
      </c>
      <c r="R36" s="420">
        <v>0</v>
      </c>
      <c r="S36" s="242">
        <v>0</v>
      </c>
      <c r="T36" s="243">
        <v>0</v>
      </c>
      <c r="U36" s="243">
        <v>0</v>
      </c>
      <c r="V36" s="243">
        <v>0</v>
      </c>
      <c r="W36" s="244"/>
    </row>
    <row r="37" spans="1:23" ht="30" customHeight="1">
      <c r="A37" s="415"/>
      <c r="B37" s="418"/>
      <c r="C37" s="146" t="s">
        <v>18</v>
      </c>
      <c r="D37" s="421"/>
      <c r="E37" s="421"/>
      <c r="F37" s="421"/>
      <c r="G37" s="421"/>
      <c r="H37" s="426"/>
      <c r="I37" s="236">
        <v>0</v>
      </c>
      <c r="J37" s="234">
        <v>0</v>
      </c>
      <c r="K37" s="234">
        <v>0</v>
      </c>
      <c r="L37" s="234">
        <v>0</v>
      </c>
      <c r="M37" s="235">
        <v>0</v>
      </c>
      <c r="N37" s="428"/>
      <c r="O37" s="421"/>
      <c r="P37" s="421"/>
      <c r="Q37" s="421"/>
      <c r="R37" s="421"/>
      <c r="S37" s="245">
        <v>0</v>
      </c>
      <c r="T37" s="246">
        <v>0</v>
      </c>
      <c r="U37" s="246">
        <v>0</v>
      </c>
      <c r="V37" s="246">
        <v>0</v>
      </c>
      <c r="W37" s="247">
        <v>0</v>
      </c>
    </row>
    <row r="38" spans="1:23" ht="30" customHeight="1">
      <c r="A38" s="415"/>
      <c r="B38" s="418"/>
      <c r="C38" s="146" t="s">
        <v>19</v>
      </c>
      <c r="D38" s="421"/>
      <c r="E38" s="421"/>
      <c r="F38" s="421"/>
      <c r="G38" s="421"/>
      <c r="H38" s="426"/>
      <c r="I38" s="236">
        <v>3.2</v>
      </c>
      <c r="J38" s="234">
        <v>0</v>
      </c>
      <c r="K38" s="234">
        <v>0</v>
      </c>
      <c r="L38" s="234">
        <v>0</v>
      </c>
      <c r="M38" s="235">
        <v>0</v>
      </c>
      <c r="N38" s="428"/>
      <c r="O38" s="421"/>
      <c r="P38" s="421"/>
      <c r="Q38" s="421"/>
      <c r="R38" s="421"/>
      <c r="S38" s="245">
        <v>0</v>
      </c>
      <c r="T38" s="246">
        <v>0</v>
      </c>
      <c r="U38" s="246">
        <v>0</v>
      </c>
      <c r="V38" s="246">
        <v>0</v>
      </c>
      <c r="W38" s="247">
        <v>0</v>
      </c>
    </row>
    <row r="39" spans="1:23" ht="30" customHeight="1">
      <c r="A39" s="415"/>
      <c r="B39" s="418"/>
      <c r="C39" s="146" t="s">
        <v>20</v>
      </c>
      <c r="D39" s="421"/>
      <c r="E39" s="421"/>
      <c r="F39" s="421"/>
      <c r="G39" s="421"/>
      <c r="H39" s="426"/>
      <c r="I39" s="236">
        <v>0</v>
      </c>
      <c r="J39" s="234">
        <v>0</v>
      </c>
      <c r="K39" s="234">
        <v>0</v>
      </c>
      <c r="L39" s="234">
        <v>0</v>
      </c>
      <c r="M39" s="235">
        <v>0</v>
      </c>
      <c r="N39" s="428"/>
      <c r="O39" s="421"/>
      <c r="P39" s="421"/>
      <c r="Q39" s="421"/>
      <c r="R39" s="421"/>
      <c r="S39" s="245">
        <v>0</v>
      </c>
      <c r="T39" s="246">
        <v>0</v>
      </c>
      <c r="U39" s="246">
        <v>0</v>
      </c>
      <c r="V39" s="246">
        <v>0</v>
      </c>
      <c r="W39" s="247">
        <v>0</v>
      </c>
    </row>
    <row r="40" spans="1:23" ht="30" customHeight="1">
      <c r="A40" s="415"/>
      <c r="B40" s="418"/>
      <c r="C40" s="146" t="s">
        <v>21</v>
      </c>
      <c r="D40" s="421"/>
      <c r="E40" s="421"/>
      <c r="F40" s="421"/>
      <c r="G40" s="421"/>
      <c r="H40" s="426"/>
      <c r="I40" s="236">
        <v>10.199999999999999</v>
      </c>
      <c r="J40" s="234">
        <v>0</v>
      </c>
      <c r="K40" s="234">
        <v>0</v>
      </c>
      <c r="L40" s="234">
        <v>79</v>
      </c>
      <c r="M40" s="235">
        <v>0</v>
      </c>
      <c r="N40" s="428"/>
      <c r="O40" s="421"/>
      <c r="P40" s="421"/>
      <c r="Q40" s="421"/>
      <c r="R40" s="421"/>
      <c r="S40" s="245">
        <v>0</v>
      </c>
      <c r="T40" s="246">
        <v>0</v>
      </c>
      <c r="U40" s="246">
        <v>0</v>
      </c>
      <c r="V40" s="246">
        <v>0</v>
      </c>
      <c r="W40" s="247">
        <v>0</v>
      </c>
    </row>
    <row r="41" spans="1:23" ht="30" customHeight="1">
      <c r="A41" s="415"/>
      <c r="B41" s="418"/>
      <c r="C41" s="146" t="s">
        <v>22</v>
      </c>
      <c r="D41" s="421"/>
      <c r="E41" s="421"/>
      <c r="F41" s="421"/>
      <c r="G41" s="421"/>
      <c r="H41" s="426"/>
      <c r="I41" s="236">
        <v>8.6</v>
      </c>
      <c r="J41" s="234">
        <v>0</v>
      </c>
      <c r="K41" s="234">
        <v>0</v>
      </c>
      <c r="L41" s="234">
        <v>0</v>
      </c>
      <c r="M41" s="235">
        <v>0</v>
      </c>
      <c r="N41" s="428"/>
      <c r="O41" s="421"/>
      <c r="P41" s="421"/>
      <c r="Q41" s="421"/>
      <c r="R41" s="421"/>
      <c r="S41" s="245">
        <v>0</v>
      </c>
      <c r="T41" s="246">
        <v>0</v>
      </c>
      <c r="U41" s="246">
        <v>0</v>
      </c>
      <c r="V41" s="246">
        <v>0</v>
      </c>
      <c r="W41" s="247">
        <v>0</v>
      </c>
    </row>
    <row r="42" spans="1:23" ht="30" customHeight="1">
      <c r="A42" s="415"/>
      <c r="B42" s="418"/>
      <c r="C42" s="146" t="s">
        <v>23</v>
      </c>
      <c r="D42" s="421"/>
      <c r="E42" s="421"/>
      <c r="F42" s="421"/>
      <c r="G42" s="421"/>
      <c r="H42" s="426"/>
      <c r="I42" s="236">
        <v>5.3</v>
      </c>
      <c r="J42" s="234">
        <v>0</v>
      </c>
      <c r="K42" s="234">
        <v>0</v>
      </c>
      <c r="L42" s="234">
        <v>0</v>
      </c>
      <c r="M42" s="235">
        <v>0</v>
      </c>
      <c r="N42" s="428"/>
      <c r="O42" s="421"/>
      <c r="P42" s="421"/>
      <c r="Q42" s="421"/>
      <c r="R42" s="421"/>
      <c r="S42" s="245">
        <v>0</v>
      </c>
      <c r="T42" s="246">
        <v>0</v>
      </c>
      <c r="U42" s="246">
        <v>0</v>
      </c>
      <c r="V42" s="246">
        <v>0</v>
      </c>
      <c r="W42" s="247">
        <v>0</v>
      </c>
    </row>
    <row r="43" spans="1:23" ht="30" customHeight="1" thickBot="1">
      <c r="A43" s="415"/>
      <c r="B43" s="419"/>
      <c r="C43" s="149" t="s">
        <v>24</v>
      </c>
      <c r="D43" s="421"/>
      <c r="E43" s="421"/>
      <c r="F43" s="421"/>
      <c r="G43" s="421"/>
      <c r="H43" s="426"/>
      <c r="I43" s="237">
        <v>15.2</v>
      </c>
      <c r="J43" s="238">
        <v>0</v>
      </c>
      <c r="K43" s="238">
        <v>0</v>
      </c>
      <c r="L43" s="238">
        <v>8.5500000000000007</v>
      </c>
      <c r="M43" s="239">
        <v>0</v>
      </c>
      <c r="N43" s="429"/>
      <c r="O43" s="424"/>
      <c r="P43" s="424"/>
      <c r="Q43" s="424"/>
      <c r="R43" s="424"/>
      <c r="S43" s="251">
        <v>0</v>
      </c>
      <c r="T43" s="248">
        <v>0</v>
      </c>
      <c r="U43" s="248">
        <v>0</v>
      </c>
      <c r="V43" s="248">
        <v>0</v>
      </c>
      <c r="W43" s="252">
        <v>0</v>
      </c>
    </row>
    <row r="44" spans="1:23" ht="30" customHeight="1" thickBot="1">
      <c r="A44" s="416"/>
      <c r="B44" s="422" t="s">
        <v>25</v>
      </c>
      <c r="C44" s="423"/>
      <c r="D44" s="256">
        <v>42.5</v>
      </c>
      <c r="E44" s="223">
        <v>0</v>
      </c>
      <c r="F44" s="223">
        <v>0</v>
      </c>
      <c r="G44" s="223">
        <v>87.55</v>
      </c>
      <c r="H44" s="223">
        <v>0</v>
      </c>
      <c r="I44" s="223">
        <f t="shared" ref="I44:M44" si="7">I36+I37+I38+I39+I40+I41+I42+I43</f>
        <v>42.5</v>
      </c>
      <c r="J44" s="223">
        <f t="shared" si="7"/>
        <v>0</v>
      </c>
      <c r="K44" s="223">
        <f t="shared" si="7"/>
        <v>0</v>
      </c>
      <c r="L44" s="223">
        <f t="shared" si="7"/>
        <v>87.55</v>
      </c>
      <c r="M44" s="224">
        <f t="shared" si="7"/>
        <v>0</v>
      </c>
      <c r="N44" s="256">
        <v>0</v>
      </c>
      <c r="O44" s="223">
        <v>0</v>
      </c>
      <c r="P44" s="223">
        <v>0</v>
      </c>
      <c r="Q44" s="223">
        <v>0</v>
      </c>
      <c r="R44" s="223">
        <v>0</v>
      </c>
      <c r="S44" s="223">
        <f t="shared" ref="S44:W44" si="8">S36+S37+S38+S39+S40+S41+S42+S43</f>
        <v>0</v>
      </c>
      <c r="T44" s="223">
        <f t="shared" si="8"/>
        <v>0</v>
      </c>
      <c r="U44" s="223">
        <f t="shared" si="8"/>
        <v>0</v>
      </c>
      <c r="V44" s="223">
        <f t="shared" si="8"/>
        <v>0</v>
      </c>
      <c r="W44" s="224">
        <f t="shared" si="8"/>
        <v>0</v>
      </c>
    </row>
    <row r="45" spans="1:23" ht="30" customHeight="1">
      <c r="A45" s="415">
        <v>5</v>
      </c>
      <c r="B45" s="417" t="s">
        <v>143</v>
      </c>
      <c r="C45" s="144" t="s">
        <v>17</v>
      </c>
      <c r="D45" s="420">
        <v>71.23</v>
      </c>
      <c r="E45" s="420">
        <v>47.9</v>
      </c>
      <c r="F45" s="420">
        <v>12.36</v>
      </c>
      <c r="G45" s="420">
        <v>101.6</v>
      </c>
      <c r="H45" s="425">
        <v>347.21</v>
      </c>
      <c r="I45" s="240">
        <v>6.33</v>
      </c>
      <c r="J45" s="232">
        <v>0</v>
      </c>
      <c r="K45" s="232">
        <v>0</v>
      </c>
      <c r="L45" s="232">
        <v>0</v>
      </c>
      <c r="M45" s="233">
        <v>0</v>
      </c>
      <c r="N45" s="427">
        <v>15.61</v>
      </c>
      <c r="O45" s="420">
        <v>0</v>
      </c>
      <c r="P45" s="420">
        <v>0</v>
      </c>
      <c r="Q45" s="420">
        <v>0</v>
      </c>
      <c r="R45" s="420">
        <v>8.2799999999999994</v>
      </c>
      <c r="S45" s="242">
        <v>0</v>
      </c>
      <c r="T45" s="243">
        <v>0</v>
      </c>
      <c r="U45" s="243">
        <v>0</v>
      </c>
      <c r="V45" s="243">
        <v>0</v>
      </c>
      <c r="W45" s="244">
        <v>0</v>
      </c>
    </row>
    <row r="46" spans="1:23" ht="30" customHeight="1">
      <c r="A46" s="415"/>
      <c r="B46" s="418"/>
      <c r="C46" s="146" t="s">
        <v>18</v>
      </c>
      <c r="D46" s="421"/>
      <c r="E46" s="421"/>
      <c r="F46" s="421"/>
      <c r="G46" s="421"/>
      <c r="H46" s="426"/>
      <c r="I46" s="236">
        <v>0</v>
      </c>
      <c r="J46" s="234">
        <v>5.75</v>
      </c>
      <c r="K46" s="234">
        <v>0</v>
      </c>
      <c r="L46" s="234">
        <v>0</v>
      </c>
      <c r="M46" s="235">
        <v>0</v>
      </c>
      <c r="N46" s="428"/>
      <c r="O46" s="421"/>
      <c r="P46" s="421"/>
      <c r="Q46" s="421"/>
      <c r="R46" s="421"/>
      <c r="S46" s="245">
        <v>0</v>
      </c>
      <c r="T46" s="246">
        <v>0</v>
      </c>
      <c r="U46" s="246">
        <v>0</v>
      </c>
      <c r="V46" s="246">
        <v>0</v>
      </c>
      <c r="W46" s="247">
        <v>0</v>
      </c>
    </row>
    <row r="47" spans="1:23" ht="30" customHeight="1">
      <c r="A47" s="415"/>
      <c r="B47" s="418"/>
      <c r="C47" s="146" t="s">
        <v>19</v>
      </c>
      <c r="D47" s="421"/>
      <c r="E47" s="421"/>
      <c r="F47" s="421"/>
      <c r="G47" s="421"/>
      <c r="H47" s="426"/>
      <c r="I47" s="236">
        <v>6.33</v>
      </c>
      <c r="J47" s="234">
        <v>0</v>
      </c>
      <c r="K47" s="234">
        <v>0</v>
      </c>
      <c r="L47" s="234">
        <v>0</v>
      </c>
      <c r="M47" s="235">
        <v>0</v>
      </c>
      <c r="N47" s="428"/>
      <c r="O47" s="421"/>
      <c r="P47" s="421"/>
      <c r="Q47" s="421"/>
      <c r="R47" s="421"/>
      <c r="S47" s="245">
        <v>0</v>
      </c>
      <c r="T47" s="246">
        <v>0</v>
      </c>
      <c r="U47" s="246">
        <v>0</v>
      </c>
      <c r="V47" s="246">
        <v>0</v>
      </c>
      <c r="W47" s="247">
        <v>0</v>
      </c>
    </row>
    <row r="48" spans="1:23" ht="30" customHeight="1">
      <c r="A48" s="415"/>
      <c r="B48" s="418"/>
      <c r="C48" s="146" t="s">
        <v>20</v>
      </c>
      <c r="D48" s="421"/>
      <c r="E48" s="421"/>
      <c r="F48" s="421"/>
      <c r="G48" s="421"/>
      <c r="H48" s="426"/>
      <c r="I48" s="236">
        <v>6.33</v>
      </c>
      <c r="J48" s="234">
        <v>0</v>
      </c>
      <c r="K48" s="234">
        <v>0</v>
      </c>
      <c r="L48" s="234">
        <v>0</v>
      </c>
      <c r="M48" s="235">
        <v>0</v>
      </c>
      <c r="N48" s="428"/>
      <c r="O48" s="421"/>
      <c r="P48" s="421"/>
      <c r="Q48" s="421"/>
      <c r="R48" s="421"/>
      <c r="S48" s="245">
        <v>0</v>
      </c>
      <c r="T48" s="246">
        <v>0</v>
      </c>
      <c r="U48" s="246">
        <v>0</v>
      </c>
      <c r="V48" s="246">
        <v>0</v>
      </c>
      <c r="W48" s="247">
        <v>0</v>
      </c>
    </row>
    <row r="49" spans="1:23" ht="30" customHeight="1">
      <c r="A49" s="415"/>
      <c r="B49" s="418"/>
      <c r="C49" s="146" t="s">
        <v>21</v>
      </c>
      <c r="D49" s="421"/>
      <c r="E49" s="421"/>
      <c r="F49" s="421"/>
      <c r="G49" s="421"/>
      <c r="H49" s="426"/>
      <c r="I49" s="236">
        <v>0</v>
      </c>
      <c r="J49" s="234">
        <v>0</v>
      </c>
      <c r="K49" s="234">
        <v>0</v>
      </c>
      <c r="L49" s="234">
        <v>0</v>
      </c>
      <c r="M49" s="235">
        <v>0</v>
      </c>
      <c r="N49" s="428"/>
      <c r="O49" s="421"/>
      <c r="P49" s="421"/>
      <c r="Q49" s="421"/>
      <c r="R49" s="421"/>
      <c r="S49" s="245">
        <v>0</v>
      </c>
      <c r="T49" s="246">
        <v>0</v>
      </c>
      <c r="U49" s="246">
        <v>0</v>
      </c>
      <c r="V49" s="246">
        <v>0</v>
      </c>
      <c r="W49" s="247">
        <v>0</v>
      </c>
    </row>
    <row r="50" spans="1:23" ht="30" customHeight="1">
      <c r="A50" s="415"/>
      <c r="B50" s="418"/>
      <c r="C50" s="146" t="s">
        <v>22</v>
      </c>
      <c r="D50" s="421"/>
      <c r="E50" s="421"/>
      <c r="F50" s="421"/>
      <c r="G50" s="421"/>
      <c r="H50" s="426"/>
      <c r="I50" s="236">
        <v>0</v>
      </c>
      <c r="J50" s="234">
        <v>0</v>
      </c>
      <c r="K50" s="234">
        <v>0</v>
      </c>
      <c r="L50" s="234">
        <v>0</v>
      </c>
      <c r="M50" s="235">
        <v>0</v>
      </c>
      <c r="N50" s="428"/>
      <c r="O50" s="421"/>
      <c r="P50" s="421"/>
      <c r="Q50" s="421"/>
      <c r="R50" s="421"/>
      <c r="S50" s="245">
        <v>0</v>
      </c>
      <c r="T50" s="246">
        <v>0</v>
      </c>
      <c r="U50" s="246">
        <v>0</v>
      </c>
      <c r="V50" s="246">
        <v>0</v>
      </c>
      <c r="W50" s="247">
        <v>0</v>
      </c>
    </row>
    <row r="51" spans="1:23" ht="30" customHeight="1">
      <c r="A51" s="415"/>
      <c r="B51" s="418"/>
      <c r="C51" s="146" t="s">
        <v>23</v>
      </c>
      <c r="D51" s="421"/>
      <c r="E51" s="421"/>
      <c r="F51" s="421"/>
      <c r="G51" s="421"/>
      <c r="H51" s="426"/>
      <c r="I51" s="236">
        <v>0</v>
      </c>
      <c r="J51" s="234">
        <v>0</v>
      </c>
      <c r="K51" s="234">
        <v>0</v>
      </c>
      <c r="L51" s="234">
        <v>0</v>
      </c>
      <c r="M51" s="235">
        <v>0</v>
      </c>
      <c r="N51" s="428"/>
      <c r="O51" s="421"/>
      <c r="P51" s="421"/>
      <c r="Q51" s="421"/>
      <c r="R51" s="421"/>
      <c r="S51" s="245">
        <v>0</v>
      </c>
      <c r="T51" s="246">
        <v>0</v>
      </c>
      <c r="U51" s="246">
        <v>0</v>
      </c>
      <c r="V51" s="246">
        <v>0</v>
      </c>
      <c r="W51" s="247">
        <v>0</v>
      </c>
    </row>
    <row r="52" spans="1:23" ht="30" customHeight="1" thickBot="1">
      <c r="A52" s="415"/>
      <c r="B52" s="419"/>
      <c r="C52" s="149" t="s">
        <v>24</v>
      </c>
      <c r="D52" s="421"/>
      <c r="E52" s="421"/>
      <c r="F52" s="421"/>
      <c r="G52" s="421"/>
      <c r="H52" s="426"/>
      <c r="I52" s="237">
        <v>0</v>
      </c>
      <c r="J52" s="238">
        <v>0</v>
      </c>
      <c r="K52" s="238">
        <v>0</v>
      </c>
      <c r="L52" s="238">
        <v>0</v>
      </c>
      <c r="M52" s="239">
        <v>0</v>
      </c>
      <c r="N52" s="429"/>
      <c r="O52" s="424"/>
      <c r="P52" s="424"/>
      <c r="Q52" s="424"/>
      <c r="R52" s="424"/>
      <c r="S52" s="251">
        <v>0</v>
      </c>
      <c r="T52" s="248">
        <v>0</v>
      </c>
      <c r="U52" s="248">
        <v>0</v>
      </c>
      <c r="V52" s="248">
        <v>0</v>
      </c>
      <c r="W52" s="252">
        <v>0</v>
      </c>
    </row>
    <row r="53" spans="1:23" ht="30" customHeight="1" thickBot="1">
      <c r="A53" s="416"/>
      <c r="B53" s="422" t="s">
        <v>25</v>
      </c>
      <c r="C53" s="423"/>
      <c r="D53" s="256">
        <v>18.989999999999998</v>
      </c>
      <c r="E53" s="223">
        <v>5.75</v>
      </c>
      <c r="F53" s="223">
        <v>0</v>
      </c>
      <c r="G53" s="223">
        <v>0</v>
      </c>
      <c r="H53" s="223">
        <v>0</v>
      </c>
      <c r="I53" s="223">
        <f t="shared" ref="I53:M53" si="9">I45+I46+I47+I48+I49+I50+I51+I52</f>
        <v>18.990000000000002</v>
      </c>
      <c r="J53" s="223">
        <f t="shared" si="9"/>
        <v>5.75</v>
      </c>
      <c r="K53" s="223">
        <f t="shared" si="9"/>
        <v>0</v>
      </c>
      <c r="L53" s="223">
        <f t="shared" si="9"/>
        <v>0</v>
      </c>
      <c r="M53" s="224">
        <f t="shared" si="9"/>
        <v>0</v>
      </c>
      <c r="N53" s="256">
        <v>0</v>
      </c>
      <c r="O53" s="223">
        <v>0</v>
      </c>
      <c r="P53" s="223">
        <v>0</v>
      </c>
      <c r="Q53" s="223">
        <v>0</v>
      </c>
      <c r="R53" s="223">
        <v>0</v>
      </c>
      <c r="S53" s="223">
        <f t="shared" ref="S53:W53" si="10">S45+S46+S47+S48+S49+S50+S51+S52</f>
        <v>0</v>
      </c>
      <c r="T53" s="223">
        <f t="shared" si="10"/>
        <v>0</v>
      </c>
      <c r="U53" s="223">
        <f t="shared" si="10"/>
        <v>0</v>
      </c>
      <c r="V53" s="223">
        <f t="shared" si="10"/>
        <v>0</v>
      </c>
      <c r="W53" s="224">
        <f t="shared" si="10"/>
        <v>0</v>
      </c>
    </row>
    <row r="54" spans="1:23" ht="30" customHeight="1">
      <c r="A54" s="415">
        <v>6</v>
      </c>
      <c r="B54" s="417" t="s">
        <v>144</v>
      </c>
      <c r="C54" s="144" t="s">
        <v>17</v>
      </c>
      <c r="D54" s="420">
        <v>291.5</v>
      </c>
      <c r="E54" s="420">
        <v>23.32</v>
      </c>
      <c r="F54" s="420">
        <v>0</v>
      </c>
      <c r="G54" s="420">
        <v>10.72</v>
      </c>
      <c r="H54" s="425">
        <v>0.3</v>
      </c>
      <c r="I54" s="240">
        <v>10.02</v>
      </c>
      <c r="J54" s="232">
        <v>0</v>
      </c>
      <c r="K54" s="232">
        <v>0</v>
      </c>
      <c r="L54" s="232">
        <v>2</v>
      </c>
      <c r="M54" s="233">
        <v>0.3</v>
      </c>
      <c r="N54" s="427">
        <v>0</v>
      </c>
      <c r="O54" s="420">
        <v>0</v>
      </c>
      <c r="P54" s="420">
        <v>0</v>
      </c>
      <c r="Q54" s="420">
        <v>0</v>
      </c>
      <c r="R54" s="420">
        <v>0</v>
      </c>
      <c r="S54" s="242">
        <v>0</v>
      </c>
      <c r="T54" s="243">
        <v>0</v>
      </c>
      <c r="U54" s="243">
        <v>0</v>
      </c>
      <c r="V54" s="243">
        <v>0</v>
      </c>
      <c r="W54" s="244">
        <v>0</v>
      </c>
    </row>
    <row r="55" spans="1:23" ht="30" customHeight="1">
      <c r="A55" s="415"/>
      <c r="B55" s="418"/>
      <c r="C55" s="146" t="s">
        <v>18</v>
      </c>
      <c r="D55" s="421"/>
      <c r="E55" s="421"/>
      <c r="F55" s="421"/>
      <c r="G55" s="421"/>
      <c r="H55" s="426"/>
      <c r="I55" s="236">
        <v>5</v>
      </c>
      <c r="J55" s="234">
        <v>0</v>
      </c>
      <c r="K55" s="234">
        <v>0</v>
      </c>
      <c r="L55" s="234">
        <v>0</v>
      </c>
      <c r="M55" s="235">
        <v>0</v>
      </c>
      <c r="N55" s="428"/>
      <c r="O55" s="421"/>
      <c r="P55" s="421"/>
      <c r="Q55" s="421"/>
      <c r="R55" s="421"/>
      <c r="S55" s="245">
        <v>0</v>
      </c>
      <c r="T55" s="246">
        <v>0</v>
      </c>
      <c r="U55" s="246">
        <v>0</v>
      </c>
      <c r="V55" s="246">
        <v>0</v>
      </c>
      <c r="W55" s="247">
        <v>0</v>
      </c>
    </row>
    <row r="56" spans="1:23" ht="30" customHeight="1">
      <c r="A56" s="415"/>
      <c r="B56" s="418"/>
      <c r="C56" s="146" t="s">
        <v>19</v>
      </c>
      <c r="D56" s="421"/>
      <c r="E56" s="421"/>
      <c r="F56" s="421"/>
      <c r="G56" s="421"/>
      <c r="H56" s="426"/>
      <c r="I56" s="236">
        <v>0</v>
      </c>
      <c r="J56" s="234">
        <v>0</v>
      </c>
      <c r="K56" s="234">
        <v>0</v>
      </c>
      <c r="L56" s="234">
        <v>0</v>
      </c>
      <c r="M56" s="235">
        <v>0</v>
      </c>
      <c r="N56" s="428"/>
      <c r="O56" s="421"/>
      <c r="P56" s="421"/>
      <c r="Q56" s="421"/>
      <c r="R56" s="421"/>
      <c r="S56" s="245">
        <v>0</v>
      </c>
      <c r="T56" s="246">
        <v>0</v>
      </c>
      <c r="U56" s="246">
        <v>0</v>
      </c>
      <c r="V56" s="246">
        <v>0</v>
      </c>
      <c r="W56" s="247">
        <v>0</v>
      </c>
    </row>
    <row r="57" spans="1:23" ht="30" customHeight="1">
      <c r="A57" s="415"/>
      <c r="B57" s="418"/>
      <c r="C57" s="146" t="s">
        <v>20</v>
      </c>
      <c r="D57" s="421"/>
      <c r="E57" s="421"/>
      <c r="F57" s="421"/>
      <c r="G57" s="421"/>
      <c r="H57" s="426"/>
      <c r="I57" s="236">
        <v>91.6</v>
      </c>
      <c r="J57" s="234">
        <v>18.82</v>
      </c>
      <c r="K57" s="234">
        <v>0</v>
      </c>
      <c r="L57" s="234">
        <v>5</v>
      </c>
      <c r="M57" s="235">
        <v>0</v>
      </c>
      <c r="N57" s="428"/>
      <c r="O57" s="421"/>
      <c r="P57" s="421"/>
      <c r="Q57" s="421"/>
      <c r="R57" s="421"/>
      <c r="S57" s="245">
        <v>0</v>
      </c>
      <c r="T57" s="246">
        <v>0</v>
      </c>
      <c r="U57" s="246">
        <v>0</v>
      </c>
      <c r="V57" s="246">
        <v>0</v>
      </c>
      <c r="W57" s="247">
        <v>0</v>
      </c>
    </row>
    <row r="58" spans="1:23" ht="30" customHeight="1">
      <c r="A58" s="415"/>
      <c r="B58" s="418"/>
      <c r="C58" s="146" t="s">
        <v>21</v>
      </c>
      <c r="D58" s="421"/>
      <c r="E58" s="421"/>
      <c r="F58" s="421"/>
      <c r="G58" s="421"/>
      <c r="H58" s="426"/>
      <c r="I58" s="236">
        <v>0</v>
      </c>
      <c r="J58" s="234">
        <v>0</v>
      </c>
      <c r="K58" s="234">
        <v>0</v>
      </c>
      <c r="L58" s="234">
        <v>0</v>
      </c>
      <c r="M58" s="235">
        <v>0</v>
      </c>
      <c r="N58" s="428"/>
      <c r="O58" s="421"/>
      <c r="P58" s="421"/>
      <c r="Q58" s="421"/>
      <c r="R58" s="421"/>
      <c r="S58" s="245">
        <v>0</v>
      </c>
      <c r="T58" s="246">
        <v>0</v>
      </c>
      <c r="U58" s="246">
        <v>0</v>
      </c>
      <c r="V58" s="246">
        <v>0</v>
      </c>
      <c r="W58" s="247">
        <v>0</v>
      </c>
    </row>
    <row r="59" spans="1:23" ht="30" customHeight="1">
      <c r="A59" s="415"/>
      <c r="B59" s="418"/>
      <c r="C59" s="146" t="s">
        <v>22</v>
      </c>
      <c r="D59" s="421"/>
      <c r="E59" s="421"/>
      <c r="F59" s="421"/>
      <c r="G59" s="421"/>
      <c r="H59" s="426"/>
      <c r="I59" s="236">
        <v>15</v>
      </c>
      <c r="J59" s="234">
        <v>0</v>
      </c>
      <c r="K59" s="234">
        <v>0</v>
      </c>
      <c r="L59" s="234">
        <v>0</v>
      </c>
      <c r="M59" s="235">
        <v>0</v>
      </c>
      <c r="N59" s="428"/>
      <c r="O59" s="421"/>
      <c r="P59" s="421"/>
      <c r="Q59" s="421"/>
      <c r="R59" s="421"/>
      <c r="S59" s="245">
        <v>0</v>
      </c>
      <c r="T59" s="246">
        <v>0</v>
      </c>
      <c r="U59" s="246">
        <v>0</v>
      </c>
      <c r="V59" s="246">
        <v>0</v>
      </c>
      <c r="W59" s="247">
        <v>0</v>
      </c>
    </row>
    <row r="60" spans="1:23" ht="30" customHeight="1">
      <c r="A60" s="415"/>
      <c r="B60" s="418"/>
      <c r="C60" s="146" t="s">
        <v>23</v>
      </c>
      <c r="D60" s="421"/>
      <c r="E60" s="421"/>
      <c r="F60" s="421"/>
      <c r="G60" s="421"/>
      <c r="H60" s="426"/>
      <c r="I60" s="236">
        <v>10</v>
      </c>
      <c r="J60" s="234">
        <v>0</v>
      </c>
      <c r="K60" s="234">
        <v>0</v>
      </c>
      <c r="L60" s="234">
        <v>0</v>
      </c>
      <c r="M60" s="235">
        <v>0</v>
      </c>
      <c r="N60" s="428"/>
      <c r="O60" s="421"/>
      <c r="P60" s="421"/>
      <c r="Q60" s="421"/>
      <c r="R60" s="421"/>
      <c r="S60" s="245">
        <v>0</v>
      </c>
      <c r="T60" s="246">
        <v>0</v>
      </c>
      <c r="U60" s="246">
        <v>0</v>
      </c>
      <c r="V60" s="246">
        <v>0</v>
      </c>
      <c r="W60" s="247">
        <v>0</v>
      </c>
    </row>
    <row r="61" spans="1:23" ht="30" customHeight="1" thickBot="1">
      <c r="A61" s="415"/>
      <c r="B61" s="419"/>
      <c r="C61" s="149" t="s">
        <v>24</v>
      </c>
      <c r="D61" s="421"/>
      <c r="E61" s="421"/>
      <c r="F61" s="421"/>
      <c r="G61" s="421"/>
      <c r="H61" s="426"/>
      <c r="I61" s="237">
        <v>20</v>
      </c>
      <c r="J61" s="238">
        <v>0</v>
      </c>
      <c r="K61" s="238">
        <v>0</v>
      </c>
      <c r="L61" s="238">
        <v>2</v>
      </c>
      <c r="M61" s="239">
        <v>0</v>
      </c>
      <c r="N61" s="429"/>
      <c r="O61" s="424"/>
      <c r="P61" s="424"/>
      <c r="Q61" s="424"/>
      <c r="R61" s="424"/>
      <c r="S61" s="251">
        <v>0</v>
      </c>
      <c r="T61" s="248">
        <v>0</v>
      </c>
      <c r="U61" s="248">
        <v>0</v>
      </c>
      <c r="V61" s="248">
        <v>0</v>
      </c>
      <c r="W61" s="252">
        <v>0</v>
      </c>
    </row>
    <row r="62" spans="1:23" ht="30" customHeight="1" thickBot="1">
      <c r="A62" s="416"/>
      <c r="B62" s="422" t="s">
        <v>25</v>
      </c>
      <c r="C62" s="423"/>
      <c r="D62" s="256">
        <v>151.6</v>
      </c>
      <c r="E62" s="223">
        <v>18.82</v>
      </c>
      <c r="F62" s="223">
        <v>0</v>
      </c>
      <c r="G62" s="223">
        <v>9</v>
      </c>
      <c r="H62" s="223">
        <v>0.3</v>
      </c>
      <c r="I62" s="223">
        <f t="shared" ref="I62:M62" si="11">I54+I55+I56+I57+I58+I59+I60+I61</f>
        <v>151.62</v>
      </c>
      <c r="J62" s="223">
        <f t="shared" si="11"/>
        <v>18.82</v>
      </c>
      <c r="K62" s="223">
        <f t="shared" si="11"/>
        <v>0</v>
      </c>
      <c r="L62" s="223">
        <f t="shared" si="11"/>
        <v>9</v>
      </c>
      <c r="M62" s="224">
        <f t="shared" si="11"/>
        <v>0.3</v>
      </c>
      <c r="N62" s="256">
        <v>0</v>
      </c>
      <c r="O62" s="223">
        <v>0</v>
      </c>
      <c r="P62" s="223">
        <v>0</v>
      </c>
      <c r="Q62" s="223">
        <v>0</v>
      </c>
      <c r="R62" s="223">
        <v>0</v>
      </c>
      <c r="S62" s="223">
        <f t="shared" ref="S62:W62" si="12">S54+S55+S56+S57+S58+S59+S60+S61</f>
        <v>0</v>
      </c>
      <c r="T62" s="223">
        <f t="shared" si="12"/>
        <v>0</v>
      </c>
      <c r="U62" s="223">
        <f t="shared" si="12"/>
        <v>0</v>
      </c>
      <c r="V62" s="223">
        <f t="shared" si="12"/>
        <v>0</v>
      </c>
      <c r="W62" s="224">
        <f t="shared" si="12"/>
        <v>0</v>
      </c>
    </row>
    <row r="63" spans="1:23" ht="30" customHeight="1">
      <c r="A63" s="415">
        <v>7</v>
      </c>
      <c r="B63" s="417" t="s">
        <v>145</v>
      </c>
      <c r="C63" s="144" t="s">
        <v>17</v>
      </c>
      <c r="D63" s="420">
        <v>450.41</v>
      </c>
      <c r="E63" s="420">
        <v>167.16</v>
      </c>
      <c r="F63" s="420">
        <v>0</v>
      </c>
      <c r="G63" s="420">
        <v>195.69</v>
      </c>
      <c r="H63" s="425">
        <v>0</v>
      </c>
      <c r="I63" s="240">
        <v>21</v>
      </c>
      <c r="J63" s="232">
        <v>0</v>
      </c>
      <c r="K63" s="232">
        <v>0</v>
      </c>
      <c r="L63" s="232">
        <v>0</v>
      </c>
      <c r="M63" s="233">
        <v>0</v>
      </c>
      <c r="N63" s="427">
        <v>53.2</v>
      </c>
      <c r="O63" s="420">
        <v>72.239999999999995</v>
      </c>
      <c r="P63" s="420">
        <v>0</v>
      </c>
      <c r="Q63" s="420">
        <v>0</v>
      </c>
      <c r="R63" s="420">
        <v>0</v>
      </c>
      <c r="S63" s="242">
        <v>53.2</v>
      </c>
      <c r="T63" s="243">
        <v>0</v>
      </c>
      <c r="U63" s="243">
        <v>0</v>
      </c>
      <c r="V63" s="243">
        <v>0</v>
      </c>
      <c r="W63" s="244">
        <v>0</v>
      </c>
    </row>
    <row r="64" spans="1:23" ht="30" customHeight="1">
      <c r="A64" s="415"/>
      <c r="B64" s="418"/>
      <c r="C64" s="146" t="s">
        <v>18</v>
      </c>
      <c r="D64" s="421"/>
      <c r="E64" s="421"/>
      <c r="F64" s="421"/>
      <c r="G64" s="421"/>
      <c r="H64" s="426"/>
      <c r="I64" s="236">
        <v>10</v>
      </c>
      <c r="J64" s="234">
        <v>0</v>
      </c>
      <c r="K64" s="234">
        <v>0</v>
      </c>
      <c r="L64" s="234">
        <v>0</v>
      </c>
      <c r="M64" s="235">
        <v>0</v>
      </c>
      <c r="N64" s="428"/>
      <c r="O64" s="421"/>
      <c r="P64" s="421"/>
      <c r="Q64" s="421"/>
      <c r="R64" s="421"/>
      <c r="S64" s="245">
        <v>0</v>
      </c>
      <c r="T64" s="246">
        <v>0</v>
      </c>
      <c r="U64" s="246">
        <v>0</v>
      </c>
      <c r="V64" s="246">
        <v>0</v>
      </c>
      <c r="W64" s="247">
        <v>0</v>
      </c>
    </row>
    <row r="65" spans="1:23" ht="30" customHeight="1">
      <c r="A65" s="415"/>
      <c r="B65" s="418"/>
      <c r="C65" s="146" t="s">
        <v>19</v>
      </c>
      <c r="D65" s="421"/>
      <c r="E65" s="421"/>
      <c r="F65" s="421"/>
      <c r="G65" s="421"/>
      <c r="H65" s="426"/>
      <c r="I65" s="236">
        <v>12</v>
      </c>
      <c r="J65" s="234">
        <v>0</v>
      </c>
      <c r="K65" s="234">
        <v>0</v>
      </c>
      <c r="L65" s="234">
        <v>0</v>
      </c>
      <c r="M65" s="235">
        <v>0</v>
      </c>
      <c r="N65" s="428"/>
      <c r="O65" s="421"/>
      <c r="P65" s="421"/>
      <c r="Q65" s="421"/>
      <c r="R65" s="421"/>
      <c r="S65" s="245">
        <v>0</v>
      </c>
      <c r="T65" s="246">
        <v>0</v>
      </c>
      <c r="U65" s="246">
        <v>0</v>
      </c>
      <c r="V65" s="246">
        <v>0</v>
      </c>
      <c r="W65" s="247">
        <v>0</v>
      </c>
    </row>
    <row r="66" spans="1:23" ht="30" customHeight="1">
      <c r="A66" s="415"/>
      <c r="B66" s="418"/>
      <c r="C66" s="146" t="s">
        <v>20</v>
      </c>
      <c r="D66" s="421"/>
      <c r="E66" s="421"/>
      <c r="F66" s="421"/>
      <c r="G66" s="421"/>
      <c r="H66" s="426"/>
      <c r="I66" s="236">
        <v>0</v>
      </c>
      <c r="J66" s="234">
        <v>63.2</v>
      </c>
      <c r="K66" s="234">
        <v>0</v>
      </c>
      <c r="L66" s="234">
        <v>0</v>
      </c>
      <c r="M66" s="235">
        <v>0</v>
      </c>
      <c r="N66" s="428"/>
      <c r="O66" s="421"/>
      <c r="P66" s="421"/>
      <c r="Q66" s="421"/>
      <c r="R66" s="421"/>
      <c r="S66" s="245">
        <v>0</v>
      </c>
      <c r="T66" s="246">
        <v>0</v>
      </c>
      <c r="U66" s="246">
        <v>0</v>
      </c>
      <c r="V66" s="246">
        <v>0</v>
      </c>
      <c r="W66" s="247">
        <v>0</v>
      </c>
    </row>
    <row r="67" spans="1:23" ht="30" customHeight="1">
      <c r="A67" s="415"/>
      <c r="B67" s="418"/>
      <c r="C67" s="146" t="s">
        <v>21</v>
      </c>
      <c r="D67" s="421"/>
      <c r="E67" s="421"/>
      <c r="F67" s="421"/>
      <c r="G67" s="421"/>
      <c r="H67" s="426"/>
      <c r="I67" s="236">
        <v>8</v>
      </c>
      <c r="J67" s="234">
        <v>0</v>
      </c>
      <c r="K67" s="234">
        <v>0</v>
      </c>
      <c r="L67" s="234">
        <v>0</v>
      </c>
      <c r="M67" s="235">
        <v>0</v>
      </c>
      <c r="N67" s="428"/>
      <c r="O67" s="421"/>
      <c r="P67" s="421"/>
      <c r="Q67" s="421"/>
      <c r="R67" s="421"/>
      <c r="S67" s="245">
        <v>0</v>
      </c>
      <c r="T67" s="246">
        <v>0</v>
      </c>
      <c r="U67" s="246">
        <v>0</v>
      </c>
      <c r="V67" s="246">
        <v>0</v>
      </c>
      <c r="W67" s="247">
        <v>0</v>
      </c>
    </row>
    <row r="68" spans="1:23" ht="30" customHeight="1">
      <c r="A68" s="415"/>
      <c r="B68" s="418"/>
      <c r="C68" s="146" t="s">
        <v>22</v>
      </c>
      <c r="D68" s="421"/>
      <c r="E68" s="421"/>
      <c r="F68" s="421"/>
      <c r="G68" s="421"/>
      <c r="H68" s="426"/>
      <c r="I68" s="236">
        <v>0</v>
      </c>
      <c r="J68" s="234">
        <v>0</v>
      </c>
      <c r="K68" s="234">
        <v>0</v>
      </c>
      <c r="L68" s="234">
        <v>0</v>
      </c>
      <c r="M68" s="235">
        <v>0</v>
      </c>
      <c r="N68" s="428"/>
      <c r="O68" s="421"/>
      <c r="P68" s="421"/>
      <c r="Q68" s="421"/>
      <c r="R68" s="421"/>
      <c r="S68" s="245">
        <v>0</v>
      </c>
      <c r="T68" s="246">
        <v>0</v>
      </c>
      <c r="U68" s="246">
        <v>0</v>
      </c>
      <c r="V68" s="246">
        <v>0</v>
      </c>
      <c r="W68" s="247">
        <v>0</v>
      </c>
    </row>
    <row r="69" spans="1:23" ht="30" customHeight="1">
      <c r="A69" s="415"/>
      <c r="B69" s="418"/>
      <c r="C69" s="146" t="s">
        <v>23</v>
      </c>
      <c r="D69" s="421"/>
      <c r="E69" s="421"/>
      <c r="F69" s="421"/>
      <c r="G69" s="421"/>
      <c r="H69" s="426"/>
      <c r="I69" s="236">
        <v>0</v>
      </c>
      <c r="J69" s="234">
        <v>0</v>
      </c>
      <c r="K69" s="234">
        <v>0</v>
      </c>
      <c r="L69" s="234">
        <v>0</v>
      </c>
      <c r="M69" s="235">
        <v>0</v>
      </c>
      <c r="N69" s="428"/>
      <c r="O69" s="421"/>
      <c r="P69" s="421"/>
      <c r="Q69" s="421"/>
      <c r="R69" s="421"/>
      <c r="S69" s="245">
        <v>0</v>
      </c>
      <c r="T69" s="246">
        <v>0</v>
      </c>
      <c r="U69" s="246">
        <v>0</v>
      </c>
      <c r="V69" s="246">
        <v>0</v>
      </c>
      <c r="W69" s="247">
        <v>0</v>
      </c>
    </row>
    <row r="70" spans="1:23" ht="30" customHeight="1" thickBot="1">
      <c r="A70" s="415"/>
      <c r="B70" s="419"/>
      <c r="C70" s="149" t="s">
        <v>24</v>
      </c>
      <c r="D70" s="421"/>
      <c r="E70" s="421"/>
      <c r="F70" s="421"/>
      <c r="G70" s="421"/>
      <c r="H70" s="426"/>
      <c r="I70" s="237">
        <v>10.08</v>
      </c>
      <c r="J70" s="238">
        <v>0</v>
      </c>
      <c r="K70" s="238">
        <v>0</v>
      </c>
      <c r="L70" s="238">
        <v>0</v>
      </c>
      <c r="M70" s="239">
        <v>0</v>
      </c>
      <c r="N70" s="429"/>
      <c r="O70" s="424"/>
      <c r="P70" s="424"/>
      <c r="Q70" s="424"/>
      <c r="R70" s="424"/>
      <c r="S70" s="251">
        <v>0</v>
      </c>
      <c r="T70" s="248">
        <v>0</v>
      </c>
      <c r="U70" s="248">
        <v>0</v>
      </c>
      <c r="V70" s="248">
        <v>0</v>
      </c>
      <c r="W70" s="252">
        <v>0</v>
      </c>
    </row>
    <row r="71" spans="1:23" ht="30" customHeight="1" thickBot="1">
      <c r="A71" s="416"/>
      <c r="B71" s="422" t="s">
        <v>25</v>
      </c>
      <c r="C71" s="423"/>
      <c r="D71" s="256">
        <v>61.08</v>
      </c>
      <c r="E71" s="223">
        <v>63.2</v>
      </c>
      <c r="F71" s="223">
        <v>0</v>
      </c>
      <c r="G71" s="223">
        <v>0</v>
      </c>
      <c r="H71" s="223">
        <v>0</v>
      </c>
      <c r="I71" s="223">
        <f t="shared" ref="I71:M71" si="13">I63+I64+I65+I66+I67+I68+I69+I70</f>
        <v>61.08</v>
      </c>
      <c r="J71" s="223">
        <f t="shared" si="13"/>
        <v>63.2</v>
      </c>
      <c r="K71" s="223">
        <f t="shared" si="13"/>
        <v>0</v>
      </c>
      <c r="L71" s="223">
        <f t="shared" si="13"/>
        <v>0</v>
      </c>
      <c r="M71" s="224">
        <f t="shared" si="13"/>
        <v>0</v>
      </c>
      <c r="N71" s="256">
        <v>53.2</v>
      </c>
      <c r="O71" s="223">
        <v>0</v>
      </c>
      <c r="P71" s="223">
        <v>0</v>
      </c>
      <c r="Q71" s="223">
        <v>0</v>
      </c>
      <c r="R71" s="223">
        <v>0</v>
      </c>
      <c r="S71" s="223">
        <f>S63+S64+S65+S66+S67+S68+S69+S70</f>
        <v>53.2</v>
      </c>
      <c r="T71" s="223">
        <f t="shared" ref="T71:W71" si="14">T63+T64+T65+T66+T67+T68+T69+T70</f>
        <v>0</v>
      </c>
      <c r="U71" s="223">
        <f t="shared" si="14"/>
        <v>0</v>
      </c>
      <c r="V71" s="223">
        <f t="shared" si="14"/>
        <v>0</v>
      </c>
      <c r="W71" s="224">
        <f t="shared" si="14"/>
        <v>0</v>
      </c>
    </row>
    <row r="72" spans="1:23" ht="30" customHeight="1">
      <c r="A72" s="415">
        <v>8</v>
      </c>
      <c r="B72" s="417" t="s">
        <v>146</v>
      </c>
      <c r="C72" s="144" t="s">
        <v>17</v>
      </c>
      <c r="D72" s="420">
        <v>311.89</v>
      </c>
      <c r="E72" s="420">
        <v>129.11000000000001</v>
      </c>
      <c r="F72" s="420">
        <v>0.76</v>
      </c>
      <c r="G72" s="420">
        <v>11.1</v>
      </c>
      <c r="H72" s="425">
        <v>7.86</v>
      </c>
      <c r="I72" s="240">
        <v>0</v>
      </c>
      <c r="J72" s="232">
        <v>0</v>
      </c>
      <c r="K72" s="232">
        <v>0</v>
      </c>
      <c r="L72" s="232">
        <v>0</v>
      </c>
      <c r="M72" s="233">
        <v>0</v>
      </c>
      <c r="N72" s="427">
        <v>0</v>
      </c>
      <c r="O72" s="420">
        <v>0</v>
      </c>
      <c r="P72" s="420">
        <v>0</v>
      </c>
      <c r="Q72" s="420">
        <v>0</v>
      </c>
      <c r="R72" s="420">
        <v>0</v>
      </c>
      <c r="S72" s="242">
        <v>0</v>
      </c>
      <c r="T72" s="243">
        <v>0</v>
      </c>
      <c r="U72" s="243">
        <v>0</v>
      </c>
      <c r="V72" s="243">
        <v>0</v>
      </c>
      <c r="W72" s="244">
        <v>0</v>
      </c>
    </row>
    <row r="73" spans="1:23" ht="30" customHeight="1">
      <c r="A73" s="415"/>
      <c r="B73" s="418"/>
      <c r="C73" s="146" t="s">
        <v>18</v>
      </c>
      <c r="D73" s="421"/>
      <c r="E73" s="421"/>
      <c r="F73" s="421"/>
      <c r="G73" s="421"/>
      <c r="H73" s="426"/>
      <c r="I73" s="236">
        <v>0</v>
      </c>
      <c r="J73" s="234">
        <v>0</v>
      </c>
      <c r="K73" s="234">
        <v>0</v>
      </c>
      <c r="L73" s="234">
        <v>0</v>
      </c>
      <c r="M73" s="235">
        <v>0</v>
      </c>
      <c r="N73" s="428"/>
      <c r="O73" s="421"/>
      <c r="P73" s="421"/>
      <c r="Q73" s="421"/>
      <c r="R73" s="421"/>
      <c r="S73" s="245">
        <v>0</v>
      </c>
      <c r="T73" s="246">
        <v>0</v>
      </c>
      <c r="U73" s="246">
        <v>0</v>
      </c>
      <c r="V73" s="246">
        <v>0</v>
      </c>
      <c r="W73" s="247">
        <v>0</v>
      </c>
    </row>
    <row r="74" spans="1:23" ht="30" customHeight="1">
      <c r="A74" s="415"/>
      <c r="B74" s="418"/>
      <c r="C74" s="146" t="s">
        <v>19</v>
      </c>
      <c r="D74" s="421"/>
      <c r="E74" s="421"/>
      <c r="F74" s="421"/>
      <c r="G74" s="421"/>
      <c r="H74" s="426"/>
      <c r="I74" s="236">
        <v>0</v>
      </c>
      <c r="J74" s="234">
        <v>0</v>
      </c>
      <c r="K74" s="234">
        <v>0</v>
      </c>
      <c r="L74" s="234">
        <v>0</v>
      </c>
      <c r="M74" s="235">
        <v>0</v>
      </c>
      <c r="N74" s="428"/>
      <c r="O74" s="421"/>
      <c r="P74" s="421"/>
      <c r="Q74" s="421"/>
      <c r="R74" s="421"/>
      <c r="S74" s="245">
        <v>0</v>
      </c>
      <c r="T74" s="246">
        <v>0</v>
      </c>
      <c r="U74" s="246">
        <v>0</v>
      </c>
      <c r="V74" s="246">
        <v>0</v>
      </c>
      <c r="W74" s="247">
        <v>0</v>
      </c>
    </row>
    <row r="75" spans="1:23" ht="30" customHeight="1">
      <c r="A75" s="415"/>
      <c r="B75" s="418"/>
      <c r="C75" s="146" t="s">
        <v>20</v>
      </c>
      <c r="D75" s="421"/>
      <c r="E75" s="421"/>
      <c r="F75" s="421"/>
      <c r="G75" s="421"/>
      <c r="H75" s="426"/>
      <c r="I75" s="236">
        <v>160.19399999999999</v>
      </c>
      <c r="J75" s="234">
        <v>56.400300000000001</v>
      </c>
      <c r="K75" s="234">
        <v>0</v>
      </c>
      <c r="L75" s="234">
        <v>0</v>
      </c>
      <c r="M75" s="235">
        <v>0</v>
      </c>
      <c r="N75" s="428"/>
      <c r="O75" s="421"/>
      <c r="P75" s="421"/>
      <c r="Q75" s="421"/>
      <c r="R75" s="421"/>
      <c r="S75" s="245">
        <v>0</v>
      </c>
      <c r="T75" s="246">
        <v>0</v>
      </c>
      <c r="U75" s="246">
        <v>0</v>
      </c>
      <c r="V75" s="246">
        <v>0</v>
      </c>
      <c r="W75" s="247">
        <v>0</v>
      </c>
    </row>
    <row r="76" spans="1:23" ht="30" customHeight="1">
      <c r="A76" s="415"/>
      <c r="B76" s="418"/>
      <c r="C76" s="146" t="s">
        <v>21</v>
      </c>
      <c r="D76" s="421"/>
      <c r="E76" s="421"/>
      <c r="F76" s="421"/>
      <c r="G76" s="421"/>
      <c r="H76" s="426"/>
      <c r="I76" s="236">
        <v>0</v>
      </c>
      <c r="J76" s="234">
        <v>0</v>
      </c>
      <c r="K76" s="234">
        <v>0</v>
      </c>
      <c r="L76" s="234">
        <v>0</v>
      </c>
      <c r="M76" s="235">
        <v>0</v>
      </c>
      <c r="N76" s="428"/>
      <c r="O76" s="421"/>
      <c r="P76" s="421"/>
      <c r="Q76" s="421"/>
      <c r="R76" s="421"/>
      <c r="S76" s="245">
        <v>0</v>
      </c>
      <c r="T76" s="246">
        <v>0</v>
      </c>
      <c r="U76" s="246">
        <v>0</v>
      </c>
      <c r="V76" s="246">
        <v>0</v>
      </c>
      <c r="W76" s="247">
        <v>0</v>
      </c>
    </row>
    <row r="77" spans="1:23" ht="30" customHeight="1">
      <c r="A77" s="415"/>
      <c r="B77" s="418"/>
      <c r="C77" s="146" t="s">
        <v>22</v>
      </c>
      <c r="D77" s="421"/>
      <c r="E77" s="421"/>
      <c r="F77" s="421"/>
      <c r="G77" s="421"/>
      <c r="H77" s="426"/>
      <c r="I77" s="236">
        <v>0</v>
      </c>
      <c r="J77" s="234">
        <v>0</v>
      </c>
      <c r="K77" s="234">
        <v>0</v>
      </c>
      <c r="L77" s="234">
        <v>0</v>
      </c>
      <c r="M77" s="235">
        <v>0</v>
      </c>
      <c r="N77" s="428"/>
      <c r="O77" s="421"/>
      <c r="P77" s="421"/>
      <c r="Q77" s="421"/>
      <c r="R77" s="421"/>
      <c r="S77" s="245">
        <v>0</v>
      </c>
      <c r="T77" s="246">
        <v>0</v>
      </c>
      <c r="U77" s="246">
        <v>0</v>
      </c>
      <c r="V77" s="246">
        <v>0</v>
      </c>
      <c r="W77" s="247">
        <v>0</v>
      </c>
    </row>
    <row r="78" spans="1:23" ht="30" customHeight="1">
      <c r="A78" s="415"/>
      <c r="B78" s="418"/>
      <c r="C78" s="146" t="s">
        <v>23</v>
      </c>
      <c r="D78" s="421"/>
      <c r="E78" s="421"/>
      <c r="F78" s="421"/>
      <c r="G78" s="421"/>
      <c r="H78" s="426"/>
      <c r="I78" s="236">
        <v>0</v>
      </c>
      <c r="J78" s="234">
        <v>0</v>
      </c>
      <c r="K78" s="234">
        <v>0</v>
      </c>
      <c r="L78" s="234">
        <v>0</v>
      </c>
      <c r="M78" s="235">
        <v>0</v>
      </c>
      <c r="N78" s="428"/>
      <c r="O78" s="421"/>
      <c r="P78" s="421"/>
      <c r="Q78" s="421"/>
      <c r="R78" s="421"/>
      <c r="S78" s="245">
        <v>0</v>
      </c>
      <c r="T78" s="246">
        <v>0</v>
      </c>
      <c r="U78" s="246">
        <v>0</v>
      </c>
      <c r="V78" s="246">
        <v>0</v>
      </c>
      <c r="W78" s="247">
        <v>0</v>
      </c>
    </row>
    <row r="79" spans="1:23" ht="30" customHeight="1" thickBot="1">
      <c r="A79" s="415"/>
      <c r="B79" s="419"/>
      <c r="C79" s="149" t="s">
        <v>24</v>
      </c>
      <c r="D79" s="421"/>
      <c r="E79" s="421"/>
      <c r="F79" s="421"/>
      <c r="G79" s="421"/>
      <c r="H79" s="426"/>
      <c r="I79" s="237">
        <v>0</v>
      </c>
      <c r="J79" s="238">
        <v>0</v>
      </c>
      <c r="K79" s="238">
        <v>0</v>
      </c>
      <c r="L79" s="238">
        <v>0</v>
      </c>
      <c r="M79" s="239">
        <v>0</v>
      </c>
      <c r="N79" s="429"/>
      <c r="O79" s="424"/>
      <c r="P79" s="424"/>
      <c r="Q79" s="424"/>
      <c r="R79" s="424"/>
      <c r="S79" s="251">
        <v>0</v>
      </c>
      <c r="T79" s="248">
        <v>0</v>
      </c>
      <c r="U79" s="248">
        <v>0</v>
      </c>
      <c r="V79" s="248">
        <v>0</v>
      </c>
      <c r="W79" s="252">
        <v>0</v>
      </c>
    </row>
    <row r="80" spans="1:23" ht="30" customHeight="1" thickBot="1">
      <c r="A80" s="416"/>
      <c r="B80" s="422" t="s">
        <v>25</v>
      </c>
      <c r="C80" s="423"/>
      <c r="D80" s="256">
        <v>160.19999999999999</v>
      </c>
      <c r="E80" s="223">
        <v>56.4</v>
      </c>
      <c r="F80" s="223">
        <v>0</v>
      </c>
      <c r="G80" s="223">
        <v>0</v>
      </c>
      <c r="H80" s="223">
        <v>0</v>
      </c>
      <c r="I80" s="223">
        <f t="shared" ref="I80:M80" si="15">I72+I73+I74+I75+I76+I77+I78+I79</f>
        <v>160.19399999999999</v>
      </c>
      <c r="J80" s="223">
        <f t="shared" si="15"/>
        <v>56.400300000000001</v>
      </c>
      <c r="K80" s="223">
        <f t="shared" si="15"/>
        <v>0</v>
      </c>
      <c r="L80" s="223">
        <f t="shared" si="15"/>
        <v>0</v>
      </c>
      <c r="M80" s="224">
        <f t="shared" si="15"/>
        <v>0</v>
      </c>
      <c r="N80" s="256">
        <v>0</v>
      </c>
      <c r="O80" s="223">
        <v>0</v>
      </c>
      <c r="P80" s="223">
        <v>0</v>
      </c>
      <c r="Q80" s="223">
        <v>0</v>
      </c>
      <c r="R80" s="223">
        <v>0</v>
      </c>
      <c r="S80" s="223">
        <f t="shared" ref="S80:W80" si="16">S72+S73+S74+S75+S76+S77+S78+S79</f>
        <v>0</v>
      </c>
      <c r="T80" s="223">
        <f t="shared" si="16"/>
        <v>0</v>
      </c>
      <c r="U80" s="223">
        <f t="shared" si="16"/>
        <v>0</v>
      </c>
      <c r="V80" s="223">
        <f t="shared" si="16"/>
        <v>0</v>
      </c>
      <c r="W80" s="224">
        <f t="shared" si="16"/>
        <v>0</v>
      </c>
    </row>
    <row r="81" spans="1:23" ht="30" customHeight="1">
      <c r="A81" s="415">
        <v>9</v>
      </c>
      <c r="B81" s="417" t="s">
        <v>147</v>
      </c>
      <c r="C81" s="144" t="s">
        <v>17</v>
      </c>
      <c r="D81" s="420">
        <v>279.87</v>
      </c>
      <c r="E81" s="420">
        <v>298.33</v>
      </c>
      <c r="F81" s="420">
        <v>0</v>
      </c>
      <c r="G81" s="420">
        <v>113.63</v>
      </c>
      <c r="H81" s="425">
        <v>9.3699999999999992</v>
      </c>
      <c r="I81" s="240">
        <v>20</v>
      </c>
      <c r="J81" s="232">
        <v>0</v>
      </c>
      <c r="K81" s="232">
        <v>0</v>
      </c>
      <c r="L81" s="232">
        <v>0</v>
      </c>
      <c r="M81" s="233">
        <v>0</v>
      </c>
      <c r="N81" s="427">
        <v>112.97</v>
      </c>
      <c r="O81" s="420">
        <v>39.770000000000003</v>
      </c>
      <c r="P81" s="420">
        <v>0</v>
      </c>
      <c r="Q81" s="420">
        <v>82.29</v>
      </c>
      <c r="R81" s="420">
        <v>18.920000000000002</v>
      </c>
      <c r="S81" s="242">
        <v>70</v>
      </c>
      <c r="T81" s="243">
        <v>0</v>
      </c>
      <c r="U81" s="243">
        <v>0</v>
      </c>
      <c r="V81" s="243">
        <v>0</v>
      </c>
      <c r="W81" s="244">
        <v>0</v>
      </c>
    </row>
    <row r="82" spans="1:23" ht="30" customHeight="1">
      <c r="A82" s="415"/>
      <c r="B82" s="418"/>
      <c r="C82" s="146" t="s">
        <v>18</v>
      </c>
      <c r="D82" s="421"/>
      <c r="E82" s="421"/>
      <c r="F82" s="421"/>
      <c r="G82" s="421"/>
      <c r="H82" s="426"/>
      <c r="I82" s="236">
        <v>0</v>
      </c>
      <c r="J82" s="234">
        <v>0</v>
      </c>
      <c r="K82" s="234">
        <v>0</v>
      </c>
      <c r="L82" s="234">
        <v>0</v>
      </c>
      <c r="M82" s="235">
        <v>0</v>
      </c>
      <c r="N82" s="428"/>
      <c r="O82" s="421"/>
      <c r="P82" s="421"/>
      <c r="Q82" s="421"/>
      <c r="R82" s="421"/>
      <c r="S82" s="245">
        <v>0</v>
      </c>
      <c r="T82" s="246">
        <v>0</v>
      </c>
      <c r="U82" s="246">
        <v>0</v>
      </c>
      <c r="V82" s="246">
        <v>0</v>
      </c>
      <c r="W82" s="247">
        <v>0</v>
      </c>
    </row>
    <row r="83" spans="1:23" ht="30" customHeight="1">
      <c r="A83" s="415"/>
      <c r="B83" s="418"/>
      <c r="C83" s="146" t="s">
        <v>19</v>
      </c>
      <c r="D83" s="421"/>
      <c r="E83" s="421"/>
      <c r="F83" s="421"/>
      <c r="G83" s="421"/>
      <c r="H83" s="426"/>
      <c r="I83" s="236">
        <v>0</v>
      </c>
      <c r="J83" s="234">
        <v>0</v>
      </c>
      <c r="K83" s="234">
        <v>0</v>
      </c>
      <c r="L83" s="234">
        <v>0</v>
      </c>
      <c r="M83" s="235">
        <v>0</v>
      </c>
      <c r="N83" s="428"/>
      <c r="O83" s="421"/>
      <c r="P83" s="421"/>
      <c r="Q83" s="421"/>
      <c r="R83" s="421"/>
      <c r="S83" s="245">
        <v>0</v>
      </c>
      <c r="T83" s="246">
        <v>0</v>
      </c>
      <c r="U83" s="246">
        <v>0</v>
      </c>
      <c r="V83" s="246">
        <v>0</v>
      </c>
      <c r="W83" s="247">
        <v>0</v>
      </c>
    </row>
    <row r="84" spans="1:23" ht="30" customHeight="1">
      <c r="A84" s="415"/>
      <c r="B84" s="418"/>
      <c r="C84" s="146" t="s">
        <v>20</v>
      </c>
      <c r="D84" s="421"/>
      <c r="E84" s="421"/>
      <c r="F84" s="421"/>
      <c r="G84" s="421"/>
      <c r="H84" s="426"/>
      <c r="I84" s="236">
        <v>0</v>
      </c>
      <c r="J84" s="234">
        <v>0</v>
      </c>
      <c r="K84" s="234">
        <v>0</v>
      </c>
      <c r="L84" s="234">
        <v>0</v>
      </c>
      <c r="M84" s="235">
        <v>0</v>
      </c>
      <c r="N84" s="428"/>
      <c r="O84" s="421"/>
      <c r="P84" s="421"/>
      <c r="Q84" s="421"/>
      <c r="R84" s="421"/>
      <c r="S84" s="245">
        <v>0</v>
      </c>
      <c r="T84" s="246">
        <v>0</v>
      </c>
      <c r="U84" s="246">
        <v>0</v>
      </c>
      <c r="V84" s="246">
        <v>0</v>
      </c>
      <c r="W84" s="247">
        <v>0</v>
      </c>
    </row>
    <row r="85" spans="1:23" ht="30" customHeight="1">
      <c r="A85" s="415"/>
      <c r="B85" s="418"/>
      <c r="C85" s="146" t="s">
        <v>21</v>
      </c>
      <c r="D85" s="421"/>
      <c r="E85" s="421"/>
      <c r="F85" s="421"/>
      <c r="G85" s="421"/>
      <c r="H85" s="426"/>
      <c r="I85" s="236">
        <v>0</v>
      </c>
      <c r="J85" s="234">
        <v>0</v>
      </c>
      <c r="K85" s="234">
        <v>0</v>
      </c>
      <c r="L85" s="234">
        <v>0</v>
      </c>
      <c r="M85" s="235">
        <v>0</v>
      </c>
      <c r="N85" s="428"/>
      <c r="O85" s="421"/>
      <c r="P85" s="421"/>
      <c r="Q85" s="421"/>
      <c r="R85" s="421"/>
      <c r="S85" s="245">
        <v>0</v>
      </c>
      <c r="T85" s="246">
        <v>0</v>
      </c>
      <c r="U85" s="246">
        <v>0</v>
      </c>
      <c r="V85" s="246">
        <v>0</v>
      </c>
      <c r="W85" s="247">
        <v>0</v>
      </c>
    </row>
    <row r="86" spans="1:23" ht="30" customHeight="1">
      <c r="A86" s="415"/>
      <c r="B86" s="418"/>
      <c r="C86" s="146" t="s">
        <v>22</v>
      </c>
      <c r="D86" s="421"/>
      <c r="E86" s="421"/>
      <c r="F86" s="421"/>
      <c r="G86" s="421"/>
      <c r="H86" s="426"/>
      <c r="I86" s="236">
        <v>0</v>
      </c>
      <c r="J86" s="234">
        <v>0</v>
      </c>
      <c r="K86" s="234">
        <v>0</v>
      </c>
      <c r="L86" s="234">
        <v>0</v>
      </c>
      <c r="M86" s="235">
        <v>0</v>
      </c>
      <c r="N86" s="428"/>
      <c r="O86" s="421"/>
      <c r="P86" s="421"/>
      <c r="Q86" s="421"/>
      <c r="R86" s="421"/>
      <c r="S86" s="245">
        <v>0</v>
      </c>
      <c r="T86" s="246">
        <v>0</v>
      </c>
      <c r="U86" s="246">
        <v>0</v>
      </c>
      <c r="V86" s="246">
        <v>0</v>
      </c>
      <c r="W86" s="247">
        <v>0</v>
      </c>
    </row>
    <row r="87" spans="1:23" ht="30" customHeight="1">
      <c r="A87" s="415"/>
      <c r="B87" s="418"/>
      <c r="C87" s="146" t="s">
        <v>23</v>
      </c>
      <c r="D87" s="421"/>
      <c r="E87" s="421"/>
      <c r="F87" s="421"/>
      <c r="G87" s="421"/>
      <c r="H87" s="426"/>
      <c r="I87" s="236">
        <v>0</v>
      </c>
      <c r="J87" s="234">
        <v>0</v>
      </c>
      <c r="K87" s="234">
        <v>0</v>
      </c>
      <c r="L87" s="234">
        <v>0</v>
      </c>
      <c r="M87" s="235">
        <v>0</v>
      </c>
      <c r="N87" s="428"/>
      <c r="O87" s="421"/>
      <c r="P87" s="421"/>
      <c r="Q87" s="421"/>
      <c r="R87" s="421"/>
      <c r="S87" s="245">
        <v>0</v>
      </c>
      <c r="T87" s="246">
        <v>0</v>
      </c>
      <c r="U87" s="246">
        <v>0</v>
      </c>
      <c r="V87" s="246">
        <v>0</v>
      </c>
      <c r="W87" s="247">
        <v>0</v>
      </c>
    </row>
    <row r="88" spans="1:23" ht="30" customHeight="1" thickBot="1">
      <c r="A88" s="415"/>
      <c r="B88" s="419"/>
      <c r="C88" s="149" t="s">
        <v>24</v>
      </c>
      <c r="D88" s="421"/>
      <c r="E88" s="421"/>
      <c r="F88" s="421"/>
      <c r="G88" s="421"/>
      <c r="H88" s="426"/>
      <c r="I88" s="237">
        <v>0</v>
      </c>
      <c r="J88" s="238">
        <v>0</v>
      </c>
      <c r="K88" s="238">
        <v>0</v>
      </c>
      <c r="L88" s="238">
        <v>0</v>
      </c>
      <c r="M88" s="239">
        <v>0</v>
      </c>
      <c r="N88" s="429"/>
      <c r="O88" s="424"/>
      <c r="P88" s="424"/>
      <c r="Q88" s="424"/>
      <c r="R88" s="424"/>
      <c r="S88" s="251">
        <v>0</v>
      </c>
      <c r="T88" s="248">
        <v>0</v>
      </c>
      <c r="U88" s="248">
        <v>0</v>
      </c>
      <c r="V88" s="248">
        <v>0</v>
      </c>
      <c r="W88" s="252">
        <v>0</v>
      </c>
    </row>
    <row r="89" spans="1:23" ht="30" customHeight="1" thickBot="1">
      <c r="A89" s="416"/>
      <c r="B89" s="422" t="s">
        <v>25</v>
      </c>
      <c r="C89" s="423"/>
      <c r="D89" s="256">
        <v>20</v>
      </c>
      <c r="E89" s="223">
        <v>0</v>
      </c>
      <c r="F89" s="223">
        <v>0</v>
      </c>
      <c r="G89" s="223">
        <v>0</v>
      </c>
      <c r="H89" s="223">
        <v>0</v>
      </c>
      <c r="I89" s="223">
        <f t="shared" ref="I89:M89" si="17">I81+I82+I83+I84+I85+I86+I87+I88</f>
        <v>20</v>
      </c>
      <c r="J89" s="223">
        <f t="shared" si="17"/>
        <v>0</v>
      </c>
      <c r="K89" s="223">
        <f t="shared" si="17"/>
        <v>0</v>
      </c>
      <c r="L89" s="223">
        <f t="shared" si="17"/>
        <v>0</v>
      </c>
      <c r="M89" s="224">
        <f t="shared" si="17"/>
        <v>0</v>
      </c>
      <c r="N89" s="256">
        <v>85</v>
      </c>
      <c r="O89" s="223">
        <v>0</v>
      </c>
      <c r="P89" s="223">
        <v>0</v>
      </c>
      <c r="Q89" s="223">
        <v>0</v>
      </c>
      <c r="R89" s="223">
        <v>0</v>
      </c>
      <c r="S89" s="223">
        <f t="shared" ref="S89:W89" si="18">S81+S82+S83+S84+S85+S86+S87+S88</f>
        <v>70</v>
      </c>
      <c r="T89" s="223">
        <f t="shared" si="18"/>
        <v>0</v>
      </c>
      <c r="U89" s="223">
        <f t="shared" si="18"/>
        <v>0</v>
      </c>
      <c r="V89" s="223">
        <f t="shared" si="18"/>
        <v>0</v>
      </c>
      <c r="W89" s="224">
        <f t="shared" si="18"/>
        <v>0</v>
      </c>
    </row>
    <row r="90" spans="1:23" ht="30" customHeight="1">
      <c r="A90" s="415">
        <v>10</v>
      </c>
      <c r="B90" s="417" t="s">
        <v>148</v>
      </c>
      <c r="C90" s="144" t="s">
        <v>17</v>
      </c>
      <c r="D90" s="420">
        <v>229.14</v>
      </c>
      <c r="E90" s="420">
        <v>76.31</v>
      </c>
      <c r="F90" s="420">
        <v>22.23</v>
      </c>
      <c r="G90" s="420">
        <v>26.29</v>
      </c>
      <c r="H90" s="425">
        <v>6.18</v>
      </c>
      <c r="I90" s="240">
        <v>16</v>
      </c>
      <c r="J90" s="232">
        <v>0</v>
      </c>
      <c r="K90" s="232">
        <v>0</v>
      </c>
      <c r="L90" s="232">
        <v>0</v>
      </c>
      <c r="M90" s="233">
        <v>0</v>
      </c>
      <c r="N90" s="427">
        <v>12.22</v>
      </c>
      <c r="O90" s="420">
        <v>3.51</v>
      </c>
      <c r="P90" s="420">
        <v>0.25</v>
      </c>
      <c r="Q90" s="420">
        <v>1.8</v>
      </c>
      <c r="R90" s="420">
        <v>4.08</v>
      </c>
      <c r="S90" s="242">
        <v>0</v>
      </c>
      <c r="T90" s="243">
        <v>0</v>
      </c>
      <c r="U90" s="243">
        <v>0</v>
      </c>
      <c r="V90" s="243">
        <v>0</v>
      </c>
      <c r="W90" s="244">
        <v>0</v>
      </c>
    </row>
    <row r="91" spans="1:23" ht="30" customHeight="1">
      <c r="A91" s="415"/>
      <c r="B91" s="418"/>
      <c r="C91" s="146" t="s">
        <v>18</v>
      </c>
      <c r="D91" s="421"/>
      <c r="E91" s="421"/>
      <c r="F91" s="421"/>
      <c r="G91" s="421"/>
      <c r="H91" s="426"/>
      <c r="I91" s="236">
        <v>10</v>
      </c>
      <c r="J91" s="234">
        <v>0</v>
      </c>
      <c r="K91" s="234">
        <v>0</v>
      </c>
      <c r="L91" s="234">
        <v>0</v>
      </c>
      <c r="M91" s="235">
        <v>0</v>
      </c>
      <c r="N91" s="428"/>
      <c r="O91" s="421"/>
      <c r="P91" s="421"/>
      <c r="Q91" s="421"/>
      <c r="R91" s="421"/>
      <c r="S91" s="245">
        <v>0</v>
      </c>
      <c r="T91" s="246">
        <v>0</v>
      </c>
      <c r="U91" s="246">
        <v>0</v>
      </c>
      <c r="V91" s="246">
        <v>0</v>
      </c>
      <c r="W91" s="247">
        <v>0</v>
      </c>
    </row>
    <row r="92" spans="1:23" ht="30" customHeight="1">
      <c r="A92" s="415"/>
      <c r="B92" s="418"/>
      <c r="C92" s="146" t="s">
        <v>19</v>
      </c>
      <c r="D92" s="421"/>
      <c r="E92" s="421"/>
      <c r="F92" s="421"/>
      <c r="G92" s="421"/>
      <c r="H92" s="426"/>
      <c r="I92" s="236">
        <v>10</v>
      </c>
      <c r="J92" s="234">
        <v>0</v>
      </c>
      <c r="K92" s="234">
        <v>0</v>
      </c>
      <c r="L92" s="234">
        <v>0</v>
      </c>
      <c r="M92" s="235">
        <v>0</v>
      </c>
      <c r="N92" s="428"/>
      <c r="O92" s="421"/>
      <c r="P92" s="421"/>
      <c r="Q92" s="421"/>
      <c r="R92" s="421"/>
      <c r="S92" s="245">
        <v>0</v>
      </c>
      <c r="T92" s="246">
        <v>0</v>
      </c>
      <c r="U92" s="246">
        <v>0</v>
      </c>
      <c r="V92" s="246">
        <v>0</v>
      </c>
      <c r="W92" s="247">
        <v>0</v>
      </c>
    </row>
    <row r="93" spans="1:23" ht="30" customHeight="1">
      <c r="A93" s="415"/>
      <c r="B93" s="418"/>
      <c r="C93" s="146" t="s">
        <v>20</v>
      </c>
      <c r="D93" s="421"/>
      <c r="E93" s="421"/>
      <c r="F93" s="421"/>
      <c r="G93" s="421"/>
      <c r="H93" s="426"/>
      <c r="I93" s="236">
        <v>50</v>
      </c>
      <c r="J93" s="234">
        <v>0</v>
      </c>
      <c r="K93" s="234">
        <v>0</v>
      </c>
      <c r="L93" s="234">
        <v>0</v>
      </c>
      <c r="M93" s="235">
        <v>0</v>
      </c>
      <c r="N93" s="428"/>
      <c r="O93" s="421"/>
      <c r="P93" s="421"/>
      <c r="Q93" s="421"/>
      <c r="R93" s="421"/>
      <c r="S93" s="245">
        <v>0</v>
      </c>
      <c r="T93" s="246">
        <v>0</v>
      </c>
      <c r="U93" s="246">
        <v>0</v>
      </c>
      <c r="V93" s="246">
        <v>0</v>
      </c>
      <c r="W93" s="247">
        <v>0</v>
      </c>
    </row>
    <row r="94" spans="1:23" ht="30" customHeight="1">
      <c r="A94" s="415"/>
      <c r="B94" s="418"/>
      <c r="C94" s="146" t="s">
        <v>21</v>
      </c>
      <c r="D94" s="421"/>
      <c r="E94" s="421"/>
      <c r="F94" s="421"/>
      <c r="G94" s="421"/>
      <c r="H94" s="426"/>
      <c r="I94" s="236">
        <v>20</v>
      </c>
      <c r="J94" s="234">
        <v>0</v>
      </c>
      <c r="K94" s="234">
        <v>0</v>
      </c>
      <c r="L94" s="234">
        <v>0</v>
      </c>
      <c r="M94" s="235">
        <v>0</v>
      </c>
      <c r="N94" s="428"/>
      <c r="O94" s="421"/>
      <c r="P94" s="421"/>
      <c r="Q94" s="421"/>
      <c r="R94" s="421"/>
      <c r="S94" s="245">
        <v>0</v>
      </c>
      <c r="T94" s="246">
        <v>0</v>
      </c>
      <c r="U94" s="246">
        <v>0</v>
      </c>
      <c r="V94" s="246">
        <v>0</v>
      </c>
      <c r="W94" s="247">
        <v>0</v>
      </c>
    </row>
    <row r="95" spans="1:23" ht="30" customHeight="1">
      <c r="A95" s="415"/>
      <c r="B95" s="418"/>
      <c r="C95" s="146" t="s">
        <v>22</v>
      </c>
      <c r="D95" s="421"/>
      <c r="E95" s="421"/>
      <c r="F95" s="421"/>
      <c r="G95" s="421"/>
      <c r="H95" s="426"/>
      <c r="I95" s="236">
        <v>10</v>
      </c>
      <c r="J95" s="234">
        <v>0</v>
      </c>
      <c r="K95" s="234">
        <v>0</v>
      </c>
      <c r="L95" s="234">
        <v>0</v>
      </c>
      <c r="M95" s="235">
        <v>0</v>
      </c>
      <c r="N95" s="428"/>
      <c r="O95" s="421"/>
      <c r="P95" s="421"/>
      <c r="Q95" s="421"/>
      <c r="R95" s="421"/>
      <c r="S95" s="245">
        <v>0</v>
      </c>
      <c r="T95" s="246">
        <v>0</v>
      </c>
      <c r="U95" s="246">
        <v>0</v>
      </c>
      <c r="V95" s="246">
        <v>0</v>
      </c>
      <c r="W95" s="247">
        <v>0</v>
      </c>
    </row>
    <row r="96" spans="1:23" ht="30" customHeight="1">
      <c r="A96" s="415"/>
      <c r="B96" s="418"/>
      <c r="C96" s="146" t="s">
        <v>23</v>
      </c>
      <c r="D96" s="421"/>
      <c r="E96" s="421"/>
      <c r="F96" s="421"/>
      <c r="G96" s="421"/>
      <c r="H96" s="426"/>
      <c r="I96" s="236">
        <v>10</v>
      </c>
      <c r="J96" s="234">
        <v>0</v>
      </c>
      <c r="K96" s="234">
        <v>0</v>
      </c>
      <c r="L96" s="234">
        <v>0</v>
      </c>
      <c r="M96" s="235">
        <v>0</v>
      </c>
      <c r="N96" s="428"/>
      <c r="O96" s="421"/>
      <c r="P96" s="421"/>
      <c r="Q96" s="421"/>
      <c r="R96" s="421"/>
      <c r="S96" s="245">
        <v>0</v>
      </c>
      <c r="T96" s="246">
        <v>0</v>
      </c>
      <c r="U96" s="246">
        <v>0</v>
      </c>
      <c r="V96" s="246">
        <v>0</v>
      </c>
      <c r="W96" s="247">
        <v>0</v>
      </c>
    </row>
    <row r="97" spans="1:23" ht="30" customHeight="1" thickBot="1">
      <c r="A97" s="415"/>
      <c r="B97" s="419"/>
      <c r="C97" s="149" t="s">
        <v>24</v>
      </c>
      <c r="D97" s="421"/>
      <c r="E97" s="421"/>
      <c r="F97" s="421"/>
      <c r="G97" s="421"/>
      <c r="H97" s="426"/>
      <c r="I97" s="237">
        <v>52</v>
      </c>
      <c r="J97" s="238">
        <v>0</v>
      </c>
      <c r="K97" s="238">
        <v>0</v>
      </c>
      <c r="L97" s="238">
        <v>0</v>
      </c>
      <c r="M97" s="239">
        <v>0</v>
      </c>
      <c r="N97" s="429"/>
      <c r="O97" s="424"/>
      <c r="P97" s="424"/>
      <c r="Q97" s="424"/>
      <c r="R97" s="424"/>
      <c r="S97" s="251">
        <v>4.0999999999999996</v>
      </c>
      <c r="T97" s="248">
        <v>0</v>
      </c>
      <c r="U97" s="248">
        <v>0</v>
      </c>
      <c r="V97" s="248">
        <v>0</v>
      </c>
      <c r="W97" s="252">
        <v>0</v>
      </c>
    </row>
    <row r="98" spans="1:23" ht="30" customHeight="1" thickBot="1">
      <c r="A98" s="416"/>
      <c r="B98" s="422" t="s">
        <v>25</v>
      </c>
      <c r="C98" s="423"/>
      <c r="D98" s="256">
        <v>178</v>
      </c>
      <c r="E98" s="223">
        <v>0</v>
      </c>
      <c r="F98" s="223">
        <v>0</v>
      </c>
      <c r="G98" s="223">
        <v>0</v>
      </c>
      <c r="H98" s="223">
        <v>0</v>
      </c>
      <c r="I98" s="223">
        <f t="shared" ref="I98:M98" si="19">I90+I91+I92+I93+I94+I95+I96+I97</f>
        <v>178</v>
      </c>
      <c r="J98" s="223">
        <f t="shared" si="19"/>
        <v>0</v>
      </c>
      <c r="K98" s="223">
        <f t="shared" si="19"/>
        <v>0</v>
      </c>
      <c r="L98" s="223">
        <f t="shared" si="19"/>
        <v>0</v>
      </c>
      <c r="M98" s="224">
        <f t="shared" si="19"/>
        <v>0</v>
      </c>
      <c r="N98" s="256">
        <v>4.0999999999999996</v>
      </c>
      <c r="O98" s="223">
        <v>0</v>
      </c>
      <c r="P98" s="223">
        <v>0</v>
      </c>
      <c r="Q98" s="223">
        <v>0</v>
      </c>
      <c r="R98" s="223">
        <v>0</v>
      </c>
      <c r="S98" s="223">
        <f t="shared" ref="S98:W98" si="20">S90+S91+S92+S93+S94+S95+S96+S97</f>
        <v>4.0999999999999996</v>
      </c>
      <c r="T98" s="223">
        <f t="shared" si="20"/>
        <v>0</v>
      </c>
      <c r="U98" s="223">
        <f t="shared" si="20"/>
        <v>0</v>
      </c>
      <c r="V98" s="223">
        <f t="shared" si="20"/>
        <v>0</v>
      </c>
      <c r="W98" s="224">
        <f t="shared" si="20"/>
        <v>0</v>
      </c>
    </row>
    <row r="99" spans="1:23" ht="30" customHeight="1">
      <c r="A99" s="415">
        <v>11</v>
      </c>
      <c r="B99" s="417" t="s">
        <v>149</v>
      </c>
      <c r="C99" s="144" t="s">
        <v>17</v>
      </c>
      <c r="D99" s="420">
        <v>292.29000000000002</v>
      </c>
      <c r="E99" s="420">
        <v>151.75</v>
      </c>
      <c r="F99" s="420">
        <v>0</v>
      </c>
      <c r="G99" s="420">
        <v>98.97</v>
      </c>
      <c r="H99" s="425">
        <v>239.94</v>
      </c>
      <c r="I99" s="240">
        <v>0</v>
      </c>
      <c r="J99" s="232">
        <v>0</v>
      </c>
      <c r="K99" s="232">
        <v>0</v>
      </c>
      <c r="L99" s="232">
        <v>0</v>
      </c>
      <c r="M99" s="233">
        <v>0</v>
      </c>
      <c r="N99" s="427">
        <v>38.24</v>
      </c>
      <c r="O99" s="420">
        <v>0.98</v>
      </c>
      <c r="P99" s="420">
        <v>0</v>
      </c>
      <c r="Q99" s="420">
        <v>2.1</v>
      </c>
      <c r="R99" s="420">
        <v>30.01</v>
      </c>
      <c r="S99" s="242">
        <v>0</v>
      </c>
      <c r="T99" s="243">
        <v>0</v>
      </c>
      <c r="U99" s="243">
        <v>0</v>
      </c>
      <c r="V99" s="243">
        <v>0</v>
      </c>
      <c r="W99" s="244">
        <v>0</v>
      </c>
    </row>
    <row r="100" spans="1:23" ht="30" customHeight="1">
      <c r="A100" s="415"/>
      <c r="B100" s="418"/>
      <c r="C100" s="146" t="s">
        <v>18</v>
      </c>
      <c r="D100" s="421"/>
      <c r="E100" s="421"/>
      <c r="F100" s="421"/>
      <c r="G100" s="421"/>
      <c r="H100" s="426"/>
      <c r="I100" s="236">
        <v>0</v>
      </c>
      <c r="J100" s="234">
        <v>0</v>
      </c>
      <c r="K100" s="234">
        <v>0</v>
      </c>
      <c r="L100" s="234">
        <v>0</v>
      </c>
      <c r="M100" s="235">
        <v>0</v>
      </c>
      <c r="N100" s="428"/>
      <c r="O100" s="421"/>
      <c r="P100" s="421"/>
      <c r="Q100" s="421"/>
      <c r="R100" s="421"/>
      <c r="S100" s="245">
        <v>0</v>
      </c>
      <c r="T100" s="246">
        <v>0</v>
      </c>
      <c r="U100" s="246">
        <v>0</v>
      </c>
      <c r="V100" s="246">
        <v>0</v>
      </c>
      <c r="W100" s="247">
        <v>0</v>
      </c>
    </row>
    <row r="101" spans="1:23" ht="30" customHeight="1">
      <c r="A101" s="415"/>
      <c r="B101" s="418"/>
      <c r="C101" s="146" t="s">
        <v>19</v>
      </c>
      <c r="D101" s="421"/>
      <c r="E101" s="421"/>
      <c r="F101" s="421"/>
      <c r="G101" s="421"/>
      <c r="H101" s="426"/>
      <c r="I101" s="236">
        <v>0</v>
      </c>
      <c r="J101" s="234">
        <v>0</v>
      </c>
      <c r="K101" s="234">
        <v>0</v>
      </c>
      <c r="L101" s="234">
        <v>0</v>
      </c>
      <c r="M101" s="235">
        <v>0</v>
      </c>
      <c r="N101" s="428"/>
      <c r="O101" s="421"/>
      <c r="P101" s="421"/>
      <c r="Q101" s="421"/>
      <c r="R101" s="421"/>
      <c r="S101" s="245">
        <v>0</v>
      </c>
      <c r="T101" s="246">
        <v>0</v>
      </c>
      <c r="U101" s="246">
        <v>0</v>
      </c>
      <c r="V101" s="246">
        <v>0</v>
      </c>
      <c r="W101" s="247">
        <v>0</v>
      </c>
    </row>
    <row r="102" spans="1:23" ht="30" customHeight="1">
      <c r="A102" s="415"/>
      <c r="B102" s="418"/>
      <c r="C102" s="146" t="s">
        <v>20</v>
      </c>
      <c r="D102" s="421"/>
      <c r="E102" s="421"/>
      <c r="F102" s="421"/>
      <c r="G102" s="421"/>
      <c r="H102" s="426"/>
      <c r="I102" s="236">
        <v>257.49</v>
      </c>
      <c r="J102" s="234">
        <v>73.844999999999999</v>
      </c>
      <c r="K102" s="234">
        <v>0</v>
      </c>
      <c r="L102" s="234">
        <v>0</v>
      </c>
      <c r="M102" s="235">
        <v>15.7</v>
      </c>
      <c r="N102" s="428"/>
      <c r="O102" s="421"/>
      <c r="P102" s="421"/>
      <c r="Q102" s="421"/>
      <c r="R102" s="421"/>
      <c r="S102" s="245">
        <v>21.45</v>
      </c>
      <c r="T102" s="246">
        <v>0.5</v>
      </c>
      <c r="U102" s="246">
        <v>0</v>
      </c>
      <c r="V102" s="246">
        <v>0</v>
      </c>
      <c r="W102" s="247">
        <v>30</v>
      </c>
    </row>
    <row r="103" spans="1:23" ht="30" customHeight="1">
      <c r="A103" s="415"/>
      <c r="B103" s="418"/>
      <c r="C103" s="146" t="s">
        <v>21</v>
      </c>
      <c r="D103" s="421"/>
      <c r="E103" s="421"/>
      <c r="F103" s="421"/>
      <c r="G103" s="421"/>
      <c r="H103" s="426"/>
      <c r="I103" s="236">
        <v>0</v>
      </c>
      <c r="J103" s="234">
        <v>0</v>
      </c>
      <c r="K103" s="234">
        <v>0</v>
      </c>
      <c r="L103" s="234">
        <v>0</v>
      </c>
      <c r="M103" s="235">
        <v>0</v>
      </c>
      <c r="N103" s="428"/>
      <c r="O103" s="421"/>
      <c r="P103" s="421"/>
      <c r="Q103" s="421"/>
      <c r="R103" s="421"/>
      <c r="S103" s="245">
        <v>0</v>
      </c>
      <c r="T103" s="246">
        <v>0</v>
      </c>
      <c r="U103" s="246">
        <v>0</v>
      </c>
      <c r="V103" s="246">
        <v>0</v>
      </c>
      <c r="W103" s="247">
        <v>0</v>
      </c>
    </row>
    <row r="104" spans="1:23" ht="30" customHeight="1">
      <c r="A104" s="415"/>
      <c r="B104" s="418"/>
      <c r="C104" s="146" t="s">
        <v>22</v>
      </c>
      <c r="D104" s="421"/>
      <c r="E104" s="421"/>
      <c r="F104" s="421"/>
      <c r="G104" s="421"/>
      <c r="H104" s="426"/>
      <c r="I104" s="236">
        <v>0</v>
      </c>
      <c r="J104" s="234">
        <v>0</v>
      </c>
      <c r="K104" s="234">
        <v>0</v>
      </c>
      <c r="L104" s="234">
        <v>0</v>
      </c>
      <c r="M104" s="235">
        <v>0</v>
      </c>
      <c r="N104" s="428"/>
      <c r="O104" s="421"/>
      <c r="P104" s="421"/>
      <c r="Q104" s="421"/>
      <c r="R104" s="421"/>
      <c r="S104" s="245">
        <v>0</v>
      </c>
      <c r="T104" s="246">
        <v>0</v>
      </c>
      <c r="U104" s="246">
        <v>0</v>
      </c>
      <c r="V104" s="246">
        <v>0</v>
      </c>
      <c r="W104" s="247">
        <v>0</v>
      </c>
    </row>
    <row r="105" spans="1:23" ht="30" customHeight="1">
      <c r="A105" s="415"/>
      <c r="B105" s="418"/>
      <c r="C105" s="146" t="s">
        <v>23</v>
      </c>
      <c r="D105" s="421"/>
      <c r="E105" s="421"/>
      <c r="F105" s="421"/>
      <c r="G105" s="421"/>
      <c r="H105" s="426"/>
      <c r="I105" s="236">
        <v>0</v>
      </c>
      <c r="J105" s="234">
        <v>0</v>
      </c>
      <c r="K105" s="234">
        <v>0</v>
      </c>
      <c r="L105" s="234">
        <v>0</v>
      </c>
      <c r="M105" s="235">
        <v>0</v>
      </c>
      <c r="N105" s="428"/>
      <c r="O105" s="421"/>
      <c r="P105" s="421"/>
      <c r="Q105" s="421"/>
      <c r="R105" s="421"/>
      <c r="S105" s="245">
        <v>0</v>
      </c>
      <c r="T105" s="246">
        <v>0</v>
      </c>
      <c r="U105" s="246">
        <v>0</v>
      </c>
      <c r="V105" s="246">
        <v>0</v>
      </c>
      <c r="W105" s="247">
        <v>0</v>
      </c>
    </row>
    <row r="106" spans="1:23" ht="30" customHeight="1" thickBot="1">
      <c r="A106" s="415"/>
      <c r="B106" s="419"/>
      <c r="C106" s="149" t="s">
        <v>24</v>
      </c>
      <c r="D106" s="421"/>
      <c r="E106" s="421"/>
      <c r="F106" s="421"/>
      <c r="G106" s="421"/>
      <c r="H106" s="426"/>
      <c r="I106" s="237">
        <v>0</v>
      </c>
      <c r="J106" s="238">
        <v>0</v>
      </c>
      <c r="K106" s="238">
        <v>0</v>
      </c>
      <c r="L106" s="238">
        <v>0</v>
      </c>
      <c r="M106" s="239">
        <v>0</v>
      </c>
      <c r="N106" s="429"/>
      <c r="O106" s="424"/>
      <c r="P106" s="424"/>
      <c r="Q106" s="424"/>
      <c r="R106" s="424"/>
      <c r="S106" s="251">
        <v>0</v>
      </c>
      <c r="T106" s="248">
        <v>0</v>
      </c>
      <c r="U106" s="248">
        <v>0</v>
      </c>
      <c r="V106" s="248">
        <v>0</v>
      </c>
      <c r="W106" s="252">
        <v>0</v>
      </c>
    </row>
    <row r="107" spans="1:23" ht="30" customHeight="1" thickBot="1">
      <c r="A107" s="416"/>
      <c r="B107" s="422" t="s">
        <v>25</v>
      </c>
      <c r="C107" s="423"/>
      <c r="D107" s="256">
        <v>257.49</v>
      </c>
      <c r="E107" s="223">
        <v>73.844999999999999</v>
      </c>
      <c r="F107" s="223">
        <v>0</v>
      </c>
      <c r="G107" s="223">
        <v>0</v>
      </c>
      <c r="H107" s="223">
        <v>15.7</v>
      </c>
      <c r="I107" s="223">
        <f t="shared" ref="I107:M107" si="21">I99+I100+I101+I102+I103+I104+I105+I106</f>
        <v>257.49</v>
      </c>
      <c r="J107" s="223">
        <f t="shared" si="21"/>
        <v>73.844999999999999</v>
      </c>
      <c r="K107" s="223">
        <f t="shared" si="21"/>
        <v>0</v>
      </c>
      <c r="L107" s="223">
        <f t="shared" si="21"/>
        <v>0</v>
      </c>
      <c r="M107" s="224">
        <f t="shared" si="21"/>
        <v>15.7</v>
      </c>
      <c r="N107" s="256">
        <v>21.45</v>
      </c>
      <c r="O107" s="223">
        <v>0.5</v>
      </c>
      <c r="P107" s="223">
        <v>0</v>
      </c>
      <c r="Q107" s="223">
        <v>0</v>
      </c>
      <c r="R107" s="223">
        <v>30</v>
      </c>
      <c r="S107" s="223">
        <f t="shared" ref="S107:W107" si="22">S99+S100+S101+S102+S103+S104+S105+S106</f>
        <v>21.45</v>
      </c>
      <c r="T107" s="223">
        <f t="shared" si="22"/>
        <v>0.5</v>
      </c>
      <c r="U107" s="223">
        <f t="shared" si="22"/>
        <v>0</v>
      </c>
      <c r="V107" s="223">
        <f t="shared" si="22"/>
        <v>0</v>
      </c>
      <c r="W107" s="224">
        <f t="shared" si="22"/>
        <v>30</v>
      </c>
    </row>
    <row r="108" spans="1:23" ht="30" customHeight="1">
      <c r="A108" s="415">
        <v>12</v>
      </c>
      <c r="B108" s="417" t="s">
        <v>150</v>
      </c>
      <c r="C108" s="144" t="s">
        <v>17</v>
      </c>
      <c r="D108" s="420">
        <v>169.83</v>
      </c>
      <c r="E108" s="420">
        <v>48.41</v>
      </c>
      <c r="F108" s="420">
        <v>308</v>
      </c>
      <c r="G108" s="420">
        <v>597.95000000000005</v>
      </c>
      <c r="H108" s="425">
        <v>60.55</v>
      </c>
      <c r="I108" s="240">
        <v>0</v>
      </c>
      <c r="J108" s="232">
        <v>0</v>
      </c>
      <c r="K108" s="232">
        <v>0</v>
      </c>
      <c r="L108" s="232">
        <v>0</v>
      </c>
      <c r="M108" s="233">
        <v>0</v>
      </c>
      <c r="N108" s="427">
        <v>0</v>
      </c>
      <c r="O108" s="420">
        <v>0</v>
      </c>
      <c r="P108" s="420">
        <v>0</v>
      </c>
      <c r="Q108" s="420">
        <v>0</v>
      </c>
      <c r="R108" s="420">
        <v>0</v>
      </c>
      <c r="S108" s="242">
        <v>0</v>
      </c>
      <c r="T108" s="243">
        <v>0</v>
      </c>
      <c r="U108" s="243">
        <v>0</v>
      </c>
      <c r="V108" s="243">
        <v>0</v>
      </c>
      <c r="W108" s="244">
        <v>0</v>
      </c>
    </row>
    <row r="109" spans="1:23" ht="30" customHeight="1">
      <c r="A109" s="415"/>
      <c r="B109" s="418"/>
      <c r="C109" s="146" t="s">
        <v>18</v>
      </c>
      <c r="D109" s="421"/>
      <c r="E109" s="421"/>
      <c r="F109" s="421"/>
      <c r="G109" s="421"/>
      <c r="H109" s="426"/>
      <c r="I109" s="236">
        <v>0</v>
      </c>
      <c r="J109" s="234">
        <v>0</v>
      </c>
      <c r="K109" s="234">
        <v>0</v>
      </c>
      <c r="L109" s="234">
        <v>0</v>
      </c>
      <c r="M109" s="235">
        <v>0</v>
      </c>
      <c r="N109" s="428"/>
      <c r="O109" s="421"/>
      <c r="P109" s="421"/>
      <c r="Q109" s="421"/>
      <c r="R109" s="421"/>
      <c r="S109" s="245">
        <v>0</v>
      </c>
      <c r="T109" s="246">
        <v>0</v>
      </c>
      <c r="U109" s="246">
        <v>0</v>
      </c>
      <c r="V109" s="246">
        <v>0</v>
      </c>
      <c r="W109" s="247">
        <v>0</v>
      </c>
    </row>
    <row r="110" spans="1:23" ht="30" customHeight="1">
      <c r="A110" s="415"/>
      <c r="B110" s="418"/>
      <c r="C110" s="146" t="s">
        <v>19</v>
      </c>
      <c r="D110" s="421"/>
      <c r="E110" s="421"/>
      <c r="F110" s="421"/>
      <c r="G110" s="421"/>
      <c r="H110" s="426"/>
      <c r="I110" s="236">
        <v>0</v>
      </c>
      <c r="J110" s="234">
        <v>0</v>
      </c>
      <c r="K110" s="234">
        <v>0</v>
      </c>
      <c r="L110" s="234">
        <v>0</v>
      </c>
      <c r="M110" s="235">
        <v>0</v>
      </c>
      <c r="N110" s="428"/>
      <c r="O110" s="421"/>
      <c r="P110" s="421"/>
      <c r="Q110" s="421"/>
      <c r="R110" s="421"/>
      <c r="S110" s="245">
        <v>0</v>
      </c>
      <c r="T110" s="246">
        <v>0</v>
      </c>
      <c r="U110" s="246">
        <v>0</v>
      </c>
      <c r="V110" s="246">
        <v>0</v>
      </c>
      <c r="W110" s="247">
        <v>0</v>
      </c>
    </row>
    <row r="111" spans="1:23" ht="30" customHeight="1">
      <c r="A111" s="415"/>
      <c r="B111" s="418"/>
      <c r="C111" s="146" t="s">
        <v>20</v>
      </c>
      <c r="D111" s="421"/>
      <c r="E111" s="421"/>
      <c r="F111" s="421"/>
      <c r="G111" s="421"/>
      <c r="H111" s="426"/>
      <c r="I111" s="236">
        <v>0</v>
      </c>
      <c r="J111" s="234">
        <v>0</v>
      </c>
      <c r="K111" s="234">
        <v>0</v>
      </c>
      <c r="L111" s="234">
        <v>0</v>
      </c>
      <c r="M111" s="235">
        <v>0</v>
      </c>
      <c r="N111" s="428"/>
      <c r="O111" s="421"/>
      <c r="P111" s="421"/>
      <c r="Q111" s="421"/>
      <c r="R111" s="421"/>
      <c r="S111" s="245">
        <v>0</v>
      </c>
      <c r="T111" s="246">
        <v>0</v>
      </c>
      <c r="U111" s="246">
        <v>0</v>
      </c>
      <c r="V111" s="246">
        <v>0</v>
      </c>
      <c r="W111" s="247">
        <v>0</v>
      </c>
    </row>
    <row r="112" spans="1:23" ht="30" customHeight="1">
      <c r="A112" s="415"/>
      <c r="B112" s="418"/>
      <c r="C112" s="146" t="s">
        <v>21</v>
      </c>
      <c r="D112" s="421"/>
      <c r="E112" s="421"/>
      <c r="F112" s="421"/>
      <c r="G112" s="421"/>
      <c r="H112" s="426"/>
      <c r="I112" s="236">
        <v>0</v>
      </c>
      <c r="J112" s="234">
        <v>0</v>
      </c>
      <c r="K112" s="234">
        <v>0</v>
      </c>
      <c r="L112" s="234">
        <v>0</v>
      </c>
      <c r="M112" s="235">
        <v>0</v>
      </c>
      <c r="N112" s="428"/>
      <c r="O112" s="421"/>
      <c r="P112" s="421"/>
      <c r="Q112" s="421"/>
      <c r="R112" s="421"/>
      <c r="S112" s="245">
        <v>0</v>
      </c>
      <c r="T112" s="246">
        <v>0</v>
      </c>
      <c r="U112" s="246">
        <v>0</v>
      </c>
      <c r="V112" s="246">
        <v>0</v>
      </c>
      <c r="W112" s="247">
        <v>0</v>
      </c>
    </row>
    <row r="113" spans="1:23" ht="30" customHeight="1">
      <c r="A113" s="415"/>
      <c r="B113" s="418"/>
      <c r="C113" s="146" t="s">
        <v>22</v>
      </c>
      <c r="D113" s="421"/>
      <c r="E113" s="421"/>
      <c r="F113" s="421"/>
      <c r="G113" s="421"/>
      <c r="H113" s="426"/>
      <c r="I113" s="236">
        <v>0</v>
      </c>
      <c r="J113" s="234">
        <v>0</v>
      </c>
      <c r="K113" s="234">
        <v>0</v>
      </c>
      <c r="L113" s="234">
        <v>0</v>
      </c>
      <c r="M113" s="235">
        <v>0</v>
      </c>
      <c r="N113" s="428"/>
      <c r="O113" s="421"/>
      <c r="P113" s="421"/>
      <c r="Q113" s="421"/>
      <c r="R113" s="421"/>
      <c r="S113" s="245">
        <v>0</v>
      </c>
      <c r="T113" s="246">
        <v>0</v>
      </c>
      <c r="U113" s="246">
        <v>0</v>
      </c>
      <c r="V113" s="246">
        <v>0</v>
      </c>
      <c r="W113" s="247">
        <v>0</v>
      </c>
    </row>
    <row r="114" spans="1:23" ht="30" customHeight="1">
      <c r="A114" s="415"/>
      <c r="B114" s="418"/>
      <c r="C114" s="146" t="s">
        <v>23</v>
      </c>
      <c r="D114" s="421"/>
      <c r="E114" s="421"/>
      <c r="F114" s="421"/>
      <c r="G114" s="421"/>
      <c r="H114" s="426"/>
      <c r="I114" s="236">
        <v>0</v>
      </c>
      <c r="J114" s="234">
        <v>0</v>
      </c>
      <c r="K114" s="234">
        <v>0</v>
      </c>
      <c r="L114" s="234">
        <v>0</v>
      </c>
      <c r="M114" s="235">
        <v>0</v>
      </c>
      <c r="N114" s="428"/>
      <c r="O114" s="421"/>
      <c r="P114" s="421"/>
      <c r="Q114" s="421"/>
      <c r="R114" s="421"/>
      <c r="S114" s="245">
        <v>0</v>
      </c>
      <c r="T114" s="246">
        <v>0</v>
      </c>
      <c r="U114" s="246">
        <v>0</v>
      </c>
      <c r="V114" s="246">
        <v>0</v>
      </c>
      <c r="W114" s="247">
        <v>0</v>
      </c>
    </row>
    <row r="115" spans="1:23" ht="30" customHeight="1" thickBot="1">
      <c r="A115" s="415"/>
      <c r="B115" s="419"/>
      <c r="C115" s="149" t="s">
        <v>24</v>
      </c>
      <c r="D115" s="421"/>
      <c r="E115" s="421"/>
      <c r="F115" s="421"/>
      <c r="G115" s="421"/>
      <c r="H115" s="426"/>
      <c r="I115" s="237">
        <v>0</v>
      </c>
      <c r="J115" s="238">
        <v>0</v>
      </c>
      <c r="K115" s="238">
        <v>0</v>
      </c>
      <c r="L115" s="238">
        <v>0</v>
      </c>
      <c r="M115" s="239">
        <v>0</v>
      </c>
      <c r="N115" s="429"/>
      <c r="O115" s="424"/>
      <c r="P115" s="424"/>
      <c r="Q115" s="424"/>
      <c r="R115" s="424"/>
      <c r="S115" s="251">
        <v>0</v>
      </c>
      <c r="T115" s="248">
        <v>0</v>
      </c>
      <c r="U115" s="248">
        <v>0</v>
      </c>
      <c r="V115" s="248">
        <v>0</v>
      </c>
      <c r="W115" s="252">
        <v>0</v>
      </c>
    </row>
    <row r="116" spans="1:23" ht="30" customHeight="1" thickBot="1">
      <c r="A116" s="416"/>
      <c r="B116" s="422" t="s">
        <v>25</v>
      </c>
      <c r="C116" s="423"/>
      <c r="D116" s="256">
        <v>0</v>
      </c>
      <c r="E116" s="223">
        <v>0</v>
      </c>
      <c r="F116" s="223">
        <v>0</v>
      </c>
      <c r="G116" s="223">
        <v>0</v>
      </c>
      <c r="H116" s="223">
        <v>0</v>
      </c>
      <c r="I116" s="223">
        <f t="shared" ref="I116:M116" si="23">I108+I109+I110+I111+I112+I113+I114+I115</f>
        <v>0</v>
      </c>
      <c r="J116" s="223">
        <f t="shared" si="23"/>
        <v>0</v>
      </c>
      <c r="K116" s="223">
        <f t="shared" si="23"/>
        <v>0</v>
      </c>
      <c r="L116" s="223">
        <f t="shared" si="23"/>
        <v>0</v>
      </c>
      <c r="M116" s="224">
        <f t="shared" si="23"/>
        <v>0</v>
      </c>
      <c r="N116" s="256">
        <v>0</v>
      </c>
      <c r="O116" s="223">
        <v>0</v>
      </c>
      <c r="P116" s="223">
        <v>0</v>
      </c>
      <c r="Q116" s="223">
        <v>0</v>
      </c>
      <c r="R116" s="223">
        <v>0</v>
      </c>
      <c r="S116" s="223">
        <f t="shared" ref="S116:W116" si="24">S108+S109+S110+S111+S112+S113+S114+S115</f>
        <v>0</v>
      </c>
      <c r="T116" s="223">
        <f t="shared" si="24"/>
        <v>0</v>
      </c>
      <c r="U116" s="223">
        <f t="shared" si="24"/>
        <v>0</v>
      </c>
      <c r="V116" s="223">
        <f t="shared" si="24"/>
        <v>0</v>
      </c>
      <c r="W116" s="224">
        <f t="shared" si="24"/>
        <v>0</v>
      </c>
    </row>
    <row r="117" spans="1:23" ht="30" customHeight="1">
      <c r="A117" s="415">
        <v>13</v>
      </c>
      <c r="B117" s="417" t="s">
        <v>151</v>
      </c>
      <c r="C117" s="144" t="s">
        <v>17</v>
      </c>
      <c r="D117" s="420">
        <v>0</v>
      </c>
      <c r="E117" s="420">
        <v>0</v>
      </c>
      <c r="F117" s="420">
        <v>81.709999999999994</v>
      </c>
      <c r="G117" s="420">
        <v>80.75</v>
      </c>
      <c r="H117" s="425">
        <v>15.4</v>
      </c>
      <c r="I117" s="240">
        <v>0</v>
      </c>
      <c r="J117" s="232">
        <v>0</v>
      </c>
      <c r="K117" s="232">
        <v>0</v>
      </c>
      <c r="L117" s="232">
        <v>0</v>
      </c>
      <c r="M117" s="233">
        <v>0</v>
      </c>
      <c r="N117" s="427">
        <v>0</v>
      </c>
      <c r="O117" s="420">
        <v>0</v>
      </c>
      <c r="P117" s="420">
        <v>0</v>
      </c>
      <c r="Q117" s="420">
        <v>0</v>
      </c>
      <c r="R117" s="420">
        <v>0</v>
      </c>
      <c r="S117" s="242">
        <v>0</v>
      </c>
      <c r="T117" s="243">
        <v>0</v>
      </c>
      <c r="U117" s="243">
        <v>0</v>
      </c>
      <c r="V117" s="243">
        <v>0</v>
      </c>
      <c r="W117" s="244">
        <v>0</v>
      </c>
    </row>
    <row r="118" spans="1:23" ht="30" customHeight="1">
      <c r="A118" s="415"/>
      <c r="B118" s="418"/>
      <c r="C118" s="146" t="s">
        <v>18</v>
      </c>
      <c r="D118" s="421"/>
      <c r="E118" s="421"/>
      <c r="F118" s="421"/>
      <c r="G118" s="421"/>
      <c r="H118" s="426"/>
      <c r="I118" s="236">
        <v>0</v>
      </c>
      <c r="J118" s="234">
        <v>0</v>
      </c>
      <c r="K118" s="234">
        <v>0</v>
      </c>
      <c r="L118" s="234">
        <v>0</v>
      </c>
      <c r="M118" s="235">
        <v>0</v>
      </c>
      <c r="N118" s="428"/>
      <c r="O118" s="421"/>
      <c r="P118" s="421"/>
      <c r="Q118" s="421"/>
      <c r="R118" s="421"/>
      <c r="S118" s="245">
        <v>0</v>
      </c>
      <c r="T118" s="246">
        <v>0</v>
      </c>
      <c r="U118" s="246">
        <v>0</v>
      </c>
      <c r="V118" s="246">
        <v>0</v>
      </c>
      <c r="W118" s="247">
        <v>0</v>
      </c>
    </row>
    <row r="119" spans="1:23" ht="30" customHeight="1">
      <c r="A119" s="415"/>
      <c r="B119" s="418"/>
      <c r="C119" s="146" t="s">
        <v>19</v>
      </c>
      <c r="D119" s="421"/>
      <c r="E119" s="421"/>
      <c r="F119" s="421"/>
      <c r="G119" s="421"/>
      <c r="H119" s="426"/>
      <c r="I119" s="236">
        <v>0</v>
      </c>
      <c r="J119" s="234">
        <v>0</v>
      </c>
      <c r="K119" s="234">
        <v>0</v>
      </c>
      <c r="L119" s="234">
        <v>0</v>
      </c>
      <c r="M119" s="235">
        <v>0</v>
      </c>
      <c r="N119" s="428"/>
      <c r="O119" s="421"/>
      <c r="P119" s="421"/>
      <c r="Q119" s="421"/>
      <c r="R119" s="421"/>
      <c r="S119" s="245">
        <v>0</v>
      </c>
      <c r="T119" s="246">
        <v>0</v>
      </c>
      <c r="U119" s="246">
        <v>0</v>
      </c>
      <c r="V119" s="246">
        <v>0</v>
      </c>
      <c r="W119" s="247">
        <v>0</v>
      </c>
    </row>
    <row r="120" spans="1:23" ht="30" customHeight="1">
      <c r="A120" s="415"/>
      <c r="B120" s="418"/>
      <c r="C120" s="146" t="s">
        <v>20</v>
      </c>
      <c r="D120" s="421"/>
      <c r="E120" s="421"/>
      <c r="F120" s="421"/>
      <c r="G120" s="421"/>
      <c r="H120" s="426"/>
      <c r="I120" s="236">
        <v>0</v>
      </c>
      <c r="J120" s="234">
        <v>0</v>
      </c>
      <c r="K120" s="234">
        <v>81.39</v>
      </c>
      <c r="L120" s="234">
        <v>0</v>
      </c>
      <c r="M120" s="235">
        <v>0</v>
      </c>
      <c r="N120" s="428"/>
      <c r="O120" s="421"/>
      <c r="P120" s="421"/>
      <c r="Q120" s="421"/>
      <c r="R120" s="421"/>
      <c r="S120" s="245">
        <v>0</v>
      </c>
      <c r="T120" s="246">
        <v>0</v>
      </c>
      <c r="U120" s="246">
        <v>0</v>
      </c>
      <c r="V120" s="246">
        <v>0</v>
      </c>
      <c r="W120" s="247">
        <v>0</v>
      </c>
    </row>
    <row r="121" spans="1:23" ht="30" customHeight="1">
      <c r="A121" s="415"/>
      <c r="B121" s="418"/>
      <c r="C121" s="146" t="s">
        <v>21</v>
      </c>
      <c r="D121" s="421"/>
      <c r="E121" s="421"/>
      <c r="F121" s="421"/>
      <c r="G121" s="421"/>
      <c r="H121" s="426"/>
      <c r="I121" s="236">
        <v>0</v>
      </c>
      <c r="J121" s="234">
        <v>0</v>
      </c>
      <c r="K121" s="234">
        <v>0</v>
      </c>
      <c r="L121" s="234">
        <v>0</v>
      </c>
      <c r="M121" s="235">
        <v>0</v>
      </c>
      <c r="N121" s="428"/>
      <c r="O121" s="421"/>
      <c r="P121" s="421"/>
      <c r="Q121" s="421"/>
      <c r="R121" s="421"/>
      <c r="S121" s="245">
        <v>0</v>
      </c>
      <c r="T121" s="246">
        <v>0</v>
      </c>
      <c r="U121" s="246">
        <v>0</v>
      </c>
      <c r="V121" s="246">
        <v>0</v>
      </c>
      <c r="W121" s="247">
        <v>0</v>
      </c>
    </row>
    <row r="122" spans="1:23" ht="30" customHeight="1">
      <c r="A122" s="415"/>
      <c r="B122" s="418"/>
      <c r="C122" s="146" t="s">
        <v>22</v>
      </c>
      <c r="D122" s="421"/>
      <c r="E122" s="421"/>
      <c r="F122" s="421"/>
      <c r="G122" s="421"/>
      <c r="H122" s="426"/>
      <c r="I122" s="236">
        <v>0</v>
      </c>
      <c r="J122" s="234">
        <v>0</v>
      </c>
      <c r="K122" s="234">
        <v>0</v>
      </c>
      <c r="L122" s="234">
        <v>0</v>
      </c>
      <c r="M122" s="235">
        <v>0</v>
      </c>
      <c r="N122" s="428"/>
      <c r="O122" s="421"/>
      <c r="P122" s="421"/>
      <c r="Q122" s="421"/>
      <c r="R122" s="421"/>
      <c r="S122" s="245">
        <v>0</v>
      </c>
      <c r="T122" s="246">
        <v>0</v>
      </c>
      <c r="U122" s="246">
        <v>0</v>
      </c>
      <c r="V122" s="246">
        <v>0</v>
      </c>
      <c r="W122" s="247">
        <v>0</v>
      </c>
    </row>
    <row r="123" spans="1:23" ht="30" customHeight="1">
      <c r="A123" s="415"/>
      <c r="B123" s="418"/>
      <c r="C123" s="146" t="s">
        <v>23</v>
      </c>
      <c r="D123" s="421"/>
      <c r="E123" s="421"/>
      <c r="F123" s="421"/>
      <c r="G123" s="421"/>
      <c r="H123" s="426"/>
      <c r="I123" s="236">
        <v>0</v>
      </c>
      <c r="J123" s="234">
        <v>0</v>
      </c>
      <c r="K123" s="234">
        <v>0</v>
      </c>
      <c r="L123" s="234">
        <v>0</v>
      </c>
      <c r="M123" s="235">
        <v>0</v>
      </c>
      <c r="N123" s="428"/>
      <c r="O123" s="421"/>
      <c r="P123" s="421"/>
      <c r="Q123" s="421"/>
      <c r="R123" s="421"/>
      <c r="S123" s="245">
        <v>0</v>
      </c>
      <c r="T123" s="246">
        <v>0</v>
      </c>
      <c r="U123" s="246">
        <v>0</v>
      </c>
      <c r="V123" s="246">
        <v>0</v>
      </c>
      <c r="W123" s="247">
        <v>0</v>
      </c>
    </row>
    <row r="124" spans="1:23" ht="30" customHeight="1" thickBot="1">
      <c r="A124" s="415"/>
      <c r="B124" s="419"/>
      <c r="C124" s="149" t="s">
        <v>24</v>
      </c>
      <c r="D124" s="421"/>
      <c r="E124" s="421"/>
      <c r="F124" s="421"/>
      <c r="G124" s="421"/>
      <c r="H124" s="426"/>
      <c r="I124" s="237">
        <v>0</v>
      </c>
      <c r="J124" s="238">
        <v>0</v>
      </c>
      <c r="K124" s="238">
        <v>0</v>
      </c>
      <c r="L124" s="238">
        <v>0</v>
      </c>
      <c r="M124" s="239">
        <v>0</v>
      </c>
      <c r="N124" s="429"/>
      <c r="O124" s="424"/>
      <c r="P124" s="424"/>
      <c r="Q124" s="424"/>
      <c r="R124" s="424"/>
      <c r="S124" s="251">
        <v>0</v>
      </c>
      <c r="T124" s="248">
        <v>0</v>
      </c>
      <c r="U124" s="248">
        <v>0</v>
      </c>
      <c r="V124" s="248">
        <v>0</v>
      </c>
      <c r="W124" s="252">
        <v>0</v>
      </c>
    </row>
    <row r="125" spans="1:23" ht="30" customHeight="1" thickBot="1">
      <c r="A125" s="416"/>
      <c r="B125" s="422" t="s">
        <v>25</v>
      </c>
      <c r="C125" s="423"/>
      <c r="D125" s="256">
        <v>0</v>
      </c>
      <c r="E125" s="223">
        <v>0</v>
      </c>
      <c r="F125" s="223">
        <v>81.39</v>
      </c>
      <c r="G125" s="223">
        <v>0</v>
      </c>
      <c r="H125" s="223">
        <v>0</v>
      </c>
      <c r="I125" s="223">
        <f t="shared" ref="I125:M125" si="25">I117+I118+I119+I120+I121+I122+I123+I124</f>
        <v>0</v>
      </c>
      <c r="J125" s="223">
        <f t="shared" si="25"/>
        <v>0</v>
      </c>
      <c r="K125" s="223">
        <f t="shared" si="25"/>
        <v>81.39</v>
      </c>
      <c r="L125" s="223">
        <f t="shared" si="25"/>
        <v>0</v>
      </c>
      <c r="M125" s="224">
        <f t="shared" si="25"/>
        <v>0</v>
      </c>
      <c r="N125" s="256">
        <v>0</v>
      </c>
      <c r="O125" s="223">
        <v>0</v>
      </c>
      <c r="P125" s="223">
        <v>0</v>
      </c>
      <c r="Q125" s="223">
        <v>0</v>
      </c>
      <c r="R125" s="223">
        <v>0</v>
      </c>
      <c r="S125" s="223">
        <f t="shared" ref="S125:W125" si="26">S117+S118+S119+S120+S121+S122+S123+S124</f>
        <v>0</v>
      </c>
      <c r="T125" s="223">
        <f t="shared" si="26"/>
        <v>0</v>
      </c>
      <c r="U125" s="223">
        <f t="shared" si="26"/>
        <v>0</v>
      </c>
      <c r="V125" s="223">
        <f t="shared" si="26"/>
        <v>0</v>
      </c>
      <c r="W125" s="224">
        <f t="shared" si="26"/>
        <v>0</v>
      </c>
    </row>
    <row r="126" spans="1:23" ht="30" customHeight="1">
      <c r="A126" s="415">
        <v>14</v>
      </c>
      <c r="B126" s="417" t="s">
        <v>152</v>
      </c>
      <c r="C126" s="144" t="s">
        <v>17</v>
      </c>
      <c r="D126" s="420">
        <v>27.21</v>
      </c>
      <c r="E126" s="420">
        <v>0</v>
      </c>
      <c r="F126" s="420">
        <v>24.3</v>
      </c>
      <c r="G126" s="420">
        <v>40.340000000000003</v>
      </c>
      <c r="H126" s="425">
        <v>1.07</v>
      </c>
      <c r="I126" s="240">
        <v>0</v>
      </c>
      <c r="J126" s="232">
        <v>0</v>
      </c>
      <c r="K126" s="232">
        <v>0</v>
      </c>
      <c r="L126" s="232">
        <v>0</v>
      </c>
      <c r="M126" s="233">
        <v>0</v>
      </c>
      <c r="N126" s="427">
        <v>0</v>
      </c>
      <c r="O126" s="420">
        <v>0</v>
      </c>
      <c r="P126" s="420">
        <v>0</v>
      </c>
      <c r="Q126" s="420">
        <v>0.61</v>
      </c>
      <c r="R126" s="420">
        <v>0</v>
      </c>
      <c r="S126" s="242">
        <v>0</v>
      </c>
      <c r="T126" s="243">
        <v>0</v>
      </c>
      <c r="U126" s="243">
        <v>0</v>
      </c>
      <c r="V126" s="243">
        <v>0</v>
      </c>
      <c r="W126" s="244">
        <v>0</v>
      </c>
    </row>
    <row r="127" spans="1:23" ht="30" customHeight="1">
      <c r="A127" s="415"/>
      <c r="B127" s="418"/>
      <c r="C127" s="146" t="s">
        <v>18</v>
      </c>
      <c r="D127" s="421"/>
      <c r="E127" s="421"/>
      <c r="F127" s="421"/>
      <c r="G127" s="421"/>
      <c r="H127" s="426"/>
      <c r="I127" s="236">
        <v>0</v>
      </c>
      <c r="J127" s="234">
        <v>0</v>
      </c>
      <c r="K127" s="234">
        <v>0</v>
      </c>
      <c r="L127" s="234">
        <v>0</v>
      </c>
      <c r="M127" s="235">
        <v>0</v>
      </c>
      <c r="N127" s="428"/>
      <c r="O127" s="421"/>
      <c r="P127" s="421"/>
      <c r="Q127" s="421"/>
      <c r="R127" s="421"/>
      <c r="S127" s="245">
        <v>0</v>
      </c>
      <c r="T127" s="246">
        <v>0</v>
      </c>
      <c r="U127" s="246">
        <v>0</v>
      </c>
      <c r="V127" s="246">
        <v>0</v>
      </c>
      <c r="W127" s="247">
        <v>0</v>
      </c>
    </row>
    <row r="128" spans="1:23" ht="30" customHeight="1">
      <c r="A128" s="415"/>
      <c r="B128" s="418"/>
      <c r="C128" s="146" t="s">
        <v>19</v>
      </c>
      <c r="D128" s="421"/>
      <c r="E128" s="421"/>
      <c r="F128" s="421"/>
      <c r="G128" s="421"/>
      <c r="H128" s="426"/>
      <c r="I128" s="236">
        <v>0</v>
      </c>
      <c r="J128" s="234">
        <v>0</v>
      </c>
      <c r="K128" s="234">
        <v>0</v>
      </c>
      <c r="L128" s="234">
        <v>0</v>
      </c>
      <c r="M128" s="235">
        <v>0</v>
      </c>
      <c r="N128" s="428"/>
      <c r="O128" s="421"/>
      <c r="P128" s="421"/>
      <c r="Q128" s="421"/>
      <c r="R128" s="421"/>
      <c r="S128" s="245">
        <v>0</v>
      </c>
      <c r="T128" s="246">
        <v>0</v>
      </c>
      <c r="U128" s="246">
        <v>0</v>
      </c>
      <c r="V128" s="246">
        <v>0</v>
      </c>
      <c r="W128" s="247">
        <v>0</v>
      </c>
    </row>
    <row r="129" spans="1:23" ht="30" customHeight="1">
      <c r="A129" s="415"/>
      <c r="B129" s="418"/>
      <c r="C129" s="146" t="s">
        <v>20</v>
      </c>
      <c r="D129" s="421"/>
      <c r="E129" s="421"/>
      <c r="F129" s="421"/>
      <c r="G129" s="421"/>
      <c r="H129" s="426"/>
      <c r="I129" s="236">
        <v>27.2</v>
      </c>
      <c r="J129" s="234">
        <v>0</v>
      </c>
      <c r="K129" s="234">
        <v>0</v>
      </c>
      <c r="L129" s="234">
        <v>0</v>
      </c>
      <c r="M129" s="235">
        <v>0</v>
      </c>
      <c r="N129" s="428"/>
      <c r="O129" s="421"/>
      <c r="P129" s="421"/>
      <c r="Q129" s="421"/>
      <c r="R129" s="421"/>
      <c r="S129" s="245">
        <v>0</v>
      </c>
      <c r="T129" s="246">
        <v>0</v>
      </c>
      <c r="U129" s="246">
        <v>0</v>
      </c>
      <c r="V129" s="246">
        <v>0</v>
      </c>
      <c r="W129" s="247">
        <v>0</v>
      </c>
    </row>
    <row r="130" spans="1:23" ht="30" customHeight="1">
      <c r="A130" s="415"/>
      <c r="B130" s="418"/>
      <c r="C130" s="146" t="s">
        <v>21</v>
      </c>
      <c r="D130" s="421"/>
      <c r="E130" s="421"/>
      <c r="F130" s="421"/>
      <c r="G130" s="421"/>
      <c r="H130" s="426"/>
      <c r="I130" s="236">
        <v>0</v>
      </c>
      <c r="J130" s="234">
        <v>0</v>
      </c>
      <c r="K130" s="234">
        <v>0</v>
      </c>
      <c r="L130" s="234">
        <v>0</v>
      </c>
      <c r="M130" s="235">
        <v>0</v>
      </c>
      <c r="N130" s="428"/>
      <c r="O130" s="421"/>
      <c r="P130" s="421"/>
      <c r="Q130" s="421"/>
      <c r="R130" s="421"/>
      <c r="S130" s="245">
        <v>0</v>
      </c>
      <c r="T130" s="246">
        <v>0</v>
      </c>
      <c r="U130" s="246">
        <v>0</v>
      </c>
      <c r="V130" s="246">
        <v>0</v>
      </c>
      <c r="W130" s="247">
        <v>0</v>
      </c>
    </row>
    <row r="131" spans="1:23" ht="30" customHeight="1">
      <c r="A131" s="415"/>
      <c r="B131" s="418"/>
      <c r="C131" s="146" t="s">
        <v>22</v>
      </c>
      <c r="D131" s="421"/>
      <c r="E131" s="421"/>
      <c r="F131" s="421"/>
      <c r="G131" s="421"/>
      <c r="H131" s="426"/>
      <c r="I131" s="236">
        <v>0</v>
      </c>
      <c r="J131" s="234">
        <v>0</v>
      </c>
      <c r="K131" s="234">
        <v>0</v>
      </c>
      <c r="L131" s="234">
        <v>0</v>
      </c>
      <c r="M131" s="235">
        <v>0</v>
      </c>
      <c r="N131" s="428"/>
      <c r="O131" s="421"/>
      <c r="P131" s="421"/>
      <c r="Q131" s="421"/>
      <c r="R131" s="421"/>
      <c r="S131" s="245">
        <v>0</v>
      </c>
      <c r="T131" s="246">
        <v>0</v>
      </c>
      <c r="U131" s="246">
        <v>0</v>
      </c>
      <c r="V131" s="246">
        <v>0</v>
      </c>
      <c r="W131" s="247">
        <v>0</v>
      </c>
    </row>
    <row r="132" spans="1:23" ht="30" customHeight="1">
      <c r="A132" s="415"/>
      <c r="B132" s="418"/>
      <c r="C132" s="146" t="s">
        <v>23</v>
      </c>
      <c r="D132" s="421"/>
      <c r="E132" s="421"/>
      <c r="F132" s="421"/>
      <c r="G132" s="421"/>
      <c r="H132" s="426"/>
      <c r="I132" s="236">
        <v>0</v>
      </c>
      <c r="J132" s="234">
        <v>0</v>
      </c>
      <c r="K132" s="234">
        <v>0</v>
      </c>
      <c r="L132" s="234">
        <v>0</v>
      </c>
      <c r="M132" s="235">
        <v>0</v>
      </c>
      <c r="N132" s="428"/>
      <c r="O132" s="421"/>
      <c r="P132" s="421"/>
      <c r="Q132" s="421"/>
      <c r="R132" s="421"/>
      <c r="S132" s="245">
        <v>0</v>
      </c>
      <c r="T132" s="246">
        <v>0</v>
      </c>
      <c r="U132" s="246">
        <v>0</v>
      </c>
      <c r="V132" s="246">
        <v>0</v>
      </c>
      <c r="W132" s="247">
        <v>0</v>
      </c>
    </row>
    <row r="133" spans="1:23" ht="30" customHeight="1" thickBot="1">
      <c r="A133" s="415"/>
      <c r="B133" s="419"/>
      <c r="C133" s="149" t="s">
        <v>24</v>
      </c>
      <c r="D133" s="421"/>
      <c r="E133" s="421"/>
      <c r="F133" s="421"/>
      <c r="G133" s="421"/>
      <c r="H133" s="426"/>
      <c r="I133" s="237">
        <v>0</v>
      </c>
      <c r="J133" s="238">
        <v>0</v>
      </c>
      <c r="K133" s="238">
        <v>0</v>
      </c>
      <c r="L133" s="238">
        <v>0</v>
      </c>
      <c r="M133" s="239">
        <v>0</v>
      </c>
      <c r="N133" s="429"/>
      <c r="O133" s="424"/>
      <c r="P133" s="424"/>
      <c r="Q133" s="424"/>
      <c r="R133" s="424"/>
      <c r="S133" s="251">
        <v>0</v>
      </c>
      <c r="T133" s="248">
        <v>0</v>
      </c>
      <c r="U133" s="248">
        <v>0</v>
      </c>
      <c r="V133" s="248">
        <v>0</v>
      </c>
      <c r="W133" s="252">
        <v>0</v>
      </c>
    </row>
    <row r="134" spans="1:23" ht="30" customHeight="1" thickBot="1">
      <c r="A134" s="416"/>
      <c r="B134" s="422" t="s">
        <v>25</v>
      </c>
      <c r="C134" s="423"/>
      <c r="D134" s="256">
        <v>27.2</v>
      </c>
      <c r="E134" s="223">
        <v>0</v>
      </c>
      <c r="F134" s="223">
        <v>0</v>
      </c>
      <c r="G134" s="223">
        <v>0</v>
      </c>
      <c r="H134" s="223">
        <v>0</v>
      </c>
      <c r="I134" s="223">
        <f t="shared" ref="I134:M134" si="27">I126+I127+I128+I129+I130+I131+I132+I133</f>
        <v>27.2</v>
      </c>
      <c r="J134" s="223">
        <f t="shared" si="27"/>
        <v>0</v>
      </c>
      <c r="K134" s="223">
        <f t="shared" si="27"/>
        <v>0</v>
      </c>
      <c r="L134" s="223">
        <f t="shared" si="27"/>
        <v>0</v>
      </c>
      <c r="M134" s="224">
        <f t="shared" si="27"/>
        <v>0</v>
      </c>
      <c r="N134" s="256">
        <v>0</v>
      </c>
      <c r="O134" s="223">
        <v>0</v>
      </c>
      <c r="P134" s="223">
        <v>0</v>
      </c>
      <c r="Q134" s="223">
        <v>0</v>
      </c>
      <c r="R134" s="223">
        <v>0</v>
      </c>
      <c r="S134" s="223">
        <f t="shared" ref="S134:W134" si="28">S126+S127+S128+S129+S130+S131+S132+S133</f>
        <v>0</v>
      </c>
      <c r="T134" s="223">
        <f t="shared" si="28"/>
        <v>0</v>
      </c>
      <c r="U134" s="223">
        <f t="shared" si="28"/>
        <v>0</v>
      </c>
      <c r="V134" s="223">
        <f t="shared" si="28"/>
        <v>0</v>
      </c>
      <c r="W134" s="224">
        <f t="shared" si="28"/>
        <v>0</v>
      </c>
    </row>
    <row r="135" spans="1:23" ht="30" customHeight="1">
      <c r="A135" s="415">
        <v>15</v>
      </c>
      <c r="B135" s="417" t="s">
        <v>153</v>
      </c>
      <c r="C135" s="144" t="s">
        <v>17</v>
      </c>
      <c r="D135" s="420">
        <v>398.44</v>
      </c>
      <c r="E135" s="420">
        <v>460.61</v>
      </c>
      <c r="F135" s="420">
        <v>8</v>
      </c>
      <c r="G135" s="420">
        <v>214.05</v>
      </c>
      <c r="H135" s="425">
        <v>67.67</v>
      </c>
      <c r="I135" s="240">
        <v>117</v>
      </c>
      <c r="J135" s="232">
        <v>0</v>
      </c>
      <c r="K135" s="232">
        <v>0</v>
      </c>
      <c r="L135" s="232">
        <v>117.5</v>
      </c>
      <c r="M135" s="233">
        <v>70.7</v>
      </c>
      <c r="N135" s="427">
        <v>15.79</v>
      </c>
      <c r="O135" s="420">
        <v>23.18</v>
      </c>
      <c r="P135" s="420">
        <v>0</v>
      </c>
      <c r="Q135" s="420">
        <v>9.86</v>
      </c>
      <c r="R135" s="420">
        <v>6.34</v>
      </c>
      <c r="S135" s="242">
        <v>0</v>
      </c>
      <c r="T135" s="243">
        <v>0</v>
      </c>
      <c r="U135" s="243">
        <v>0</v>
      </c>
      <c r="V135" s="243">
        <v>0</v>
      </c>
      <c r="W135" s="244">
        <v>0</v>
      </c>
    </row>
    <row r="136" spans="1:23" ht="30" customHeight="1">
      <c r="A136" s="415"/>
      <c r="B136" s="418"/>
      <c r="C136" s="146" t="s">
        <v>18</v>
      </c>
      <c r="D136" s="421"/>
      <c r="E136" s="421"/>
      <c r="F136" s="421"/>
      <c r="G136" s="421"/>
      <c r="H136" s="426"/>
      <c r="I136" s="236">
        <v>0</v>
      </c>
      <c r="J136" s="234">
        <v>0</v>
      </c>
      <c r="K136" s="234">
        <v>0</v>
      </c>
      <c r="L136" s="234">
        <v>0</v>
      </c>
      <c r="M136" s="235">
        <v>0</v>
      </c>
      <c r="N136" s="428"/>
      <c r="O136" s="421"/>
      <c r="P136" s="421"/>
      <c r="Q136" s="421"/>
      <c r="R136" s="421"/>
      <c r="S136" s="245">
        <v>0</v>
      </c>
      <c r="T136" s="246">
        <v>0</v>
      </c>
      <c r="U136" s="246">
        <v>0</v>
      </c>
      <c r="V136" s="246">
        <v>0</v>
      </c>
      <c r="W136" s="247">
        <v>0</v>
      </c>
    </row>
    <row r="137" spans="1:23" ht="30" customHeight="1">
      <c r="A137" s="415"/>
      <c r="B137" s="418"/>
      <c r="C137" s="146" t="s">
        <v>19</v>
      </c>
      <c r="D137" s="421"/>
      <c r="E137" s="421"/>
      <c r="F137" s="421"/>
      <c r="G137" s="421"/>
      <c r="H137" s="426"/>
      <c r="I137" s="236">
        <v>0</v>
      </c>
      <c r="J137" s="234">
        <v>0</v>
      </c>
      <c r="K137" s="234">
        <v>0</v>
      </c>
      <c r="L137" s="234">
        <v>0</v>
      </c>
      <c r="M137" s="235">
        <v>0</v>
      </c>
      <c r="N137" s="428"/>
      <c r="O137" s="421"/>
      <c r="P137" s="421"/>
      <c r="Q137" s="421"/>
      <c r="R137" s="421"/>
      <c r="S137" s="245">
        <v>0</v>
      </c>
      <c r="T137" s="246">
        <v>0</v>
      </c>
      <c r="U137" s="246">
        <v>0</v>
      </c>
      <c r="V137" s="246">
        <v>0</v>
      </c>
      <c r="W137" s="247">
        <v>0</v>
      </c>
    </row>
    <row r="138" spans="1:23" ht="30" customHeight="1">
      <c r="A138" s="415"/>
      <c r="B138" s="418"/>
      <c r="C138" s="146" t="s">
        <v>20</v>
      </c>
      <c r="D138" s="421"/>
      <c r="E138" s="421"/>
      <c r="F138" s="421"/>
      <c r="G138" s="421"/>
      <c r="H138" s="426"/>
      <c r="I138" s="236">
        <v>0</v>
      </c>
      <c r="J138" s="234">
        <v>0</v>
      </c>
      <c r="K138" s="234">
        <v>0</v>
      </c>
      <c r="L138" s="234">
        <v>0</v>
      </c>
      <c r="M138" s="235">
        <v>0</v>
      </c>
      <c r="N138" s="428"/>
      <c r="O138" s="421"/>
      <c r="P138" s="421"/>
      <c r="Q138" s="421"/>
      <c r="R138" s="421"/>
      <c r="S138" s="245">
        <v>0</v>
      </c>
      <c r="T138" s="246">
        <v>0</v>
      </c>
      <c r="U138" s="246">
        <v>0</v>
      </c>
      <c r="V138" s="246">
        <v>0</v>
      </c>
      <c r="W138" s="247">
        <v>0</v>
      </c>
    </row>
    <row r="139" spans="1:23" ht="30" customHeight="1">
      <c r="A139" s="415"/>
      <c r="B139" s="418"/>
      <c r="C139" s="146" t="s">
        <v>21</v>
      </c>
      <c r="D139" s="421"/>
      <c r="E139" s="421"/>
      <c r="F139" s="421"/>
      <c r="G139" s="421"/>
      <c r="H139" s="426"/>
      <c r="I139" s="236">
        <v>0</v>
      </c>
      <c r="J139" s="234">
        <v>0</v>
      </c>
      <c r="K139" s="234">
        <v>0</v>
      </c>
      <c r="L139" s="234">
        <v>0</v>
      </c>
      <c r="M139" s="235">
        <v>0</v>
      </c>
      <c r="N139" s="428"/>
      <c r="O139" s="421"/>
      <c r="P139" s="421"/>
      <c r="Q139" s="421"/>
      <c r="R139" s="421"/>
      <c r="S139" s="245">
        <v>0</v>
      </c>
      <c r="T139" s="246">
        <v>0</v>
      </c>
      <c r="U139" s="246">
        <v>0</v>
      </c>
      <c r="V139" s="246">
        <v>0</v>
      </c>
      <c r="W139" s="247">
        <v>0</v>
      </c>
    </row>
    <row r="140" spans="1:23" ht="30" customHeight="1">
      <c r="A140" s="415"/>
      <c r="B140" s="418"/>
      <c r="C140" s="146" t="s">
        <v>22</v>
      </c>
      <c r="D140" s="421"/>
      <c r="E140" s="421"/>
      <c r="F140" s="421"/>
      <c r="G140" s="421"/>
      <c r="H140" s="426"/>
      <c r="I140" s="236">
        <v>0</v>
      </c>
      <c r="J140" s="234">
        <v>0</v>
      </c>
      <c r="K140" s="234">
        <v>0</v>
      </c>
      <c r="L140" s="234">
        <v>0</v>
      </c>
      <c r="M140" s="235">
        <v>0</v>
      </c>
      <c r="N140" s="428"/>
      <c r="O140" s="421"/>
      <c r="P140" s="421"/>
      <c r="Q140" s="421"/>
      <c r="R140" s="421"/>
      <c r="S140" s="245">
        <v>0</v>
      </c>
      <c r="T140" s="246">
        <v>0</v>
      </c>
      <c r="U140" s="246">
        <v>0</v>
      </c>
      <c r="V140" s="246">
        <v>0</v>
      </c>
      <c r="W140" s="247">
        <v>0</v>
      </c>
    </row>
    <row r="141" spans="1:23" ht="30" customHeight="1">
      <c r="A141" s="415"/>
      <c r="B141" s="418"/>
      <c r="C141" s="146" t="s">
        <v>23</v>
      </c>
      <c r="D141" s="421"/>
      <c r="E141" s="421"/>
      <c r="F141" s="421"/>
      <c r="G141" s="421"/>
      <c r="H141" s="426"/>
      <c r="I141" s="236">
        <v>0</v>
      </c>
      <c r="J141" s="234">
        <v>0</v>
      </c>
      <c r="K141" s="234">
        <v>0</v>
      </c>
      <c r="L141" s="234">
        <v>0</v>
      </c>
      <c r="M141" s="235">
        <v>0</v>
      </c>
      <c r="N141" s="428"/>
      <c r="O141" s="421"/>
      <c r="P141" s="421"/>
      <c r="Q141" s="421"/>
      <c r="R141" s="421"/>
      <c r="S141" s="245">
        <v>0</v>
      </c>
      <c r="T141" s="246">
        <v>0</v>
      </c>
      <c r="U141" s="246">
        <v>0</v>
      </c>
      <c r="V141" s="246">
        <v>0</v>
      </c>
      <c r="W141" s="247">
        <v>0</v>
      </c>
    </row>
    <row r="142" spans="1:23" ht="30" customHeight="1" thickBot="1">
      <c r="A142" s="415"/>
      <c r="B142" s="419"/>
      <c r="C142" s="149" t="s">
        <v>24</v>
      </c>
      <c r="D142" s="421"/>
      <c r="E142" s="421"/>
      <c r="F142" s="421"/>
      <c r="G142" s="421"/>
      <c r="H142" s="426"/>
      <c r="I142" s="237">
        <v>89.2</v>
      </c>
      <c r="J142" s="238">
        <v>0</v>
      </c>
      <c r="K142" s="238">
        <v>0</v>
      </c>
      <c r="L142" s="238">
        <v>0</v>
      </c>
      <c r="M142" s="239">
        <v>0</v>
      </c>
      <c r="N142" s="429"/>
      <c r="O142" s="424"/>
      <c r="P142" s="424"/>
      <c r="Q142" s="424"/>
      <c r="R142" s="424"/>
      <c r="S142" s="251">
        <v>0</v>
      </c>
      <c r="T142" s="248">
        <v>0</v>
      </c>
      <c r="U142" s="248">
        <v>0</v>
      </c>
      <c r="V142" s="248">
        <v>0</v>
      </c>
      <c r="W142" s="252">
        <v>0</v>
      </c>
    </row>
    <row r="143" spans="1:23" ht="30" customHeight="1" thickBot="1">
      <c r="A143" s="416"/>
      <c r="B143" s="422" t="s">
        <v>25</v>
      </c>
      <c r="C143" s="423"/>
      <c r="D143" s="256">
        <v>206.2</v>
      </c>
      <c r="E143" s="223">
        <v>0</v>
      </c>
      <c r="F143" s="223">
        <v>0</v>
      </c>
      <c r="G143" s="223">
        <v>117.5</v>
      </c>
      <c r="H143" s="223">
        <v>70.7</v>
      </c>
      <c r="I143" s="223">
        <f t="shared" ref="I143:M143" si="29">I135+I136+I137+I138+I139+I140+I141+I142</f>
        <v>206.2</v>
      </c>
      <c r="J143" s="223">
        <f t="shared" si="29"/>
        <v>0</v>
      </c>
      <c r="K143" s="223">
        <f t="shared" si="29"/>
        <v>0</v>
      </c>
      <c r="L143" s="223">
        <f t="shared" si="29"/>
        <v>117.5</v>
      </c>
      <c r="M143" s="224">
        <f t="shared" si="29"/>
        <v>70.7</v>
      </c>
      <c r="N143" s="256">
        <v>0</v>
      </c>
      <c r="O143" s="223">
        <v>0</v>
      </c>
      <c r="P143" s="223">
        <v>0</v>
      </c>
      <c r="Q143" s="223">
        <v>0</v>
      </c>
      <c r="R143" s="223">
        <v>0</v>
      </c>
      <c r="S143" s="223">
        <f t="shared" ref="S143:W143" si="30">S135+S136+S137+S138+S139+S140+S141+S142</f>
        <v>0</v>
      </c>
      <c r="T143" s="223">
        <f t="shared" si="30"/>
        <v>0</v>
      </c>
      <c r="U143" s="223">
        <f t="shared" si="30"/>
        <v>0</v>
      </c>
      <c r="V143" s="223">
        <f t="shared" si="30"/>
        <v>0</v>
      </c>
      <c r="W143" s="224">
        <f t="shared" si="30"/>
        <v>0</v>
      </c>
    </row>
    <row r="144" spans="1:23" ht="30" customHeight="1">
      <c r="A144" s="415">
        <v>16</v>
      </c>
      <c r="B144" s="417" t="s">
        <v>154</v>
      </c>
      <c r="C144" s="144" t="s">
        <v>17</v>
      </c>
      <c r="D144" s="420">
        <v>280.54000000000002</v>
      </c>
      <c r="E144" s="420">
        <v>74.900000000000006</v>
      </c>
      <c r="F144" s="420">
        <v>0</v>
      </c>
      <c r="G144" s="420">
        <v>55.96</v>
      </c>
      <c r="H144" s="425">
        <v>4.16</v>
      </c>
      <c r="I144" s="240">
        <v>10.2446</v>
      </c>
      <c r="J144" s="232">
        <v>0</v>
      </c>
      <c r="K144" s="232">
        <v>0</v>
      </c>
      <c r="L144" s="232">
        <v>0</v>
      </c>
      <c r="M144" s="233">
        <v>0</v>
      </c>
      <c r="N144" s="427">
        <v>0.76</v>
      </c>
      <c r="O144" s="420">
        <v>3.39</v>
      </c>
      <c r="P144" s="420">
        <v>0</v>
      </c>
      <c r="Q144" s="420">
        <v>5.23</v>
      </c>
      <c r="R144" s="420">
        <v>0</v>
      </c>
      <c r="S144" s="242">
        <v>0</v>
      </c>
      <c r="T144" s="243">
        <v>0</v>
      </c>
      <c r="U144" s="243">
        <v>0</v>
      </c>
      <c r="V144" s="243">
        <v>0</v>
      </c>
      <c r="W144" s="244">
        <v>0</v>
      </c>
    </row>
    <row r="145" spans="1:23" ht="30" customHeight="1">
      <c r="A145" s="415"/>
      <c r="B145" s="418"/>
      <c r="C145" s="146" t="s">
        <v>18</v>
      </c>
      <c r="D145" s="421"/>
      <c r="E145" s="421"/>
      <c r="F145" s="421"/>
      <c r="G145" s="421"/>
      <c r="H145" s="426"/>
      <c r="I145" s="236">
        <v>0</v>
      </c>
      <c r="J145" s="234">
        <v>0</v>
      </c>
      <c r="K145" s="234">
        <v>0</v>
      </c>
      <c r="L145" s="234">
        <v>0</v>
      </c>
      <c r="M145" s="235">
        <v>0</v>
      </c>
      <c r="N145" s="428"/>
      <c r="O145" s="421"/>
      <c r="P145" s="421"/>
      <c r="Q145" s="421"/>
      <c r="R145" s="421"/>
      <c r="S145" s="245">
        <v>0</v>
      </c>
      <c r="T145" s="246">
        <v>0</v>
      </c>
      <c r="U145" s="246">
        <v>0</v>
      </c>
      <c r="V145" s="246">
        <v>0</v>
      </c>
      <c r="W145" s="247">
        <v>0</v>
      </c>
    </row>
    <row r="146" spans="1:23" ht="30" customHeight="1">
      <c r="A146" s="415"/>
      <c r="B146" s="418"/>
      <c r="C146" s="146" t="s">
        <v>19</v>
      </c>
      <c r="D146" s="421"/>
      <c r="E146" s="421"/>
      <c r="F146" s="421"/>
      <c r="G146" s="421"/>
      <c r="H146" s="426"/>
      <c r="I146" s="236">
        <v>12.0671</v>
      </c>
      <c r="J146" s="234">
        <v>0</v>
      </c>
      <c r="K146" s="234">
        <v>0</v>
      </c>
      <c r="L146" s="234">
        <v>0</v>
      </c>
      <c r="M146" s="235">
        <v>0</v>
      </c>
      <c r="N146" s="428"/>
      <c r="O146" s="421"/>
      <c r="P146" s="421"/>
      <c r="Q146" s="421"/>
      <c r="R146" s="421"/>
      <c r="S146" s="245">
        <v>0</v>
      </c>
      <c r="T146" s="246">
        <v>0</v>
      </c>
      <c r="U146" s="246">
        <v>0</v>
      </c>
      <c r="V146" s="246">
        <v>0</v>
      </c>
      <c r="W146" s="247">
        <v>0</v>
      </c>
    </row>
    <row r="147" spans="1:23" ht="30" customHeight="1">
      <c r="A147" s="415"/>
      <c r="B147" s="418"/>
      <c r="C147" s="146" t="s">
        <v>20</v>
      </c>
      <c r="D147" s="421"/>
      <c r="E147" s="421"/>
      <c r="F147" s="421"/>
      <c r="G147" s="421"/>
      <c r="H147" s="426"/>
      <c r="I147" s="236">
        <v>25.494499999999999</v>
      </c>
      <c r="J147" s="234">
        <v>0</v>
      </c>
      <c r="K147" s="234">
        <v>0</v>
      </c>
      <c r="L147" s="234">
        <v>0</v>
      </c>
      <c r="M147" s="235">
        <v>0</v>
      </c>
      <c r="N147" s="428"/>
      <c r="O147" s="421"/>
      <c r="P147" s="421"/>
      <c r="Q147" s="421"/>
      <c r="R147" s="421"/>
      <c r="S147" s="245">
        <v>0</v>
      </c>
      <c r="T147" s="246">
        <v>0</v>
      </c>
      <c r="U147" s="246">
        <v>0</v>
      </c>
      <c r="V147" s="246">
        <v>0</v>
      </c>
      <c r="W147" s="247">
        <v>0</v>
      </c>
    </row>
    <row r="148" spans="1:23" ht="30" customHeight="1">
      <c r="A148" s="415"/>
      <c r="B148" s="418"/>
      <c r="C148" s="146" t="s">
        <v>21</v>
      </c>
      <c r="D148" s="421"/>
      <c r="E148" s="421"/>
      <c r="F148" s="421"/>
      <c r="G148" s="421"/>
      <c r="H148" s="426"/>
      <c r="I148" s="236">
        <v>0</v>
      </c>
      <c r="J148" s="234">
        <v>0</v>
      </c>
      <c r="K148" s="234">
        <v>0</v>
      </c>
      <c r="L148" s="234">
        <v>0</v>
      </c>
      <c r="M148" s="235">
        <v>0</v>
      </c>
      <c r="N148" s="428"/>
      <c r="O148" s="421"/>
      <c r="P148" s="421"/>
      <c r="Q148" s="421"/>
      <c r="R148" s="421"/>
      <c r="S148" s="245">
        <v>0</v>
      </c>
      <c r="T148" s="246">
        <v>0</v>
      </c>
      <c r="U148" s="246">
        <v>0</v>
      </c>
      <c r="V148" s="246">
        <v>0</v>
      </c>
      <c r="W148" s="247">
        <v>0</v>
      </c>
    </row>
    <row r="149" spans="1:23" ht="30" customHeight="1">
      <c r="A149" s="415"/>
      <c r="B149" s="418"/>
      <c r="C149" s="146" t="s">
        <v>22</v>
      </c>
      <c r="D149" s="421"/>
      <c r="E149" s="421"/>
      <c r="F149" s="421"/>
      <c r="G149" s="421"/>
      <c r="H149" s="426"/>
      <c r="I149" s="236">
        <v>0</v>
      </c>
      <c r="J149" s="234">
        <v>0</v>
      </c>
      <c r="K149" s="234">
        <v>0</v>
      </c>
      <c r="L149" s="234">
        <v>0</v>
      </c>
      <c r="M149" s="235">
        <v>0</v>
      </c>
      <c r="N149" s="428"/>
      <c r="O149" s="421"/>
      <c r="P149" s="421"/>
      <c r="Q149" s="421"/>
      <c r="R149" s="421"/>
      <c r="S149" s="245">
        <v>0</v>
      </c>
      <c r="T149" s="246">
        <v>0</v>
      </c>
      <c r="U149" s="246">
        <v>0</v>
      </c>
      <c r="V149" s="246">
        <v>0</v>
      </c>
      <c r="W149" s="247">
        <v>0</v>
      </c>
    </row>
    <row r="150" spans="1:23" ht="30" customHeight="1">
      <c r="A150" s="415"/>
      <c r="B150" s="418"/>
      <c r="C150" s="146" t="s">
        <v>23</v>
      </c>
      <c r="D150" s="421"/>
      <c r="E150" s="421"/>
      <c r="F150" s="421"/>
      <c r="G150" s="421"/>
      <c r="H150" s="426"/>
      <c r="I150" s="236">
        <v>6.0274000000000001</v>
      </c>
      <c r="J150" s="234">
        <v>0</v>
      </c>
      <c r="K150" s="234">
        <v>0</v>
      </c>
      <c r="L150" s="234">
        <v>0</v>
      </c>
      <c r="M150" s="235">
        <v>0</v>
      </c>
      <c r="N150" s="428"/>
      <c r="O150" s="421"/>
      <c r="P150" s="421"/>
      <c r="Q150" s="421"/>
      <c r="R150" s="421"/>
      <c r="S150" s="245">
        <v>0</v>
      </c>
      <c r="T150" s="246">
        <v>0</v>
      </c>
      <c r="U150" s="246">
        <v>0</v>
      </c>
      <c r="V150" s="246">
        <v>0</v>
      </c>
      <c r="W150" s="247">
        <v>0</v>
      </c>
    </row>
    <row r="151" spans="1:23" ht="30" customHeight="1" thickBot="1">
      <c r="A151" s="415"/>
      <c r="B151" s="419"/>
      <c r="C151" s="149" t="s">
        <v>24</v>
      </c>
      <c r="D151" s="421"/>
      <c r="E151" s="421"/>
      <c r="F151" s="421"/>
      <c r="G151" s="421"/>
      <c r="H151" s="426"/>
      <c r="I151" s="237">
        <v>3.7641</v>
      </c>
      <c r="J151" s="238">
        <v>0</v>
      </c>
      <c r="K151" s="238">
        <v>0</v>
      </c>
      <c r="L151" s="238">
        <v>0</v>
      </c>
      <c r="M151" s="239">
        <v>0</v>
      </c>
      <c r="N151" s="429"/>
      <c r="O151" s="424"/>
      <c r="P151" s="424"/>
      <c r="Q151" s="424"/>
      <c r="R151" s="424"/>
      <c r="S151" s="251">
        <v>0</v>
      </c>
      <c r="T151" s="248">
        <v>0</v>
      </c>
      <c r="U151" s="248">
        <v>0</v>
      </c>
      <c r="V151" s="248">
        <v>0</v>
      </c>
      <c r="W151" s="252">
        <v>0</v>
      </c>
    </row>
    <row r="152" spans="1:23" ht="30" customHeight="1" thickBot="1">
      <c r="A152" s="416"/>
      <c r="B152" s="422" t="s">
        <v>25</v>
      </c>
      <c r="C152" s="423"/>
      <c r="D152" s="256">
        <v>57.6</v>
      </c>
      <c r="E152" s="223">
        <v>0</v>
      </c>
      <c r="F152" s="223">
        <v>0</v>
      </c>
      <c r="G152" s="223">
        <v>0</v>
      </c>
      <c r="H152" s="223">
        <v>0</v>
      </c>
      <c r="I152" s="223">
        <f t="shared" ref="I152:M152" si="31">I144+I145+I146+I147+I148+I149+I150+I151</f>
        <v>57.597700000000003</v>
      </c>
      <c r="J152" s="223">
        <f t="shared" si="31"/>
        <v>0</v>
      </c>
      <c r="K152" s="223">
        <f t="shared" si="31"/>
        <v>0</v>
      </c>
      <c r="L152" s="223">
        <f t="shared" si="31"/>
        <v>0</v>
      </c>
      <c r="M152" s="224">
        <f t="shared" si="31"/>
        <v>0</v>
      </c>
      <c r="N152" s="256">
        <v>0</v>
      </c>
      <c r="O152" s="223">
        <v>0</v>
      </c>
      <c r="P152" s="223">
        <v>0</v>
      </c>
      <c r="Q152" s="223">
        <v>0</v>
      </c>
      <c r="R152" s="223">
        <v>0</v>
      </c>
      <c r="S152" s="223">
        <f t="shared" ref="S152:W152" si="32">S144+S145+S146+S147+S148+S149+S150+S151</f>
        <v>0</v>
      </c>
      <c r="T152" s="223">
        <f t="shared" si="32"/>
        <v>0</v>
      </c>
      <c r="U152" s="223">
        <f t="shared" si="32"/>
        <v>0</v>
      </c>
      <c r="V152" s="223">
        <f t="shared" si="32"/>
        <v>0</v>
      </c>
      <c r="W152" s="224">
        <f t="shared" si="32"/>
        <v>0</v>
      </c>
    </row>
    <row r="153" spans="1:23" ht="30" customHeight="1">
      <c r="A153" s="415">
        <v>17</v>
      </c>
      <c r="B153" s="417" t="s">
        <v>155</v>
      </c>
      <c r="C153" s="144" t="s">
        <v>17</v>
      </c>
      <c r="D153" s="420">
        <v>138.21</v>
      </c>
      <c r="E153" s="420">
        <v>11.03</v>
      </c>
      <c r="F153" s="420">
        <v>0</v>
      </c>
      <c r="G153" s="420">
        <v>8.15</v>
      </c>
      <c r="H153" s="425">
        <v>5.91</v>
      </c>
      <c r="I153" s="240">
        <v>0</v>
      </c>
      <c r="J153" s="232">
        <v>0</v>
      </c>
      <c r="K153" s="232">
        <v>0</v>
      </c>
      <c r="L153" s="232">
        <v>0</v>
      </c>
      <c r="M153" s="233">
        <v>0</v>
      </c>
      <c r="N153" s="427">
        <v>4.08</v>
      </c>
      <c r="O153" s="420">
        <v>0</v>
      </c>
      <c r="P153" s="420">
        <v>0</v>
      </c>
      <c r="Q153" s="420">
        <v>0</v>
      </c>
      <c r="R153" s="420">
        <v>1</v>
      </c>
      <c r="S153" s="242">
        <v>0</v>
      </c>
      <c r="T153" s="243">
        <v>0</v>
      </c>
      <c r="U153" s="243">
        <v>0</v>
      </c>
      <c r="V153" s="243">
        <v>0</v>
      </c>
      <c r="W153" s="244">
        <v>0</v>
      </c>
    </row>
    <row r="154" spans="1:23" ht="30" customHeight="1">
      <c r="A154" s="415"/>
      <c r="B154" s="418"/>
      <c r="C154" s="146" t="s">
        <v>18</v>
      </c>
      <c r="D154" s="421"/>
      <c r="E154" s="421"/>
      <c r="F154" s="421"/>
      <c r="G154" s="421"/>
      <c r="H154" s="426"/>
      <c r="I154" s="236">
        <v>4</v>
      </c>
      <c r="J154" s="234">
        <v>0</v>
      </c>
      <c r="K154" s="234">
        <v>0</v>
      </c>
      <c r="L154" s="234">
        <v>0</v>
      </c>
      <c r="M154" s="235">
        <v>0</v>
      </c>
      <c r="N154" s="428"/>
      <c r="O154" s="421"/>
      <c r="P154" s="421"/>
      <c r="Q154" s="421"/>
      <c r="R154" s="421"/>
      <c r="S154" s="245">
        <v>0</v>
      </c>
      <c r="T154" s="246">
        <v>0</v>
      </c>
      <c r="U154" s="246">
        <v>0</v>
      </c>
      <c r="V154" s="246">
        <v>0</v>
      </c>
      <c r="W154" s="247">
        <v>0</v>
      </c>
    </row>
    <row r="155" spans="1:23" ht="30" customHeight="1">
      <c r="A155" s="415"/>
      <c r="B155" s="418"/>
      <c r="C155" s="146" t="s">
        <v>19</v>
      </c>
      <c r="D155" s="421"/>
      <c r="E155" s="421"/>
      <c r="F155" s="421"/>
      <c r="G155" s="421"/>
      <c r="H155" s="426"/>
      <c r="I155" s="236">
        <v>25.5</v>
      </c>
      <c r="J155" s="234">
        <v>0</v>
      </c>
      <c r="K155" s="234">
        <v>0</v>
      </c>
      <c r="L155" s="234">
        <v>0</v>
      </c>
      <c r="M155" s="235">
        <v>0</v>
      </c>
      <c r="N155" s="428"/>
      <c r="O155" s="421"/>
      <c r="P155" s="421"/>
      <c r="Q155" s="421"/>
      <c r="R155" s="421"/>
      <c r="S155" s="245">
        <v>0</v>
      </c>
      <c r="T155" s="246">
        <v>0</v>
      </c>
      <c r="U155" s="246">
        <v>0</v>
      </c>
      <c r="V155" s="246">
        <v>0</v>
      </c>
      <c r="W155" s="247">
        <v>0</v>
      </c>
    </row>
    <row r="156" spans="1:23" ht="30" customHeight="1">
      <c r="A156" s="415"/>
      <c r="B156" s="418"/>
      <c r="C156" s="146" t="s">
        <v>20</v>
      </c>
      <c r="D156" s="421"/>
      <c r="E156" s="421"/>
      <c r="F156" s="421"/>
      <c r="G156" s="421"/>
      <c r="H156" s="426"/>
      <c r="I156" s="236">
        <v>48.15</v>
      </c>
      <c r="J156" s="234">
        <v>0.33</v>
      </c>
      <c r="K156" s="234">
        <v>0</v>
      </c>
      <c r="L156" s="234">
        <v>0</v>
      </c>
      <c r="M156" s="235">
        <v>0</v>
      </c>
      <c r="N156" s="428"/>
      <c r="O156" s="421"/>
      <c r="P156" s="421"/>
      <c r="Q156" s="421"/>
      <c r="R156" s="421"/>
      <c r="S156" s="245">
        <v>0</v>
      </c>
      <c r="T156" s="246">
        <v>0</v>
      </c>
      <c r="U156" s="246">
        <v>0</v>
      </c>
      <c r="V156" s="246">
        <v>0</v>
      </c>
      <c r="W156" s="247">
        <v>0</v>
      </c>
    </row>
    <row r="157" spans="1:23" ht="30" customHeight="1">
      <c r="A157" s="415"/>
      <c r="B157" s="418"/>
      <c r="C157" s="146" t="s">
        <v>21</v>
      </c>
      <c r="D157" s="421"/>
      <c r="E157" s="421"/>
      <c r="F157" s="421"/>
      <c r="G157" s="421"/>
      <c r="H157" s="426"/>
      <c r="I157" s="236">
        <v>0</v>
      </c>
      <c r="J157" s="234">
        <v>0</v>
      </c>
      <c r="K157" s="234">
        <v>0</v>
      </c>
      <c r="L157" s="234">
        <v>0</v>
      </c>
      <c r="M157" s="235">
        <v>0</v>
      </c>
      <c r="N157" s="428"/>
      <c r="O157" s="421"/>
      <c r="P157" s="421"/>
      <c r="Q157" s="421"/>
      <c r="R157" s="421"/>
      <c r="S157" s="245">
        <v>0</v>
      </c>
      <c r="T157" s="246">
        <v>0</v>
      </c>
      <c r="U157" s="246">
        <v>0</v>
      </c>
      <c r="V157" s="246">
        <v>0</v>
      </c>
      <c r="W157" s="247">
        <v>0</v>
      </c>
    </row>
    <row r="158" spans="1:23" ht="30" customHeight="1">
      <c r="A158" s="415"/>
      <c r="B158" s="418"/>
      <c r="C158" s="146" t="s">
        <v>22</v>
      </c>
      <c r="D158" s="421"/>
      <c r="E158" s="421"/>
      <c r="F158" s="421"/>
      <c r="G158" s="421"/>
      <c r="H158" s="426"/>
      <c r="I158" s="236">
        <v>5.5</v>
      </c>
      <c r="J158" s="234">
        <v>0</v>
      </c>
      <c r="K158" s="234">
        <v>0</v>
      </c>
      <c r="L158" s="234">
        <v>0</v>
      </c>
      <c r="M158" s="235">
        <v>0</v>
      </c>
      <c r="N158" s="428"/>
      <c r="O158" s="421"/>
      <c r="P158" s="421"/>
      <c r="Q158" s="421"/>
      <c r="R158" s="421"/>
      <c r="S158" s="245">
        <v>0</v>
      </c>
      <c r="T158" s="246">
        <v>0</v>
      </c>
      <c r="U158" s="246">
        <v>0</v>
      </c>
      <c r="V158" s="246">
        <v>0</v>
      </c>
      <c r="W158" s="247">
        <v>0</v>
      </c>
    </row>
    <row r="159" spans="1:23" ht="30" customHeight="1">
      <c r="A159" s="415"/>
      <c r="B159" s="418"/>
      <c r="C159" s="146" t="s">
        <v>23</v>
      </c>
      <c r="D159" s="421"/>
      <c r="E159" s="421"/>
      <c r="F159" s="421"/>
      <c r="G159" s="421"/>
      <c r="H159" s="426"/>
      <c r="I159" s="236">
        <v>0</v>
      </c>
      <c r="J159" s="234">
        <v>0</v>
      </c>
      <c r="K159" s="234">
        <v>0</v>
      </c>
      <c r="L159" s="234">
        <v>0</v>
      </c>
      <c r="M159" s="235">
        <v>0</v>
      </c>
      <c r="N159" s="428"/>
      <c r="O159" s="421"/>
      <c r="P159" s="421"/>
      <c r="Q159" s="421"/>
      <c r="R159" s="421"/>
      <c r="S159" s="245">
        <v>0</v>
      </c>
      <c r="T159" s="246">
        <v>0</v>
      </c>
      <c r="U159" s="246">
        <v>0</v>
      </c>
      <c r="V159" s="246">
        <v>0</v>
      </c>
      <c r="W159" s="247">
        <v>0</v>
      </c>
    </row>
    <row r="160" spans="1:23" ht="30" customHeight="1" thickBot="1">
      <c r="A160" s="415"/>
      <c r="B160" s="419"/>
      <c r="C160" s="149" t="s">
        <v>24</v>
      </c>
      <c r="D160" s="421"/>
      <c r="E160" s="421"/>
      <c r="F160" s="421"/>
      <c r="G160" s="421"/>
      <c r="H160" s="426"/>
      <c r="I160" s="237">
        <v>30</v>
      </c>
      <c r="J160" s="238">
        <v>0</v>
      </c>
      <c r="K160" s="238">
        <v>0</v>
      </c>
      <c r="L160" s="238">
        <v>0</v>
      </c>
      <c r="M160" s="239">
        <v>0</v>
      </c>
      <c r="N160" s="429"/>
      <c r="O160" s="424"/>
      <c r="P160" s="424"/>
      <c r="Q160" s="424"/>
      <c r="R160" s="424"/>
      <c r="S160" s="251">
        <v>0</v>
      </c>
      <c r="T160" s="248">
        <v>0</v>
      </c>
      <c r="U160" s="248">
        <v>0</v>
      </c>
      <c r="V160" s="248">
        <v>0</v>
      </c>
      <c r="W160" s="252">
        <v>0</v>
      </c>
    </row>
    <row r="161" spans="1:23" ht="30" customHeight="1" thickBot="1">
      <c r="A161" s="416"/>
      <c r="B161" s="422" t="s">
        <v>25</v>
      </c>
      <c r="C161" s="423"/>
      <c r="D161" s="256">
        <v>113.15</v>
      </c>
      <c r="E161" s="223">
        <v>0.33</v>
      </c>
      <c r="F161" s="223">
        <v>0</v>
      </c>
      <c r="G161" s="223">
        <v>0</v>
      </c>
      <c r="H161" s="223">
        <v>0</v>
      </c>
      <c r="I161" s="223">
        <f t="shared" ref="I161:M161" si="33">I153+I154+I155+I156+I157+I158+I159+I160</f>
        <v>113.15</v>
      </c>
      <c r="J161" s="223">
        <f t="shared" si="33"/>
        <v>0.33</v>
      </c>
      <c r="K161" s="223">
        <f t="shared" si="33"/>
        <v>0</v>
      </c>
      <c r="L161" s="223">
        <f t="shared" si="33"/>
        <v>0</v>
      </c>
      <c r="M161" s="224">
        <f t="shared" si="33"/>
        <v>0</v>
      </c>
      <c r="N161" s="256">
        <v>0</v>
      </c>
      <c r="O161" s="223">
        <v>0</v>
      </c>
      <c r="P161" s="223">
        <v>0</v>
      </c>
      <c r="Q161" s="223">
        <v>0</v>
      </c>
      <c r="R161" s="223">
        <v>0</v>
      </c>
      <c r="S161" s="223">
        <f t="shared" ref="S161:W161" si="34">S153+S154+S155+S156+S157+S158+S159+S160</f>
        <v>0</v>
      </c>
      <c r="T161" s="223">
        <f t="shared" si="34"/>
        <v>0</v>
      </c>
      <c r="U161" s="223">
        <f t="shared" si="34"/>
        <v>0</v>
      </c>
      <c r="V161" s="223">
        <f t="shared" si="34"/>
        <v>0</v>
      </c>
      <c r="W161" s="224">
        <f t="shared" si="34"/>
        <v>0</v>
      </c>
    </row>
    <row r="162" spans="1:23" ht="30" customHeight="1">
      <c r="A162" s="415">
        <v>18</v>
      </c>
      <c r="B162" s="417" t="s">
        <v>156</v>
      </c>
      <c r="C162" s="144" t="s">
        <v>17</v>
      </c>
      <c r="D162" s="420">
        <v>328.09</v>
      </c>
      <c r="E162" s="420">
        <v>135.12</v>
      </c>
      <c r="F162" s="420">
        <v>0</v>
      </c>
      <c r="G162" s="420">
        <v>47</v>
      </c>
      <c r="H162" s="425">
        <v>18.14</v>
      </c>
      <c r="I162" s="240">
        <v>296.49</v>
      </c>
      <c r="J162" s="232">
        <v>50.4</v>
      </c>
      <c r="K162" s="232">
        <v>0</v>
      </c>
      <c r="L162" s="232">
        <v>0</v>
      </c>
      <c r="M162" s="233">
        <v>12.45</v>
      </c>
      <c r="N162" s="427">
        <v>14.4</v>
      </c>
      <c r="O162" s="420">
        <v>0</v>
      </c>
      <c r="P162" s="420">
        <v>0</v>
      </c>
      <c r="Q162" s="420">
        <v>0</v>
      </c>
      <c r="R162" s="420">
        <v>0</v>
      </c>
      <c r="S162" s="242">
        <v>0</v>
      </c>
      <c r="T162" s="243">
        <v>0</v>
      </c>
      <c r="U162" s="243">
        <v>0</v>
      </c>
      <c r="V162" s="243">
        <v>0</v>
      </c>
      <c r="W162" s="244">
        <v>0</v>
      </c>
    </row>
    <row r="163" spans="1:23" ht="30" customHeight="1">
      <c r="A163" s="415"/>
      <c r="B163" s="418"/>
      <c r="C163" s="146" t="s">
        <v>18</v>
      </c>
      <c r="D163" s="421"/>
      <c r="E163" s="421"/>
      <c r="F163" s="421"/>
      <c r="G163" s="421"/>
      <c r="H163" s="426"/>
      <c r="I163" s="236">
        <v>0</v>
      </c>
      <c r="J163" s="234">
        <v>0</v>
      </c>
      <c r="K163" s="234">
        <v>0</v>
      </c>
      <c r="L163" s="234">
        <v>0</v>
      </c>
      <c r="M163" s="235">
        <v>0</v>
      </c>
      <c r="N163" s="428"/>
      <c r="O163" s="421"/>
      <c r="P163" s="421"/>
      <c r="Q163" s="421"/>
      <c r="R163" s="421"/>
      <c r="S163" s="245">
        <v>0</v>
      </c>
      <c r="T163" s="246">
        <v>0</v>
      </c>
      <c r="U163" s="246">
        <v>0</v>
      </c>
      <c r="V163" s="246">
        <v>0</v>
      </c>
      <c r="W163" s="247">
        <v>0</v>
      </c>
    </row>
    <row r="164" spans="1:23" ht="30" customHeight="1">
      <c r="A164" s="415"/>
      <c r="B164" s="418"/>
      <c r="C164" s="146" t="s">
        <v>19</v>
      </c>
      <c r="D164" s="421"/>
      <c r="E164" s="421"/>
      <c r="F164" s="421"/>
      <c r="G164" s="421"/>
      <c r="H164" s="426"/>
      <c r="I164" s="236">
        <v>0</v>
      </c>
      <c r="J164" s="234">
        <v>0</v>
      </c>
      <c r="K164" s="234">
        <v>0</v>
      </c>
      <c r="L164" s="234">
        <v>0</v>
      </c>
      <c r="M164" s="235">
        <v>0</v>
      </c>
      <c r="N164" s="428"/>
      <c r="O164" s="421"/>
      <c r="P164" s="421"/>
      <c r="Q164" s="421"/>
      <c r="R164" s="421"/>
      <c r="S164" s="245">
        <v>0</v>
      </c>
      <c r="T164" s="246">
        <v>0</v>
      </c>
      <c r="U164" s="246">
        <v>0</v>
      </c>
      <c r="V164" s="246">
        <v>0</v>
      </c>
      <c r="W164" s="247">
        <v>0</v>
      </c>
    </row>
    <row r="165" spans="1:23" ht="30" customHeight="1">
      <c r="A165" s="415"/>
      <c r="B165" s="418"/>
      <c r="C165" s="146" t="s">
        <v>20</v>
      </c>
      <c r="D165" s="421"/>
      <c r="E165" s="421"/>
      <c r="F165" s="421"/>
      <c r="G165" s="421"/>
      <c r="H165" s="426"/>
      <c r="I165" s="236">
        <v>0</v>
      </c>
      <c r="J165" s="234">
        <v>0</v>
      </c>
      <c r="K165" s="234">
        <v>0</v>
      </c>
      <c r="L165" s="234">
        <v>0</v>
      </c>
      <c r="M165" s="235">
        <v>0</v>
      </c>
      <c r="N165" s="428"/>
      <c r="O165" s="421"/>
      <c r="P165" s="421"/>
      <c r="Q165" s="421"/>
      <c r="R165" s="421"/>
      <c r="S165" s="245">
        <v>0</v>
      </c>
      <c r="T165" s="246">
        <v>0</v>
      </c>
      <c r="U165" s="246">
        <v>0</v>
      </c>
      <c r="V165" s="246">
        <v>0</v>
      </c>
      <c r="W165" s="247">
        <v>0</v>
      </c>
    </row>
    <row r="166" spans="1:23" ht="30" customHeight="1">
      <c r="A166" s="415"/>
      <c r="B166" s="418"/>
      <c r="C166" s="146" t="s">
        <v>21</v>
      </c>
      <c r="D166" s="421"/>
      <c r="E166" s="421"/>
      <c r="F166" s="421"/>
      <c r="G166" s="421"/>
      <c r="H166" s="426"/>
      <c r="I166" s="236">
        <v>0</v>
      </c>
      <c r="J166" s="234">
        <v>0</v>
      </c>
      <c r="K166" s="234">
        <v>0</v>
      </c>
      <c r="L166" s="234">
        <v>0</v>
      </c>
      <c r="M166" s="235">
        <v>0</v>
      </c>
      <c r="N166" s="428"/>
      <c r="O166" s="421"/>
      <c r="P166" s="421"/>
      <c r="Q166" s="421"/>
      <c r="R166" s="421"/>
      <c r="S166" s="245">
        <v>0</v>
      </c>
      <c r="T166" s="246">
        <v>0</v>
      </c>
      <c r="U166" s="246">
        <v>0</v>
      </c>
      <c r="V166" s="246">
        <v>0</v>
      </c>
      <c r="W166" s="247">
        <v>0</v>
      </c>
    </row>
    <row r="167" spans="1:23" ht="30" customHeight="1">
      <c r="A167" s="415"/>
      <c r="B167" s="418"/>
      <c r="C167" s="146" t="s">
        <v>22</v>
      </c>
      <c r="D167" s="421"/>
      <c r="E167" s="421"/>
      <c r="F167" s="421"/>
      <c r="G167" s="421"/>
      <c r="H167" s="426"/>
      <c r="I167" s="236">
        <v>0</v>
      </c>
      <c r="J167" s="234">
        <v>0</v>
      </c>
      <c r="K167" s="234">
        <v>0</v>
      </c>
      <c r="L167" s="234">
        <v>0</v>
      </c>
      <c r="M167" s="235">
        <v>0</v>
      </c>
      <c r="N167" s="428"/>
      <c r="O167" s="421"/>
      <c r="P167" s="421"/>
      <c r="Q167" s="421"/>
      <c r="R167" s="421"/>
      <c r="S167" s="245">
        <v>0</v>
      </c>
      <c r="T167" s="246">
        <v>0</v>
      </c>
      <c r="U167" s="246">
        <v>0</v>
      </c>
      <c r="V167" s="246">
        <v>0</v>
      </c>
      <c r="W167" s="247">
        <v>0</v>
      </c>
    </row>
    <row r="168" spans="1:23" ht="30" customHeight="1">
      <c r="A168" s="415"/>
      <c r="B168" s="418"/>
      <c r="C168" s="146" t="s">
        <v>23</v>
      </c>
      <c r="D168" s="421"/>
      <c r="E168" s="421"/>
      <c r="F168" s="421"/>
      <c r="G168" s="421"/>
      <c r="H168" s="426"/>
      <c r="I168" s="236">
        <v>0</v>
      </c>
      <c r="J168" s="234">
        <v>0</v>
      </c>
      <c r="K168" s="234">
        <v>0</v>
      </c>
      <c r="L168" s="234">
        <v>0</v>
      </c>
      <c r="M168" s="235">
        <v>0</v>
      </c>
      <c r="N168" s="428"/>
      <c r="O168" s="421"/>
      <c r="P168" s="421"/>
      <c r="Q168" s="421"/>
      <c r="R168" s="421"/>
      <c r="S168" s="245">
        <v>0</v>
      </c>
      <c r="T168" s="246">
        <v>0</v>
      </c>
      <c r="U168" s="246">
        <v>0</v>
      </c>
      <c r="V168" s="246">
        <v>0</v>
      </c>
      <c r="W168" s="247">
        <v>0</v>
      </c>
    </row>
    <row r="169" spans="1:23" ht="30" customHeight="1" thickBot="1">
      <c r="A169" s="415"/>
      <c r="B169" s="419"/>
      <c r="C169" s="149" t="s">
        <v>24</v>
      </c>
      <c r="D169" s="421"/>
      <c r="E169" s="421"/>
      <c r="F169" s="421"/>
      <c r="G169" s="421"/>
      <c r="H169" s="426"/>
      <c r="I169" s="237">
        <v>0</v>
      </c>
      <c r="J169" s="238">
        <v>0</v>
      </c>
      <c r="K169" s="238">
        <v>0</v>
      </c>
      <c r="L169" s="238">
        <v>0</v>
      </c>
      <c r="M169" s="239">
        <v>0</v>
      </c>
      <c r="N169" s="429"/>
      <c r="O169" s="424"/>
      <c r="P169" s="424"/>
      <c r="Q169" s="424"/>
      <c r="R169" s="424"/>
      <c r="S169" s="251">
        <v>0</v>
      </c>
      <c r="T169" s="248">
        <v>0</v>
      </c>
      <c r="U169" s="248">
        <v>0</v>
      </c>
      <c r="V169" s="248">
        <v>0</v>
      </c>
      <c r="W169" s="252">
        <v>0</v>
      </c>
    </row>
    <row r="170" spans="1:23" ht="30" customHeight="1" thickBot="1">
      <c r="A170" s="416"/>
      <c r="B170" s="422" t="s">
        <v>25</v>
      </c>
      <c r="C170" s="423"/>
      <c r="D170" s="256">
        <v>296.49</v>
      </c>
      <c r="E170" s="223">
        <v>50.4</v>
      </c>
      <c r="F170" s="223">
        <v>0</v>
      </c>
      <c r="G170" s="223">
        <v>0</v>
      </c>
      <c r="H170" s="223">
        <v>12.45</v>
      </c>
      <c r="I170" s="223">
        <f t="shared" ref="I170:M170" si="35">I162+I163+I164+I165+I166+I167+I168+I169</f>
        <v>296.49</v>
      </c>
      <c r="J170" s="223">
        <f t="shared" si="35"/>
        <v>50.4</v>
      </c>
      <c r="K170" s="223">
        <f t="shared" si="35"/>
        <v>0</v>
      </c>
      <c r="L170" s="223">
        <f t="shared" si="35"/>
        <v>0</v>
      </c>
      <c r="M170" s="224">
        <f t="shared" si="35"/>
        <v>12.45</v>
      </c>
      <c r="N170" s="256">
        <v>0</v>
      </c>
      <c r="O170" s="223">
        <v>0</v>
      </c>
      <c r="P170" s="223">
        <v>0</v>
      </c>
      <c r="Q170" s="223">
        <v>0</v>
      </c>
      <c r="R170" s="223">
        <v>0</v>
      </c>
      <c r="S170" s="223">
        <f t="shared" ref="S170:W170" si="36">S162+S163+S164+S165+S166+S167+S168+S169</f>
        <v>0</v>
      </c>
      <c r="T170" s="223">
        <f t="shared" si="36"/>
        <v>0</v>
      </c>
      <c r="U170" s="223">
        <f t="shared" si="36"/>
        <v>0</v>
      </c>
      <c r="V170" s="223">
        <f t="shared" si="36"/>
        <v>0</v>
      </c>
      <c r="W170" s="224">
        <f t="shared" si="36"/>
        <v>0</v>
      </c>
    </row>
    <row r="171" spans="1:23" ht="30" customHeight="1">
      <c r="A171" s="415">
        <v>19</v>
      </c>
      <c r="B171" s="417" t="s">
        <v>157</v>
      </c>
      <c r="C171" s="144" t="s">
        <v>17</v>
      </c>
      <c r="D171" s="420">
        <v>279.02999999999997</v>
      </c>
      <c r="E171" s="420">
        <v>9.1999999999999993</v>
      </c>
      <c r="F171" s="420">
        <v>80.59</v>
      </c>
      <c r="G171" s="420">
        <v>391.96</v>
      </c>
      <c r="H171" s="425">
        <v>0.44</v>
      </c>
      <c r="I171" s="240">
        <v>0</v>
      </c>
      <c r="J171" s="232">
        <v>0</v>
      </c>
      <c r="K171" s="232">
        <v>0</v>
      </c>
      <c r="L171" s="232">
        <v>0</v>
      </c>
      <c r="M171" s="233">
        <v>0</v>
      </c>
      <c r="N171" s="427">
        <v>14.79</v>
      </c>
      <c r="O171" s="420">
        <v>0</v>
      </c>
      <c r="P171" s="420">
        <v>1</v>
      </c>
      <c r="Q171" s="420">
        <v>30.7</v>
      </c>
      <c r="R171" s="420">
        <v>0</v>
      </c>
      <c r="S171" s="242">
        <v>0</v>
      </c>
      <c r="T171" s="243">
        <v>0</v>
      </c>
      <c r="U171" s="243">
        <v>0</v>
      </c>
      <c r="V171" s="243">
        <v>0</v>
      </c>
      <c r="W171" s="244">
        <v>0</v>
      </c>
    </row>
    <row r="172" spans="1:23" ht="30" customHeight="1">
      <c r="A172" s="415"/>
      <c r="B172" s="418"/>
      <c r="C172" s="146" t="s">
        <v>18</v>
      </c>
      <c r="D172" s="421"/>
      <c r="E172" s="421"/>
      <c r="F172" s="421"/>
      <c r="G172" s="421"/>
      <c r="H172" s="426"/>
      <c r="I172" s="236">
        <v>0</v>
      </c>
      <c r="J172" s="234">
        <v>0</v>
      </c>
      <c r="K172" s="234">
        <v>0</v>
      </c>
      <c r="L172" s="234">
        <v>0</v>
      </c>
      <c r="M172" s="235">
        <v>0</v>
      </c>
      <c r="N172" s="428"/>
      <c r="O172" s="421"/>
      <c r="P172" s="421"/>
      <c r="Q172" s="421"/>
      <c r="R172" s="421"/>
      <c r="S172" s="245">
        <v>0</v>
      </c>
      <c r="T172" s="246">
        <v>0</v>
      </c>
      <c r="U172" s="246">
        <v>0</v>
      </c>
      <c r="V172" s="246">
        <v>0</v>
      </c>
      <c r="W172" s="247">
        <v>0</v>
      </c>
    </row>
    <row r="173" spans="1:23" ht="30" customHeight="1">
      <c r="A173" s="415"/>
      <c r="B173" s="418"/>
      <c r="C173" s="146" t="s">
        <v>19</v>
      </c>
      <c r="D173" s="421"/>
      <c r="E173" s="421"/>
      <c r="F173" s="421"/>
      <c r="G173" s="421"/>
      <c r="H173" s="426"/>
      <c r="I173" s="236">
        <v>0</v>
      </c>
      <c r="J173" s="234">
        <v>0</v>
      </c>
      <c r="K173" s="234">
        <v>0</v>
      </c>
      <c r="L173" s="234">
        <v>0</v>
      </c>
      <c r="M173" s="235">
        <v>0</v>
      </c>
      <c r="N173" s="428"/>
      <c r="O173" s="421"/>
      <c r="P173" s="421"/>
      <c r="Q173" s="421"/>
      <c r="R173" s="421"/>
      <c r="S173" s="245">
        <v>0</v>
      </c>
      <c r="T173" s="246">
        <v>0</v>
      </c>
      <c r="U173" s="246">
        <v>0</v>
      </c>
      <c r="V173" s="246">
        <v>0</v>
      </c>
      <c r="W173" s="247">
        <v>0</v>
      </c>
    </row>
    <row r="174" spans="1:23" ht="30" customHeight="1">
      <c r="A174" s="415"/>
      <c r="B174" s="418"/>
      <c r="C174" s="146" t="s">
        <v>20</v>
      </c>
      <c r="D174" s="421"/>
      <c r="E174" s="421"/>
      <c r="F174" s="421"/>
      <c r="G174" s="421"/>
      <c r="H174" s="426"/>
      <c r="I174" s="236">
        <v>0</v>
      </c>
      <c r="J174" s="234">
        <v>0</v>
      </c>
      <c r="K174" s="234">
        <v>0</v>
      </c>
      <c r="L174" s="234">
        <v>0</v>
      </c>
      <c r="M174" s="235">
        <v>0</v>
      </c>
      <c r="N174" s="428"/>
      <c r="O174" s="421"/>
      <c r="P174" s="421"/>
      <c r="Q174" s="421"/>
      <c r="R174" s="421"/>
      <c r="S174" s="245">
        <v>0</v>
      </c>
      <c r="T174" s="246">
        <v>0</v>
      </c>
      <c r="U174" s="246">
        <v>0</v>
      </c>
      <c r="V174" s="246">
        <v>0</v>
      </c>
      <c r="W174" s="247">
        <v>0</v>
      </c>
    </row>
    <row r="175" spans="1:23" ht="30" customHeight="1">
      <c r="A175" s="415"/>
      <c r="B175" s="418"/>
      <c r="C175" s="146" t="s">
        <v>21</v>
      </c>
      <c r="D175" s="421"/>
      <c r="E175" s="421"/>
      <c r="F175" s="421"/>
      <c r="G175" s="421"/>
      <c r="H175" s="426"/>
      <c r="I175" s="236">
        <v>0</v>
      </c>
      <c r="J175" s="234">
        <v>0</v>
      </c>
      <c r="K175" s="234">
        <v>0</v>
      </c>
      <c r="L175" s="234">
        <v>0</v>
      </c>
      <c r="M175" s="235">
        <v>0</v>
      </c>
      <c r="N175" s="428"/>
      <c r="O175" s="421"/>
      <c r="P175" s="421"/>
      <c r="Q175" s="421"/>
      <c r="R175" s="421"/>
      <c r="S175" s="245">
        <v>0</v>
      </c>
      <c r="T175" s="246">
        <v>0</v>
      </c>
      <c r="U175" s="246">
        <v>0</v>
      </c>
      <c r="V175" s="246">
        <v>0</v>
      </c>
      <c r="W175" s="247">
        <v>0</v>
      </c>
    </row>
    <row r="176" spans="1:23" ht="30" customHeight="1">
      <c r="A176" s="415"/>
      <c r="B176" s="418"/>
      <c r="C176" s="146" t="s">
        <v>22</v>
      </c>
      <c r="D176" s="421"/>
      <c r="E176" s="421"/>
      <c r="F176" s="421"/>
      <c r="G176" s="421"/>
      <c r="H176" s="426"/>
      <c r="I176" s="236">
        <v>0</v>
      </c>
      <c r="J176" s="234">
        <v>0</v>
      </c>
      <c r="K176" s="234">
        <v>0</v>
      </c>
      <c r="L176" s="234">
        <v>0</v>
      </c>
      <c r="M176" s="235">
        <v>0</v>
      </c>
      <c r="N176" s="428"/>
      <c r="O176" s="421"/>
      <c r="P176" s="421"/>
      <c r="Q176" s="421"/>
      <c r="R176" s="421"/>
      <c r="S176" s="245">
        <v>0</v>
      </c>
      <c r="T176" s="246">
        <v>0</v>
      </c>
      <c r="U176" s="246">
        <v>0</v>
      </c>
      <c r="V176" s="246">
        <v>0</v>
      </c>
      <c r="W176" s="247">
        <v>0</v>
      </c>
    </row>
    <row r="177" spans="1:23" ht="30" customHeight="1">
      <c r="A177" s="415"/>
      <c r="B177" s="418"/>
      <c r="C177" s="146" t="s">
        <v>23</v>
      </c>
      <c r="D177" s="421"/>
      <c r="E177" s="421"/>
      <c r="F177" s="421"/>
      <c r="G177" s="421"/>
      <c r="H177" s="426"/>
      <c r="I177" s="236">
        <v>0</v>
      </c>
      <c r="J177" s="234">
        <v>0</v>
      </c>
      <c r="K177" s="234">
        <v>0</v>
      </c>
      <c r="L177" s="234">
        <v>0</v>
      </c>
      <c r="M177" s="235">
        <v>0</v>
      </c>
      <c r="N177" s="428"/>
      <c r="O177" s="421"/>
      <c r="P177" s="421"/>
      <c r="Q177" s="421"/>
      <c r="R177" s="421"/>
      <c r="S177" s="245">
        <v>0</v>
      </c>
      <c r="T177" s="246">
        <v>0</v>
      </c>
      <c r="U177" s="246">
        <v>0</v>
      </c>
      <c r="V177" s="246">
        <v>0</v>
      </c>
      <c r="W177" s="247">
        <v>0</v>
      </c>
    </row>
    <row r="178" spans="1:23" ht="30" customHeight="1" thickBot="1">
      <c r="A178" s="415"/>
      <c r="B178" s="419"/>
      <c r="C178" s="149" t="s">
        <v>24</v>
      </c>
      <c r="D178" s="421"/>
      <c r="E178" s="421"/>
      <c r="F178" s="421"/>
      <c r="G178" s="421"/>
      <c r="H178" s="426"/>
      <c r="I178" s="237">
        <v>0</v>
      </c>
      <c r="J178" s="238">
        <v>0</v>
      </c>
      <c r="K178" s="238">
        <v>0</v>
      </c>
      <c r="L178" s="238">
        <v>0</v>
      </c>
      <c r="M178" s="239">
        <v>0</v>
      </c>
      <c r="N178" s="429"/>
      <c r="O178" s="424"/>
      <c r="P178" s="424"/>
      <c r="Q178" s="424"/>
      <c r="R178" s="424"/>
      <c r="S178" s="251">
        <v>0</v>
      </c>
      <c r="T178" s="248">
        <v>0</v>
      </c>
      <c r="U178" s="248">
        <v>0</v>
      </c>
      <c r="V178" s="248">
        <v>0</v>
      </c>
      <c r="W178" s="252">
        <v>0</v>
      </c>
    </row>
    <row r="179" spans="1:23" ht="30" customHeight="1" thickBot="1">
      <c r="A179" s="416"/>
      <c r="B179" s="422" t="s">
        <v>25</v>
      </c>
      <c r="C179" s="423"/>
      <c r="D179" s="256">
        <v>0</v>
      </c>
      <c r="E179" s="223">
        <v>0</v>
      </c>
      <c r="F179" s="223">
        <v>0</v>
      </c>
      <c r="G179" s="223">
        <v>0</v>
      </c>
      <c r="H179" s="223">
        <v>0</v>
      </c>
      <c r="I179" s="223">
        <f t="shared" ref="I179:M179" si="37">I171+I172+I173+I174+I175+I176+I177+I178</f>
        <v>0</v>
      </c>
      <c r="J179" s="223">
        <f t="shared" si="37"/>
        <v>0</v>
      </c>
      <c r="K179" s="223">
        <f t="shared" si="37"/>
        <v>0</v>
      </c>
      <c r="L179" s="223">
        <f t="shared" si="37"/>
        <v>0</v>
      </c>
      <c r="M179" s="224">
        <f t="shared" si="37"/>
        <v>0</v>
      </c>
      <c r="N179" s="256">
        <v>0</v>
      </c>
      <c r="O179" s="223">
        <v>0</v>
      </c>
      <c r="P179" s="223">
        <v>0</v>
      </c>
      <c r="Q179" s="223">
        <v>0</v>
      </c>
      <c r="R179" s="223">
        <v>0</v>
      </c>
      <c r="S179" s="223">
        <f t="shared" ref="S179:W179" si="38">S171+S172+S173+S174+S175+S176+S177+S178</f>
        <v>0</v>
      </c>
      <c r="T179" s="223">
        <f t="shared" si="38"/>
        <v>0</v>
      </c>
      <c r="U179" s="223">
        <f t="shared" si="38"/>
        <v>0</v>
      </c>
      <c r="V179" s="223">
        <f t="shared" si="38"/>
        <v>0</v>
      </c>
      <c r="W179" s="224">
        <f t="shared" si="38"/>
        <v>0</v>
      </c>
    </row>
    <row r="180" spans="1:23" ht="30" customHeight="1">
      <c r="A180" s="415">
        <v>20</v>
      </c>
      <c r="B180" s="417" t="s">
        <v>158</v>
      </c>
      <c r="C180" s="144" t="s">
        <v>17</v>
      </c>
      <c r="D180" s="420">
        <v>34.08</v>
      </c>
      <c r="E180" s="420">
        <v>80.84</v>
      </c>
      <c r="F180" s="420">
        <v>13.36</v>
      </c>
      <c r="G180" s="420">
        <v>4.5199999999999996</v>
      </c>
      <c r="H180" s="425">
        <v>14.8</v>
      </c>
      <c r="I180" s="240">
        <v>0</v>
      </c>
      <c r="J180" s="232">
        <v>0</v>
      </c>
      <c r="K180" s="232">
        <v>0</v>
      </c>
      <c r="L180" s="232">
        <v>0</v>
      </c>
      <c r="M180" s="233">
        <v>0</v>
      </c>
      <c r="N180" s="427">
        <v>0</v>
      </c>
      <c r="O180" s="420">
        <v>0</v>
      </c>
      <c r="P180" s="420">
        <v>0</v>
      </c>
      <c r="Q180" s="420">
        <v>0</v>
      </c>
      <c r="R180" s="420">
        <v>0</v>
      </c>
      <c r="S180" s="242">
        <v>0</v>
      </c>
      <c r="T180" s="243">
        <v>0</v>
      </c>
      <c r="U180" s="243">
        <v>0</v>
      </c>
      <c r="V180" s="243">
        <v>0</v>
      </c>
      <c r="W180" s="244">
        <v>0</v>
      </c>
    </row>
    <row r="181" spans="1:23" ht="30" customHeight="1">
      <c r="A181" s="415"/>
      <c r="B181" s="418"/>
      <c r="C181" s="146" t="s">
        <v>18</v>
      </c>
      <c r="D181" s="421"/>
      <c r="E181" s="421"/>
      <c r="F181" s="421"/>
      <c r="G181" s="421"/>
      <c r="H181" s="426"/>
      <c r="I181" s="236">
        <v>0</v>
      </c>
      <c r="J181" s="234">
        <v>0</v>
      </c>
      <c r="K181" s="234">
        <v>0</v>
      </c>
      <c r="L181" s="234">
        <v>0</v>
      </c>
      <c r="M181" s="235">
        <v>0</v>
      </c>
      <c r="N181" s="428"/>
      <c r="O181" s="421"/>
      <c r="P181" s="421"/>
      <c r="Q181" s="421"/>
      <c r="R181" s="421"/>
      <c r="S181" s="245">
        <v>0</v>
      </c>
      <c r="T181" s="246">
        <v>0</v>
      </c>
      <c r="U181" s="246">
        <v>0</v>
      </c>
      <c r="V181" s="246">
        <v>0</v>
      </c>
      <c r="W181" s="247">
        <v>0</v>
      </c>
    </row>
    <row r="182" spans="1:23" ht="30" customHeight="1">
      <c r="A182" s="415"/>
      <c r="B182" s="418"/>
      <c r="C182" s="146" t="s">
        <v>19</v>
      </c>
      <c r="D182" s="421"/>
      <c r="E182" s="421"/>
      <c r="F182" s="421"/>
      <c r="G182" s="421"/>
      <c r="H182" s="426"/>
      <c r="I182" s="236">
        <v>0</v>
      </c>
      <c r="J182" s="234">
        <v>0</v>
      </c>
      <c r="K182" s="234">
        <v>0</v>
      </c>
      <c r="L182" s="234">
        <v>0</v>
      </c>
      <c r="M182" s="235">
        <v>0</v>
      </c>
      <c r="N182" s="428"/>
      <c r="O182" s="421"/>
      <c r="P182" s="421"/>
      <c r="Q182" s="421"/>
      <c r="R182" s="421"/>
      <c r="S182" s="245">
        <v>0</v>
      </c>
      <c r="T182" s="246">
        <v>0</v>
      </c>
      <c r="U182" s="246">
        <v>0</v>
      </c>
      <c r="V182" s="246">
        <v>0</v>
      </c>
      <c r="W182" s="247">
        <v>0</v>
      </c>
    </row>
    <row r="183" spans="1:23" ht="30" customHeight="1">
      <c r="A183" s="415"/>
      <c r="B183" s="418"/>
      <c r="C183" s="146" t="s">
        <v>20</v>
      </c>
      <c r="D183" s="421"/>
      <c r="E183" s="421"/>
      <c r="F183" s="421"/>
      <c r="G183" s="421"/>
      <c r="H183" s="426"/>
      <c r="I183" s="236">
        <v>0</v>
      </c>
      <c r="J183" s="234">
        <v>0</v>
      </c>
      <c r="K183" s="234">
        <v>0</v>
      </c>
      <c r="L183" s="234">
        <v>0</v>
      </c>
      <c r="M183" s="235">
        <v>0</v>
      </c>
      <c r="N183" s="428"/>
      <c r="O183" s="421"/>
      <c r="P183" s="421"/>
      <c r="Q183" s="421"/>
      <c r="R183" s="421"/>
      <c r="S183" s="245">
        <v>0</v>
      </c>
      <c r="T183" s="246">
        <v>0</v>
      </c>
      <c r="U183" s="246">
        <v>0</v>
      </c>
      <c r="V183" s="246">
        <v>0</v>
      </c>
      <c r="W183" s="247">
        <v>0</v>
      </c>
    </row>
    <row r="184" spans="1:23" ht="30" customHeight="1">
      <c r="A184" s="415"/>
      <c r="B184" s="418"/>
      <c r="C184" s="146" t="s">
        <v>21</v>
      </c>
      <c r="D184" s="421"/>
      <c r="E184" s="421"/>
      <c r="F184" s="421"/>
      <c r="G184" s="421"/>
      <c r="H184" s="426"/>
      <c r="I184" s="236">
        <v>0</v>
      </c>
      <c r="J184" s="234">
        <v>0</v>
      </c>
      <c r="K184" s="234">
        <v>0</v>
      </c>
      <c r="L184" s="234">
        <v>0</v>
      </c>
      <c r="M184" s="235">
        <v>0</v>
      </c>
      <c r="N184" s="428"/>
      <c r="O184" s="421"/>
      <c r="P184" s="421"/>
      <c r="Q184" s="421"/>
      <c r="R184" s="421"/>
      <c r="S184" s="245">
        <v>0</v>
      </c>
      <c r="T184" s="246">
        <v>0</v>
      </c>
      <c r="U184" s="246">
        <v>0</v>
      </c>
      <c r="V184" s="246">
        <v>0</v>
      </c>
      <c r="W184" s="247">
        <v>0</v>
      </c>
    </row>
    <row r="185" spans="1:23" ht="30" customHeight="1">
      <c r="A185" s="415"/>
      <c r="B185" s="418"/>
      <c r="C185" s="146" t="s">
        <v>22</v>
      </c>
      <c r="D185" s="421"/>
      <c r="E185" s="421"/>
      <c r="F185" s="421"/>
      <c r="G185" s="421"/>
      <c r="H185" s="426"/>
      <c r="I185" s="236">
        <v>0</v>
      </c>
      <c r="J185" s="234">
        <v>0</v>
      </c>
      <c r="K185" s="234">
        <v>0</v>
      </c>
      <c r="L185" s="234">
        <v>0</v>
      </c>
      <c r="M185" s="235">
        <v>0</v>
      </c>
      <c r="N185" s="428"/>
      <c r="O185" s="421"/>
      <c r="P185" s="421"/>
      <c r="Q185" s="421"/>
      <c r="R185" s="421"/>
      <c r="S185" s="245">
        <v>0</v>
      </c>
      <c r="T185" s="246">
        <v>0</v>
      </c>
      <c r="U185" s="246">
        <v>0</v>
      </c>
      <c r="V185" s="246">
        <v>0</v>
      </c>
      <c r="W185" s="247">
        <v>0</v>
      </c>
    </row>
    <row r="186" spans="1:23" ht="30" customHeight="1">
      <c r="A186" s="415"/>
      <c r="B186" s="418"/>
      <c r="C186" s="146" t="s">
        <v>23</v>
      </c>
      <c r="D186" s="421"/>
      <c r="E186" s="421"/>
      <c r="F186" s="421"/>
      <c r="G186" s="421"/>
      <c r="H186" s="426"/>
      <c r="I186" s="236">
        <v>0</v>
      </c>
      <c r="J186" s="234">
        <v>0</v>
      </c>
      <c r="K186" s="234">
        <v>0</v>
      </c>
      <c r="L186" s="234">
        <v>0</v>
      </c>
      <c r="M186" s="235">
        <v>0</v>
      </c>
      <c r="N186" s="428"/>
      <c r="O186" s="421"/>
      <c r="P186" s="421"/>
      <c r="Q186" s="421"/>
      <c r="R186" s="421"/>
      <c r="S186" s="245">
        <v>0</v>
      </c>
      <c r="T186" s="246">
        <v>0</v>
      </c>
      <c r="U186" s="246">
        <v>0</v>
      </c>
      <c r="V186" s="246">
        <v>0</v>
      </c>
      <c r="W186" s="247">
        <v>0</v>
      </c>
    </row>
    <row r="187" spans="1:23" ht="30" customHeight="1" thickBot="1">
      <c r="A187" s="415"/>
      <c r="B187" s="419"/>
      <c r="C187" s="149" t="s">
        <v>24</v>
      </c>
      <c r="D187" s="421"/>
      <c r="E187" s="421"/>
      <c r="F187" s="421"/>
      <c r="G187" s="421"/>
      <c r="H187" s="426"/>
      <c r="I187" s="237">
        <v>0</v>
      </c>
      <c r="J187" s="238">
        <v>0</v>
      </c>
      <c r="K187" s="238">
        <v>0</v>
      </c>
      <c r="L187" s="238">
        <v>0</v>
      </c>
      <c r="M187" s="239">
        <v>0</v>
      </c>
      <c r="N187" s="429"/>
      <c r="O187" s="424"/>
      <c r="P187" s="424"/>
      <c r="Q187" s="424"/>
      <c r="R187" s="424"/>
      <c r="S187" s="251">
        <v>0</v>
      </c>
      <c r="T187" s="248">
        <v>0</v>
      </c>
      <c r="U187" s="248">
        <v>0</v>
      </c>
      <c r="V187" s="248">
        <v>0</v>
      </c>
      <c r="W187" s="252">
        <v>0</v>
      </c>
    </row>
    <row r="188" spans="1:23" ht="30" customHeight="1" thickBot="1">
      <c r="A188" s="416"/>
      <c r="B188" s="422" t="s">
        <v>25</v>
      </c>
      <c r="C188" s="423"/>
      <c r="D188" s="256">
        <v>0</v>
      </c>
      <c r="E188" s="223">
        <v>0</v>
      </c>
      <c r="F188" s="223">
        <v>0</v>
      </c>
      <c r="G188" s="223">
        <v>0</v>
      </c>
      <c r="H188" s="223">
        <v>0</v>
      </c>
      <c r="I188" s="223">
        <f t="shared" ref="I188:M188" si="39">I180+I181+I182+I183+I184+I185+I186+I187</f>
        <v>0</v>
      </c>
      <c r="J188" s="223">
        <f t="shared" si="39"/>
        <v>0</v>
      </c>
      <c r="K188" s="223">
        <f t="shared" si="39"/>
        <v>0</v>
      </c>
      <c r="L188" s="223">
        <f t="shared" si="39"/>
        <v>0</v>
      </c>
      <c r="M188" s="224">
        <f t="shared" si="39"/>
        <v>0</v>
      </c>
      <c r="N188" s="256">
        <v>0</v>
      </c>
      <c r="O188" s="223">
        <v>0</v>
      </c>
      <c r="P188" s="223">
        <v>0</v>
      </c>
      <c r="Q188" s="223">
        <v>0</v>
      </c>
      <c r="R188" s="223">
        <v>0</v>
      </c>
      <c r="S188" s="223">
        <f t="shared" ref="S188:W188" si="40">S180+S181+S182+S183+S184+S185+S186+S187</f>
        <v>0</v>
      </c>
      <c r="T188" s="223">
        <f t="shared" si="40"/>
        <v>0</v>
      </c>
      <c r="U188" s="223">
        <f t="shared" si="40"/>
        <v>0</v>
      </c>
      <c r="V188" s="223">
        <f t="shared" si="40"/>
        <v>0</v>
      </c>
      <c r="W188" s="224">
        <f t="shared" si="40"/>
        <v>0</v>
      </c>
    </row>
    <row r="189" spans="1:23" ht="30" customHeight="1">
      <c r="A189" s="415">
        <v>21</v>
      </c>
      <c r="B189" s="417" t="s">
        <v>159</v>
      </c>
      <c r="C189" s="144" t="s">
        <v>17</v>
      </c>
      <c r="D189" s="420">
        <v>32.28</v>
      </c>
      <c r="E189" s="420">
        <v>114.9</v>
      </c>
      <c r="F189" s="420">
        <v>239.04</v>
      </c>
      <c r="G189" s="420">
        <v>204.7</v>
      </c>
      <c r="H189" s="425">
        <v>44.08</v>
      </c>
      <c r="I189" s="240">
        <v>0</v>
      </c>
      <c r="J189" s="232">
        <v>0</v>
      </c>
      <c r="K189" s="232">
        <v>0</v>
      </c>
      <c r="L189" s="232">
        <v>0</v>
      </c>
      <c r="M189" s="233">
        <v>0</v>
      </c>
      <c r="N189" s="427">
        <v>0</v>
      </c>
      <c r="O189" s="420">
        <v>0</v>
      </c>
      <c r="P189" s="420">
        <v>0</v>
      </c>
      <c r="Q189" s="420">
        <v>0</v>
      </c>
      <c r="R189" s="420">
        <v>0</v>
      </c>
      <c r="S189" s="242">
        <v>0</v>
      </c>
      <c r="T189" s="243">
        <v>0</v>
      </c>
      <c r="U189" s="243">
        <v>0</v>
      </c>
      <c r="V189" s="243">
        <v>0</v>
      </c>
      <c r="W189" s="244">
        <v>0</v>
      </c>
    </row>
    <row r="190" spans="1:23" ht="30" customHeight="1">
      <c r="A190" s="415"/>
      <c r="B190" s="418"/>
      <c r="C190" s="146" t="s">
        <v>18</v>
      </c>
      <c r="D190" s="421"/>
      <c r="E190" s="421"/>
      <c r="F190" s="421"/>
      <c r="G190" s="421"/>
      <c r="H190" s="426"/>
      <c r="I190" s="236">
        <v>0</v>
      </c>
      <c r="J190" s="234">
        <v>0</v>
      </c>
      <c r="K190" s="234">
        <v>0</v>
      </c>
      <c r="L190" s="234">
        <v>0</v>
      </c>
      <c r="M190" s="235">
        <v>0</v>
      </c>
      <c r="N190" s="428"/>
      <c r="O190" s="421"/>
      <c r="P190" s="421"/>
      <c r="Q190" s="421"/>
      <c r="R190" s="421"/>
      <c r="S190" s="245">
        <v>0</v>
      </c>
      <c r="T190" s="246">
        <v>0</v>
      </c>
      <c r="U190" s="246">
        <v>0</v>
      </c>
      <c r="V190" s="246">
        <v>0</v>
      </c>
      <c r="W190" s="247">
        <v>0</v>
      </c>
    </row>
    <row r="191" spans="1:23" ht="30" customHeight="1">
      <c r="A191" s="415"/>
      <c r="B191" s="418"/>
      <c r="C191" s="146" t="s">
        <v>19</v>
      </c>
      <c r="D191" s="421"/>
      <c r="E191" s="421"/>
      <c r="F191" s="421"/>
      <c r="G191" s="421"/>
      <c r="H191" s="426"/>
      <c r="I191" s="236">
        <v>2</v>
      </c>
      <c r="J191" s="234">
        <v>4</v>
      </c>
      <c r="K191" s="234">
        <v>0</v>
      </c>
      <c r="L191" s="234">
        <v>0</v>
      </c>
      <c r="M191" s="235">
        <v>0</v>
      </c>
      <c r="N191" s="428"/>
      <c r="O191" s="421"/>
      <c r="P191" s="421"/>
      <c r="Q191" s="421"/>
      <c r="R191" s="421"/>
      <c r="S191" s="245">
        <v>0</v>
      </c>
      <c r="T191" s="246">
        <v>0</v>
      </c>
      <c r="U191" s="246">
        <v>0</v>
      </c>
      <c r="V191" s="246">
        <v>0</v>
      </c>
      <c r="W191" s="247">
        <v>0</v>
      </c>
    </row>
    <row r="192" spans="1:23" ht="30" customHeight="1">
      <c r="A192" s="415"/>
      <c r="B192" s="418"/>
      <c r="C192" s="146" t="s">
        <v>20</v>
      </c>
      <c r="D192" s="421"/>
      <c r="E192" s="421"/>
      <c r="F192" s="421"/>
      <c r="G192" s="421"/>
      <c r="H192" s="426"/>
      <c r="I192" s="236">
        <v>20</v>
      </c>
      <c r="J192" s="234">
        <v>6</v>
      </c>
      <c r="K192" s="234">
        <v>20</v>
      </c>
      <c r="L192" s="234">
        <v>0</v>
      </c>
      <c r="M192" s="235">
        <v>0</v>
      </c>
      <c r="N192" s="428"/>
      <c r="O192" s="421"/>
      <c r="P192" s="421"/>
      <c r="Q192" s="421"/>
      <c r="R192" s="421"/>
      <c r="S192" s="245">
        <v>0</v>
      </c>
      <c r="T192" s="246">
        <v>0</v>
      </c>
      <c r="U192" s="246">
        <v>0</v>
      </c>
      <c r="V192" s="246">
        <v>0</v>
      </c>
      <c r="W192" s="247">
        <v>0</v>
      </c>
    </row>
    <row r="193" spans="1:23" ht="30" customHeight="1">
      <c r="A193" s="415"/>
      <c r="B193" s="418"/>
      <c r="C193" s="146" t="s">
        <v>21</v>
      </c>
      <c r="D193" s="421"/>
      <c r="E193" s="421"/>
      <c r="F193" s="421"/>
      <c r="G193" s="421"/>
      <c r="H193" s="426"/>
      <c r="I193" s="236">
        <v>2</v>
      </c>
      <c r="J193" s="234">
        <v>6</v>
      </c>
      <c r="K193" s="234">
        <v>0</v>
      </c>
      <c r="L193" s="234">
        <v>0</v>
      </c>
      <c r="M193" s="235">
        <v>0</v>
      </c>
      <c r="N193" s="428"/>
      <c r="O193" s="421"/>
      <c r="P193" s="421"/>
      <c r="Q193" s="421"/>
      <c r="R193" s="421"/>
      <c r="S193" s="245">
        <v>0</v>
      </c>
      <c r="T193" s="246">
        <v>0</v>
      </c>
      <c r="U193" s="246">
        <v>0</v>
      </c>
      <c r="V193" s="246">
        <v>0</v>
      </c>
      <c r="W193" s="247">
        <v>0</v>
      </c>
    </row>
    <row r="194" spans="1:23" ht="30" customHeight="1">
      <c r="A194" s="415"/>
      <c r="B194" s="418"/>
      <c r="C194" s="146" t="s">
        <v>22</v>
      </c>
      <c r="D194" s="421"/>
      <c r="E194" s="421"/>
      <c r="F194" s="421"/>
      <c r="G194" s="421"/>
      <c r="H194" s="426"/>
      <c r="I194" s="236">
        <v>0</v>
      </c>
      <c r="J194" s="234">
        <v>0</v>
      </c>
      <c r="K194" s="234">
        <v>0</v>
      </c>
      <c r="L194" s="234">
        <v>0</v>
      </c>
      <c r="M194" s="235">
        <v>0</v>
      </c>
      <c r="N194" s="428"/>
      <c r="O194" s="421"/>
      <c r="P194" s="421"/>
      <c r="Q194" s="421"/>
      <c r="R194" s="421"/>
      <c r="S194" s="245">
        <v>0</v>
      </c>
      <c r="T194" s="246">
        <v>0</v>
      </c>
      <c r="U194" s="246">
        <v>0</v>
      </c>
      <c r="V194" s="246">
        <v>0</v>
      </c>
      <c r="W194" s="247">
        <v>0</v>
      </c>
    </row>
    <row r="195" spans="1:23" ht="30" customHeight="1">
      <c r="A195" s="415"/>
      <c r="B195" s="418"/>
      <c r="C195" s="146" t="s">
        <v>23</v>
      </c>
      <c r="D195" s="421"/>
      <c r="E195" s="421"/>
      <c r="F195" s="421"/>
      <c r="G195" s="421"/>
      <c r="H195" s="426"/>
      <c r="I195" s="236">
        <v>0</v>
      </c>
      <c r="J195" s="234">
        <v>0</v>
      </c>
      <c r="K195" s="234">
        <v>0</v>
      </c>
      <c r="L195" s="234">
        <v>0</v>
      </c>
      <c r="M195" s="235">
        <v>0</v>
      </c>
      <c r="N195" s="428"/>
      <c r="O195" s="421"/>
      <c r="P195" s="421"/>
      <c r="Q195" s="421"/>
      <c r="R195" s="421"/>
      <c r="S195" s="245">
        <v>0</v>
      </c>
      <c r="T195" s="246">
        <v>0</v>
      </c>
      <c r="U195" s="246">
        <v>0</v>
      </c>
      <c r="V195" s="246">
        <v>0</v>
      </c>
      <c r="W195" s="247">
        <v>0</v>
      </c>
    </row>
    <row r="196" spans="1:23" ht="30" customHeight="1" thickBot="1">
      <c r="A196" s="415"/>
      <c r="B196" s="419"/>
      <c r="C196" s="149" t="s">
        <v>24</v>
      </c>
      <c r="D196" s="421"/>
      <c r="E196" s="421"/>
      <c r="F196" s="421"/>
      <c r="G196" s="421"/>
      <c r="H196" s="426"/>
      <c r="I196" s="237">
        <v>4</v>
      </c>
      <c r="J196" s="238">
        <v>0</v>
      </c>
      <c r="K196" s="238">
        <v>16</v>
      </c>
      <c r="L196" s="238">
        <v>0</v>
      </c>
      <c r="M196" s="239">
        <v>0</v>
      </c>
      <c r="N196" s="429"/>
      <c r="O196" s="424"/>
      <c r="P196" s="424"/>
      <c r="Q196" s="424"/>
      <c r="R196" s="424"/>
      <c r="S196" s="251">
        <v>0</v>
      </c>
      <c r="T196" s="248">
        <v>0</v>
      </c>
      <c r="U196" s="248">
        <v>0</v>
      </c>
      <c r="V196" s="248">
        <v>0</v>
      </c>
      <c r="W196" s="252">
        <v>0</v>
      </c>
    </row>
    <row r="197" spans="1:23" ht="30" customHeight="1" thickBot="1">
      <c r="A197" s="416"/>
      <c r="B197" s="422" t="s">
        <v>25</v>
      </c>
      <c r="C197" s="423"/>
      <c r="D197" s="256">
        <v>28</v>
      </c>
      <c r="E197" s="223">
        <v>16</v>
      </c>
      <c r="F197" s="223">
        <v>36</v>
      </c>
      <c r="G197" s="223">
        <v>0</v>
      </c>
      <c r="H197" s="223">
        <v>0</v>
      </c>
      <c r="I197" s="223">
        <f t="shared" ref="I197:M197" si="41">I189+I190+I191+I192+I193+I194+I195+I196</f>
        <v>28</v>
      </c>
      <c r="J197" s="223">
        <f t="shared" si="41"/>
        <v>16</v>
      </c>
      <c r="K197" s="223">
        <f t="shared" si="41"/>
        <v>36</v>
      </c>
      <c r="L197" s="223">
        <f t="shared" si="41"/>
        <v>0</v>
      </c>
      <c r="M197" s="224">
        <f t="shared" si="41"/>
        <v>0</v>
      </c>
      <c r="N197" s="256">
        <v>0</v>
      </c>
      <c r="O197" s="223">
        <v>0</v>
      </c>
      <c r="P197" s="223">
        <v>0</v>
      </c>
      <c r="Q197" s="223">
        <v>0</v>
      </c>
      <c r="R197" s="223">
        <v>0</v>
      </c>
      <c r="S197" s="223">
        <f t="shared" ref="S197:W197" si="42">S189+S190+S191+S192+S193+S194+S195+S196</f>
        <v>0</v>
      </c>
      <c r="T197" s="223">
        <f t="shared" si="42"/>
        <v>0</v>
      </c>
      <c r="U197" s="223">
        <f t="shared" si="42"/>
        <v>0</v>
      </c>
      <c r="V197" s="223">
        <f t="shared" si="42"/>
        <v>0</v>
      </c>
      <c r="W197" s="224">
        <f t="shared" si="42"/>
        <v>0</v>
      </c>
    </row>
    <row r="198" spans="1:23" ht="30" customHeight="1">
      <c r="A198" s="415">
        <v>22</v>
      </c>
      <c r="B198" s="417" t="s">
        <v>160</v>
      </c>
      <c r="C198" s="144" t="s">
        <v>17</v>
      </c>
      <c r="D198" s="420">
        <v>0.84</v>
      </c>
      <c r="E198" s="420">
        <v>0</v>
      </c>
      <c r="F198" s="420">
        <v>0</v>
      </c>
      <c r="G198" s="420">
        <v>2.16</v>
      </c>
      <c r="H198" s="425">
        <v>0</v>
      </c>
      <c r="I198" s="240">
        <v>0</v>
      </c>
      <c r="J198" s="232">
        <v>0</v>
      </c>
      <c r="K198" s="232">
        <v>0</v>
      </c>
      <c r="L198" s="232">
        <v>0</v>
      </c>
      <c r="M198" s="233">
        <v>0</v>
      </c>
      <c r="N198" s="427">
        <v>0</v>
      </c>
      <c r="O198" s="420">
        <v>0</v>
      </c>
      <c r="P198" s="420">
        <v>0</v>
      </c>
      <c r="Q198" s="420">
        <v>0</v>
      </c>
      <c r="R198" s="420">
        <v>0</v>
      </c>
      <c r="S198" s="242">
        <v>0</v>
      </c>
      <c r="T198" s="243">
        <v>0</v>
      </c>
      <c r="U198" s="243">
        <v>0</v>
      </c>
      <c r="V198" s="243">
        <v>0</v>
      </c>
      <c r="W198" s="244">
        <v>0</v>
      </c>
    </row>
    <row r="199" spans="1:23" ht="30" customHeight="1">
      <c r="A199" s="415"/>
      <c r="B199" s="418"/>
      <c r="C199" s="146" t="s">
        <v>18</v>
      </c>
      <c r="D199" s="421"/>
      <c r="E199" s="421"/>
      <c r="F199" s="421"/>
      <c r="G199" s="421"/>
      <c r="H199" s="426"/>
      <c r="I199" s="236">
        <v>0</v>
      </c>
      <c r="J199" s="234">
        <v>0</v>
      </c>
      <c r="K199" s="234">
        <v>0</v>
      </c>
      <c r="L199" s="234">
        <v>0</v>
      </c>
      <c r="M199" s="235">
        <v>0</v>
      </c>
      <c r="N199" s="428"/>
      <c r="O199" s="421"/>
      <c r="P199" s="421"/>
      <c r="Q199" s="421"/>
      <c r="R199" s="421"/>
      <c r="S199" s="245">
        <v>0</v>
      </c>
      <c r="T199" s="246">
        <v>0</v>
      </c>
      <c r="U199" s="246">
        <v>0</v>
      </c>
      <c r="V199" s="246">
        <v>0</v>
      </c>
      <c r="W199" s="247">
        <v>0</v>
      </c>
    </row>
    <row r="200" spans="1:23" ht="30" customHeight="1">
      <c r="A200" s="415"/>
      <c r="B200" s="418"/>
      <c r="C200" s="146" t="s">
        <v>19</v>
      </c>
      <c r="D200" s="421"/>
      <c r="E200" s="421"/>
      <c r="F200" s="421"/>
      <c r="G200" s="421"/>
      <c r="H200" s="426"/>
      <c r="I200" s="236">
        <v>0</v>
      </c>
      <c r="J200" s="234">
        <v>0</v>
      </c>
      <c r="K200" s="234">
        <v>0</v>
      </c>
      <c r="L200" s="234">
        <v>0</v>
      </c>
      <c r="M200" s="235">
        <v>0</v>
      </c>
      <c r="N200" s="428"/>
      <c r="O200" s="421"/>
      <c r="P200" s="421"/>
      <c r="Q200" s="421"/>
      <c r="R200" s="421"/>
      <c r="S200" s="245">
        <v>0</v>
      </c>
      <c r="T200" s="246">
        <v>0</v>
      </c>
      <c r="U200" s="246">
        <v>0</v>
      </c>
      <c r="V200" s="246">
        <v>0</v>
      </c>
      <c r="W200" s="247">
        <v>0</v>
      </c>
    </row>
    <row r="201" spans="1:23" ht="30" customHeight="1">
      <c r="A201" s="415"/>
      <c r="B201" s="418"/>
      <c r="C201" s="146" t="s">
        <v>20</v>
      </c>
      <c r="D201" s="421"/>
      <c r="E201" s="421"/>
      <c r="F201" s="421"/>
      <c r="G201" s="421"/>
      <c r="H201" s="426"/>
      <c r="I201" s="236">
        <v>0</v>
      </c>
      <c r="J201" s="234">
        <v>0</v>
      </c>
      <c r="K201" s="234">
        <v>0</v>
      </c>
      <c r="L201" s="234">
        <v>0</v>
      </c>
      <c r="M201" s="235">
        <v>0</v>
      </c>
      <c r="N201" s="428"/>
      <c r="O201" s="421"/>
      <c r="P201" s="421"/>
      <c r="Q201" s="421"/>
      <c r="R201" s="421"/>
      <c r="S201" s="245">
        <v>0</v>
      </c>
      <c r="T201" s="246">
        <v>0</v>
      </c>
      <c r="U201" s="246">
        <v>0</v>
      </c>
      <c r="V201" s="246">
        <v>0</v>
      </c>
      <c r="W201" s="247">
        <v>0</v>
      </c>
    </row>
    <row r="202" spans="1:23" ht="30" customHeight="1">
      <c r="A202" s="415"/>
      <c r="B202" s="418"/>
      <c r="C202" s="146" t="s">
        <v>21</v>
      </c>
      <c r="D202" s="421"/>
      <c r="E202" s="421"/>
      <c r="F202" s="421"/>
      <c r="G202" s="421"/>
      <c r="H202" s="426"/>
      <c r="I202" s="236">
        <v>0</v>
      </c>
      <c r="J202" s="234">
        <v>0</v>
      </c>
      <c r="K202" s="234">
        <v>0</v>
      </c>
      <c r="L202" s="234">
        <v>0</v>
      </c>
      <c r="M202" s="235">
        <v>0</v>
      </c>
      <c r="N202" s="428"/>
      <c r="O202" s="421"/>
      <c r="P202" s="421"/>
      <c r="Q202" s="421"/>
      <c r="R202" s="421"/>
      <c r="S202" s="245">
        <v>0</v>
      </c>
      <c r="T202" s="246">
        <v>0</v>
      </c>
      <c r="U202" s="246">
        <v>0</v>
      </c>
      <c r="V202" s="246">
        <v>0</v>
      </c>
      <c r="W202" s="247">
        <v>0</v>
      </c>
    </row>
    <row r="203" spans="1:23" ht="30" customHeight="1">
      <c r="A203" s="415"/>
      <c r="B203" s="418"/>
      <c r="C203" s="146" t="s">
        <v>22</v>
      </c>
      <c r="D203" s="421"/>
      <c r="E203" s="421"/>
      <c r="F203" s="421"/>
      <c r="G203" s="421"/>
      <c r="H203" s="426"/>
      <c r="I203" s="236">
        <v>0</v>
      </c>
      <c r="J203" s="234">
        <v>0</v>
      </c>
      <c r="K203" s="234">
        <v>0</v>
      </c>
      <c r="L203" s="234">
        <v>0</v>
      </c>
      <c r="M203" s="235">
        <v>0</v>
      </c>
      <c r="N203" s="428"/>
      <c r="O203" s="421"/>
      <c r="P203" s="421"/>
      <c r="Q203" s="421"/>
      <c r="R203" s="421"/>
      <c r="S203" s="245">
        <v>0</v>
      </c>
      <c r="T203" s="246">
        <v>0</v>
      </c>
      <c r="U203" s="246">
        <v>0</v>
      </c>
      <c r="V203" s="246">
        <v>0</v>
      </c>
      <c r="W203" s="247">
        <v>0</v>
      </c>
    </row>
    <row r="204" spans="1:23" ht="30" customHeight="1">
      <c r="A204" s="415"/>
      <c r="B204" s="418"/>
      <c r="C204" s="146" t="s">
        <v>23</v>
      </c>
      <c r="D204" s="421"/>
      <c r="E204" s="421"/>
      <c r="F204" s="421"/>
      <c r="G204" s="421"/>
      <c r="H204" s="426"/>
      <c r="I204" s="236">
        <v>0</v>
      </c>
      <c r="J204" s="234">
        <v>0</v>
      </c>
      <c r="K204" s="234">
        <v>0</v>
      </c>
      <c r="L204" s="234">
        <v>0</v>
      </c>
      <c r="M204" s="235">
        <v>0</v>
      </c>
      <c r="N204" s="428"/>
      <c r="O204" s="421"/>
      <c r="P204" s="421"/>
      <c r="Q204" s="421"/>
      <c r="R204" s="421"/>
      <c r="S204" s="245">
        <v>0</v>
      </c>
      <c r="T204" s="246">
        <v>0</v>
      </c>
      <c r="U204" s="246">
        <v>0</v>
      </c>
      <c r="V204" s="246">
        <v>0</v>
      </c>
      <c r="W204" s="247">
        <v>0</v>
      </c>
    </row>
    <row r="205" spans="1:23" ht="30" customHeight="1" thickBot="1">
      <c r="A205" s="415"/>
      <c r="B205" s="419"/>
      <c r="C205" s="149" t="s">
        <v>24</v>
      </c>
      <c r="D205" s="421"/>
      <c r="E205" s="421"/>
      <c r="F205" s="421"/>
      <c r="G205" s="421"/>
      <c r="H205" s="426"/>
      <c r="I205" s="237">
        <v>0</v>
      </c>
      <c r="J205" s="238">
        <v>0</v>
      </c>
      <c r="K205" s="238">
        <v>0</v>
      </c>
      <c r="L205" s="238">
        <v>0</v>
      </c>
      <c r="M205" s="239">
        <v>0</v>
      </c>
      <c r="N205" s="429"/>
      <c r="O205" s="424"/>
      <c r="P205" s="424"/>
      <c r="Q205" s="424"/>
      <c r="R205" s="424"/>
      <c r="S205" s="251">
        <v>0</v>
      </c>
      <c r="T205" s="248">
        <v>0</v>
      </c>
      <c r="U205" s="248">
        <v>0</v>
      </c>
      <c r="V205" s="248">
        <v>0</v>
      </c>
      <c r="W205" s="252">
        <v>0</v>
      </c>
    </row>
    <row r="206" spans="1:23" ht="30" customHeight="1" thickBot="1">
      <c r="A206" s="416"/>
      <c r="B206" s="422" t="s">
        <v>25</v>
      </c>
      <c r="C206" s="423"/>
      <c r="D206" s="256">
        <v>0</v>
      </c>
      <c r="E206" s="223">
        <v>0</v>
      </c>
      <c r="F206" s="223">
        <v>0</v>
      </c>
      <c r="G206" s="223">
        <v>0</v>
      </c>
      <c r="H206" s="223">
        <v>0</v>
      </c>
      <c r="I206" s="223">
        <f t="shared" ref="I206:M206" si="43">I198+I199+I200+I201+I202+I203+I204+I205</f>
        <v>0</v>
      </c>
      <c r="J206" s="223">
        <f t="shared" si="43"/>
        <v>0</v>
      </c>
      <c r="K206" s="223">
        <f t="shared" si="43"/>
        <v>0</v>
      </c>
      <c r="L206" s="223">
        <f t="shared" si="43"/>
        <v>0</v>
      </c>
      <c r="M206" s="224">
        <f t="shared" si="43"/>
        <v>0</v>
      </c>
      <c r="N206" s="256">
        <v>0</v>
      </c>
      <c r="O206" s="223">
        <v>0</v>
      </c>
      <c r="P206" s="223">
        <v>0</v>
      </c>
      <c r="Q206" s="223">
        <v>0</v>
      </c>
      <c r="R206" s="223">
        <v>0</v>
      </c>
      <c r="S206" s="223">
        <f t="shared" ref="S206:W206" si="44">S198+S199+S200+S201+S202+S203+S204+S205</f>
        <v>0</v>
      </c>
      <c r="T206" s="223">
        <f t="shared" si="44"/>
        <v>0</v>
      </c>
      <c r="U206" s="223">
        <f t="shared" si="44"/>
        <v>0</v>
      </c>
      <c r="V206" s="223">
        <f t="shared" si="44"/>
        <v>0</v>
      </c>
      <c r="W206" s="224">
        <f t="shared" si="44"/>
        <v>0</v>
      </c>
    </row>
    <row r="207" spans="1:23" ht="30" customHeight="1">
      <c r="A207" s="415">
        <v>23</v>
      </c>
      <c r="B207" s="417" t="s">
        <v>161</v>
      </c>
      <c r="C207" s="144" t="s">
        <v>17</v>
      </c>
      <c r="D207" s="420">
        <v>139.35</v>
      </c>
      <c r="E207" s="420">
        <v>0</v>
      </c>
      <c r="F207" s="420">
        <v>0</v>
      </c>
      <c r="G207" s="420">
        <v>1.39</v>
      </c>
      <c r="H207" s="425">
        <v>5.09</v>
      </c>
      <c r="I207" s="240">
        <v>0</v>
      </c>
      <c r="J207" s="232">
        <v>0</v>
      </c>
      <c r="K207" s="232">
        <v>0</v>
      </c>
      <c r="L207" s="232">
        <v>0</v>
      </c>
      <c r="M207" s="233">
        <v>0</v>
      </c>
      <c r="N207" s="427">
        <v>0</v>
      </c>
      <c r="O207" s="420">
        <v>0</v>
      </c>
      <c r="P207" s="420">
        <v>0</v>
      </c>
      <c r="Q207" s="420">
        <v>0</v>
      </c>
      <c r="R207" s="420">
        <v>0</v>
      </c>
      <c r="S207" s="242">
        <v>0</v>
      </c>
      <c r="T207" s="243">
        <v>0</v>
      </c>
      <c r="U207" s="243">
        <v>0</v>
      </c>
      <c r="V207" s="243">
        <v>0</v>
      </c>
      <c r="W207" s="244">
        <v>0</v>
      </c>
    </row>
    <row r="208" spans="1:23" ht="30" customHeight="1">
      <c r="A208" s="415"/>
      <c r="B208" s="418"/>
      <c r="C208" s="146" t="s">
        <v>18</v>
      </c>
      <c r="D208" s="421"/>
      <c r="E208" s="421"/>
      <c r="F208" s="421"/>
      <c r="G208" s="421"/>
      <c r="H208" s="426"/>
      <c r="I208" s="236">
        <v>0</v>
      </c>
      <c r="J208" s="234">
        <v>0</v>
      </c>
      <c r="K208" s="234">
        <v>0</v>
      </c>
      <c r="L208" s="234">
        <v>0</v>
      </c>
      <c r="M208" s="235">
        <v>0</v>
      </c>
      <c r="N208" s="428"/>
      <c r="O208" s="421"/>
      <c r="P208" s="421"/>
      <c r="Q208" s="421"/>
      <c r="R208" s="421"/>
      <c r="S208" s="245">
        <v>0</v>
      </c>
      <c r="T208" s="246">
        <v>0</v>
      </c>
      <c r="U208" s="246">
        <v>0</v>
      </c>
      <c r="V208" s="246">
        <v>0</v>
      </c>
      <c r="W208" s="247">
        <v>0</v>
      </c>
    </row>
    <row r="209" spans="1:23" ht="30" customHeight="1">
      <c r="A209" s="415"/>
      <c r="B209" s="418"/>
      <c r="C209" s="146" t="s">
        <v>19</v>
      </c>
      <c r="D209" s="421"/>
      <c r="E209" s="421"/>
      <c r="F209" s="421"/>
      <c r="G209" s="421"/>
      <c r="H209" s="426"/>
      <c r="I209" s="236">
        <v>0</v>
      </c>
      <c r="J209" s="234">
        <v>0</v>
      </c>
      <c r="K209" s="234">
        <v>0</v>
      </c>
      <c r="L209" s="234">
        <v>0</v>
      </c>
      <c r="M209" s="235">
        <v>0</v>
      </c>
      <c r="N209" s="428"/>
      <c r="O209" s="421"/>
      <c r="P209" s="421"/>
      <c r="Q209" s="421"/>
      <c r="R209" s="421"/>
      <c r="S209" s="245">
        <v>0</v>
      </c>
      <c r="T209" s="246">
        <v>0</v>
      </c>
      <c r="U209" s="246">
        <v>0</v>
      </c>
      <c r="V209" s="246">
        <v>0</v>
      </c>
      <c r="W209" s="247">
        <v>0</v>
      </c>
    </row>
    <row r="210" spans="1:23" ht="30" customHeight="1">
      <c r="A210" s="415"/>
      <c r="B210" s="418"/>
      <c r="C210" s="146" t="s">
        <v>20</v>
      </c>
      <c r="D210" s="421"/>
      <c r="E210" s="421"/>
      <c r="F210" s="421"/>
      <c r="G210" s="421"/>
      <c r="H210" s="426"/>
      <c r="I210" s="236">
        <v>0</v>
      </c>
      <c r="J210" s="234">
        <v>0</v>
      </c>
      <c r="K210" s="234">
        <v>0</v>
      </c>
      <c r="L210" s="234">
        <v>0</v>
      </c>
      <c r="M210" s="235">
        <v>0</v>
      </c>
      <c r="N210" s="428"/>
      <c r="O210" s="421"/>
      <c r="P210" s="421"/>
      <c r="Q210" s="421"/>
      <c r="R210" s="421"/>
      <c r="S210" s="245">
        <v>0</v>
      </c>
      <c r="T210" s="246">
        <v>0</v>
      </c>
      <c r="U210" s="246">
        <v>0</v>
      </c>
      <c r="V210" s="246">
        <v>0</v>
      </c>
      <c r="W210" s="247">
        <v>0</v>
      </c>
    </row>
    <row r="211" spans="1:23" ht="30" customHeight="1">
      <c r="A211" s="415"/>
      <c r="B211" s="418"/>
      <c r="C211" s="146" t="s">
        <v>21</v>
      </c>
      <c r="D211" s="421"/>
      <c r="E211" s="421"/>
      <c r="F211" s="421"/>
      <c r="G211" s="421"/>
      <c r="H211" s="426"/>
      <c r="I211" s="236">
        <v>0</v>
      </c>
      <c r="J211" s="234">
        <v>0</v>
      </c>
      <c r="K211" s="234">
        <v>0</v>
      </c>
      <c r="L211" s="234">
        <v>0</v>
      </c>
      <c r="M211" s="235">
        <v>0</v>
      </c>
      <c r="N211" s="428"/>
      <c r="O211" s="421"/>
      <c r="P211" s="421"/>
      <c r="Q211" s="421"/>
      <c r="R211" s="421"/>
      <c r="S211" s="245">
        <v>0</v>
      </c>
      <c r="T211" s="246">
        <v>0</v>
      </c>
      <c r="U211" s="246">
        <v>0</v>
      </c>
      <c r="V211" s="246">
        <v>0</v>
      </c>
      <c r="W211" s="247">
        <v>0</v>
      </c>
    </row>
    <row r="212" spans="1:23" ht="30" customHeight="1">
      <c r="A212" s="415"/>
      <c r="B212" s="418"/>
      <c r="C212" s="146" t="s">
        <v>22</v>
      </c>
      <c r="D212" s="421"/>
      <c r="E212" s="421"/>
      <c r="F212" s="421"/>
      <c r="G212" s="421"/>
      <c r="H212" s="426"/>
      <c r="I212" s="236">
        <v>0</v>
      </c>
      <c r="J212" s="234">
        <v>0</v>
      </c>
      <c r="K212" s="234">
        <v>0</v>
      </c>
      <c r="L212" s="234">
        <v>0</v>
      </c>
      <c r="M212" s="235">
        <v>0</v>
      </c>
      <c r="N212" s="428"/>
      <c r="O212" s="421"/>
      <c r="P212" s="421"/>
      <c r="Q212" s="421"/>
      <c r="R212" s="421"/>
      <c r="S212" s="245">
        <v>0</v>
      </c>
      <c r="T212" s="246">
        <v>0</v>
      </c>
      <c r="U212" s="246">
        <v>0</v>
      </c>
      <c r="V212" s="246">
        <v>0</v>
      </c>
      <c r="W212" s="247">
        <v>0</v>
      </c>
    </row>
    <row r="213" spans="1:23" ht="30" customHeight="1">
      <c r="A213" s="415"/>
      <c r="B213" s="418"/>
      <c r="C213" s="146" t="s">
        <v>23</v>
      </c>
      <c r="D213" s="421"/>
      <c r="E213" s="421"/>
      <c r="F213" s="421"/>
      <c r="G213" s="421"/>
      <c r="H213" s="426"/>
      <c r="I213" s="236">
        <v>0</v>
      </c>
      <c r="J213" s="234">
        <v>0</v>
      </c>
      <c r="K213" s="234">
        <v>0</v>
      </c>
      <c r="L213" s="234">
        <v>0</v>
      </c>
      <c r="M213" s="235">
        <v>0</v>
      </c>
      <c r="N213" s="428"/>
      <c r="O213" s="421"/>
      <c r="P213" s="421"/>
      <c r="Q213" s="421"/>
      <c r="R213" s="421"/>
      <c r="S213" s="245">
        <v>0</v>
      </c>
      <c r="T213" s="246">
        <v>0</v>
      </c>
      <c r="U213" s="246">
        <v>0</v>
      </c>
      <c r="V213" s="246">
        <v>0</v>
      </c>
      <c r="W213" s="247">
        <v>0</v>
      </c>
    </row>
    <row r="214" spans="1:23" ht="30" customHeight="1" thickBot="1">
      <c r="A214" s="415"/>
      <c r="B214" s="419"/>
      <c r="C214" s="149" t="s">
        <v>24</v>
      </c>
      <c r="D214" s="421"/>
      <c r="E214" s="421"/>
      <c r="F214" s="421"/>
      <c r="G214" s="421"/>
      <c r="H214" s="426"/>
      <c r="I214" s="237">
        <v>0</v>
      </c>
      <c r="J214" s="238">
        <v>0</v>
      </c>
      <c r="K214" s="238">
        <v>0</v>
      </c>
      <c r="L214" s="238">
        <v>0</v>
      </c>
      <c r="M214" s="239">
        <v>0</v>
      </c>
      <c r="N214" s="429"/>
      <c r="O214" s="424"/>
      <c r="P214" s="424"/>
      <c r="Q214" s="424"/>
      <c r="R214" s="424"/>
      <c r="S214" s="251">
        <v>0</v>
      </c>
      <c r="T214" s="248">
        <v>0</v>
      </c>
      <c r="U214" s="248">
        <v>0</v>
      </c>
      <c r="V214" s="248">
        <v>0</v>
      </c>
      <c r="W214" s="252">
        <v>0</v>
      </c>
    </row>
    <row r="215" spans="1:23" ht="30" customHeight="1" thickBot="1">
      <c r="A215" s="416"/>
      <c r="B215" s="422" t="s">
        <v>25</v>
      </c>
      <c r="C215" s="423"/>
      <c r="D215" s="256">
        <v>0</v>
      </c>
      <c r="E215" s="223">
        <v>0</v>
      </c>
      <c r="F215" s="223">
        <v>0</v>
      </c>
      <c r="G215" s="223">
        <v>0</v>
      </c>
      <c r="H215" s="223">
        <v>0</v>
      </c>
      <c r="I215" s="223">
        <f t="shared" ref="I215:M215" si="45">I207+I208+I209+I210+I211+I212+I213+I214</f>
        <v>0</v>
      </c>
      <c r="J215" s="223">
        <f t="shared" si="45"/>
        <v>0</v>
      </c>
      <c r="K215" s="223">
        <f t="shared" si="45"/>
        <v>0</v>
      </c>
      <c r="L215" s="223">
        <f t="shared" si="45"/>
        <v>0</v>
      </c>
      <c r="M215" s="224">
        <f t="shared" si="45"/>
        <v>0</v>
      </c>
      <c r="N215" s="256">
        <v>0</v>
      </c>
      <c r="O215" s="223">
        <v>0</v>
      </c>
      <c r="P215" s="223">
        <v>0</v>
      </c>
      <c r="Q215" s="223">
        <v>0</v>
      </c>
      <c r="R215" s="223">
        <v>0</v>
      </c>
      <c r="S215" s="223">
        <f t="shared" ref="S215:W215" si="46">S207+S208+S209+S210+S211+S212+S213+S214</f>
        <v>0</v>
      </c>
      <c r="T215" s="223">
        <f t="shared" si="46"/>
        <v>0</v>
      </c>
      <c r="U215" s="223">
        <f t="shared" si="46"/>
        <v>0</v>
      </c>
      <c r="V215" s="223">
        <f t="shared" si="46"/>
        <v>0</v>
      </c>
      <c r="W215" s="224">
        <f t="shared" si="46"/>
        <v>0</v>
      </c>
    </row>
    <row r="216" spans="1:23" ht="30" customHeight="1">
      <c r="A216" s="415">
        <v>24</v>
      </c>
      <c r="B216" s="417" t="s">
        <v>162</v>
      </c>
      <c r="C216" s="144" t="s">
        <v>17</v>
      </c>
      <c r="D216" s="420">
        <v>141.05000000000001</v>
      </c>
      <c r="E216" s="420">
        <v>0</v>
      </c>
      <c r="F216" s="420">
        <v>0</v>
      </c>
      <c r="G216" s="420">
        <v>0.66</v>
      </c>
      <c r="H216" s="425">
        <v>0</v>
      </c>
      <c r="I216" s="240">
        <v>0</v>
      </c>
      <c r="J216" s="232">
        <v>0</v>
      </c>
      <c r="K216" s="232">
        <v>0</v>
      </c>
      <c r="L216" s="232">
        <v>0</v>
      </c>
      <c r="M216" s="233">
        <v>0</v>
      </c>
      <c r="N216" s="427">
        <v>0</v>
      </c>
      <c r="O216" s="420">
        <v>0</v>
      </c>
      <c r="P216" s="420">
        <v>0</v>
      </c>
      <c r="Q216" s="420">
        <v>0</v>
      </c>
      <c r="R216" s="420">
        <v>0</v>
      </c>
      <c r="S216" s="242">
        <v>0</v>
      </c>
      <c r="T216" s="243">
        <v>0</v>
      </c>
      <c r="U216" s="243">
        <v>0</v>
      </c>
      <c r="V216" s="243">
        <v>0</v>
      </c>
      <c r="W216" s="244">
        <v>0</v>
      </c>
    </row>
    <row r="217" spans="1:23" ht="30" customHeight="1">
      <c r="A217" s="415"/>
      <c r="B217" s="418"/>
      <c r="C217" s="146" t="s">
        <v>18</v>
      </c>
      <c r="D217" s="421"/>
      <c r="E217" s="421"/>
      <c r="F217" s="421"/>
      <c r="G217" s="421"/>
      <c r="H217" s="426"/>
      <c r="I217" s="236">
        <v>0</v>
      </c>
      <c r="J217" s="234">
        <v>0</v>
      </c>
      <c r="K217" s="234">
        <v>0</v>
      </c>
      <c r="L217" s="234">
        <v>0</v>
      </c>
      <c r="M217" s="235">
        <v>0</v>
      </c>
      <c r="N217" s="428"/>
      <c r="O217" s="421"/>
      <c r="P217" s="421"/>
      <c r="Q217" s="421"/>
      <c r="R217" s="421"/>
      <c r="S217" s="245">
        <v>0</v>
      </c>
      <c r="T217" s="246">
        <v>0</v>
      </c>
      <c r="U217" s="246">
        <v>0</v>
      </c>
      <c r="V217" s="246">
        <v>0</v>
      </c>
      <c r="W217" s="247">
        <v>0</v>
      </c>
    </row>
    <row r="218" spans="1:23" ht="30" customHeight="1">
      <c r="A218" s="415"/>
      <c r="B218" s="418"/>
      <c r="C218" s="146" t="s">
        <v>19</v>
      </c>
      <c r="D218" s="421"/>
      <c r="E218" s="421"/>
      <c r="F218" s="421"/>
      <c r="G218" s="421"/>
      <c r="H218" s="426"/>
      <c r="I218" s="236">
        <v>0</v>
      </c>
      <c r="J218" s="234">
        <v>0</v>
      </c>
      <c r="K218" s="234">
        <v>0</v>
      </c>
      <c r="L218" s="234">
        <v>0</v>
      </c>
      <c r="M218" s="235">
        <v>0</v>
      </c>
      <c r="N218" s="428"/>
      <c r="O218" s="421"/>
      <c r="P218" s="421"/>
      <c r="Q218" s="421"/>
      <c r="R218" s="421"/>
      <c r="S218" s="245">
        <v>0</v>
      </c>
      <c r="T218" s="246">
        <v>0</v>
      </c>
      <c r="U218" s="246">
        <v>0</v>
      </c>
      <c r="V218" s="246">
        <v>0</v>
      </c>
      <c r="W218" s="247">
        <v>0</v>
      </c>
    </row>
    <row r="219" spans="1:23" ht="30" customHeight="1">
      <c r="A219" s="415"/>
      <c r="B219" s="418"/>
      <c r="C219" s="146" t="s">
        <v>20</v>
      </c>
      <c r="D219" s="421"/>
      <c r="E219" s="421"/>
      <c r="F219" s="421"/>
      <c r="G219" s="421"/>
      <c r="H219" s="426"/>
      <c r="I219" s="236">
        <v>80</v>
      </c>
      <c r="J219" s="234">
        <v>0</v>
      </c>
      <c r="K219" s="234">
        <v>0</v>
      </c>
      <c r="L219" s="234">
        <v>0</v>
      </c>
      <c r="M219" s="235">
        <v>0</v>
      </c>
      <c r="N219" s="428"/>
      <c r="O219" s="421"/>
      <c r="P219" s="421"/>
      <c r="Q219" s="421"/>
      <c r="R219" s="421"/>
      <c r="S219" s="245">
        <v>0</v>
      </c>
      <c r="T219" s="246">
        <v>0</v>
      </c>
      <c r="U219" s="246">
        <v>0</v>
      </c>
      <c r="V219" s="246">
        <v>0</v>
      </c>
      <c r="W219" s="247">
        <v>0</v>
      </c>
    </row>
    <row r="220" spans="1:23" ht="30" customHeight="1">
      <c r="A220" s="415"/>
      <c r="B220" s="418"/>
      <c r="C220" s="146" t="s">
        <v>21</v>
      </c>
      <c r="D220" s="421"/>
      <c r="E220" s="421"/>
      <c r="F220" s="421"/>
      <c r="G220" s="421"/>
      <c r="H220" s="426"/>
      <c r="I220" s="236">
        <v>0</v>
      </c>
      <c r="J220" s="234">
        <v>0</v>
      </c>
      <c r="K220" s="234">
        <v>0</v>
      </c>
      <c r="L220" s="234">
        <v>0</v>
      </c>
      <c r="M220" s="235">
        <v>0</v>
      </c>
      <c r="N220" s="428"/>
      <c r="O220" s="421"/>
      <c r="P220" s="421"/>
      <c r="Q220" s="421"/>
      <c r="R220" s="421"/>
      <c r="S220" s="245">
        <v>0</v>
      </c>
      <c r="T220" s="246">
        <v>0</v>
      </c>
      <c r="U220" s="246">
        <v>0</v>
      </c>
      <c r="V220" s="246">
        <v>0</v>
      </c>
      <c r="W220" s="247">
        <v>0</v>
      </c>
    </row>
    <row r="221" spans="1:23" ht="30" customHeight="1">
      <c r="A221" s="415"/>
      <c r="B221" s="418"/>
      <c r="C221" s="146" t="s">
        <v>22</v>
      </c>
      <c r="D221" s="421"/>
      <c r="E221" s="421"/>
      <c r="F221" s="421"/>
      <c r="G221" s="421"/>
      <c r="H221" s="426"/>
      <c r="I221" s="236">
        <v>0</v>
      </c>
      <c r="J221" s="234">
        <v>0</v>
      </c>
      <c r="K221" s="234">
        <v>0</v>
      </c>
      <c r="L221" s="234">
        <v>0</v>
      </c>
      <c r="M221" s="235">
        <v>0</v>
      </c>
      <c r="N221" s="428"/>
      <c r="O221" s="421"/>
      <c r="P221" s="421"/>
      <c r="Q221" s="421"/>
      <c r="R221" s="421"/>
      <c r="S221" s="245">
        <v>0</v>
      </c>
      <c r="T221" s="246">
        <v>0</v>
      </c>
      <c r="U221" s="246">
        <v>0</v>
      </c>
      <c r="V221" s="246">
        <v>0</v>
      </c>
      <c r="W221" s="247">
        <v>0</v>
      </c>
    </row>
    <row r="222" spans="1:23" ht="30" customHeight="1">
      <c r="A222" s="415"/>
      <c r="B222" s="418"/>
      <c r="C222" s="146" t="s">
        <v>23</v>
      </c>
      <c r="D222" s="421"/>
      <c r="E222" s="421"/>
      <c r="F222" s="421"/>
      <c r="G222" s="421"/>
      <c r="H222" s="426"/>
      <c r="I222" s="236">
        <v>0</v>
      </c>
      <c r="J222" s="234">
        <v>0</v>
      </c>
      <c r="K222" s="234">
        <v>0</v>
      </c>
      <c r="L222" s="234">
        <v>0</v>
      </c>
      <c r="M222" s="235">
        <v>0</v>
      </c>
      <c r="N222" s="428"/>
      <c r="O222" s="421"/>
      <c r="P222" s="421"/>
      <c r="Q222" s="421"/>
      <c r="R222" s="421"/>
      <c r="S222" s="245">
        <v>0</v>
      </c>
      <c r="T222" s="246">
        <v>0</v>
      </c>
      <c r="U222" s="246">
        <v>0</v>
      </c>
      <c r="V222" s="246">
        <v>0</v>
      </c>
      <c r="W222" s="247">
        <v>0</v>
      </c>
    </row>
    <row r="223" spans="1:23" ht="30" customHeight="1" thickBot="1">
      <c r="A223" s="415"/>
      <c r="B223" s="419"/>
      <c r="C223" s="149" t="s">
        <v>24</v>
      </c>
      <c r="D223" s="421"/>
      <c r="E223" s="421"/>
      <c r="F223" s="421"/>
      <c r="G223" s="421"/>
      <c r="H223" s="426"/>
      <c r="I223" s="237">
        <v>7.18</v>
      </c>
      <c r="J223" s="238">
        <v>0</v>
      </c>
      <c r="K223" s="238">
        <v>0</v>
      </c>
      <c r="L223" s="238">
        <v>0</v>
      </c>
      <c r="M223" s="239">
        <v>0</v>
      </c>
      <c r="N223" s="429"/>
      <c r="O223" s="424"/>
      <c r="P223" s="424"/>
      <c r="Q223" s="424"/>
      <c r="R223" s="424"/>
      <c r="S223" s="251">
        <v>0</v>
      </c>
      <c r="T223" s="248">
        <v>0</v>
      </c>
      <c r="U223" s="248">
        <v>0</v>
      </c>
      <c r="V223" s="248">
        <v>0</v>
      </c>
      <c r="W223" s="252">
        <v>0</v>
      </c>
    </row>
    <row r="224" spans="1:23" ht="30" customHeight="1" thickBot="1">
      <c r="A224" s="416"/>
      <c r="B224" s="422" t="s">
        <v>25</v>
      </c>
      <c r="C224" s="423"/>
      <c r="D224" s="256">
        <v>87.18</v>
      </c>
      <c r="E224" s="223">
        <v>0</v>
      </c>
      <c r="F224" s="223">
        <v>0</v>
      </c>
      <c r="G224" s="223">
        <v>0</v>
      </c>
      <c r="H224" s="223">
        <v>0</v>
      </c>
      <c r="I224" s="223">
        <f t="shared" ref="I224:M224" si="47">I216+I217+I218+I219+I220+I221+I222+I223</f>
        <v>87.18</v>
      </c>
      <c r="J224" s="223">
        <f t="shared" si="47"/>
        <v>0</v>
      </c>
      <c r="K224" s="223">
        <f t="shared" si="47"/>
        <v>0</v>
      </c>
      <c r="L224" s="223">
        <f t="shared" si="47"/>
        <v>0</v>
      </c>
      <c r="M224" s="224">
        <f t="shared" si="47"/>
        <v>0</v>
      </c>
      <c r="N224" s="256">
        <v>0</v>
      </c>
      <c r="O224" s="223">
        <v>0</v>
      </c>
      <c r="P224" s="223">
        <v>0</v>
      </c>
      <c r="Q224" s="223">
        <v>0</v>
      </c>
      <c r="R224" s="223">
        <v>0</v>
      </c>
      <c r="S224" s="223">
        <f t="shared" ref="S224:W224" si="48">S216+S217+S218+S219+S220+S221+S222+S223</f>
        <v>0</v>
      </c>
      <c r="T224" s="223">
        <f t="shared" si="48"/>
        <v>0</v>
      </c>
      <c r="U224" s="223">
        <f t="shared" si="48"/>
        <v>0</v>
      </c>
      <c r="V224" s="223">
        <f t="shared" si="48"/>
        <v>0</v>
      </c>
      <c r="W224" s="224">
        <f t="shared" si="48"/>
        <v>0</v>
      </c>
    </row>
    <row r="225" spans="1:23" ht="30" customHeight="1">
      <c r="A225" s="415">
        <v>25</v>
      </c>
      <c r="B225" s="417" t="s">
        <v>163</v>
      </c>
      <c r="C225" s="144" t="s">
        <v>17</v>
      </c>
      <c r="D225" s="420">
        <v>177.27</v>
      </c>
      <c r="E225" s="420">
        <v>384.18</v>
      </c>
      <c r="F225" s="420">
        <v>9.2100000000000009</v>
      </c>
      <c r="G225" s="420">
        <v>184.96</v>
      </c>
      <c r="H225" s="425">
        <v>29.6</v>
      </c>
      <c r="I225" s="240">
        <v>0</v>
      </c>
      <c r="J225" s="232">
        <v>0</v>
      </c>
      <c r="K225" s="232">
        <v>0</v>
      </c>
      <c r="L225" s="232">
        <v>0</v>
      </c>
      <c r="M225" s="233">
        <v>0</v>
      </c>
      <c r="N225" s="427">
        <v>25.5</v>
      </c>
      <c r="O225" s="420">
        <v>35</v>
      </c>
      <c r="P225" s="420">
        <v>2</v>
      </c>
      <c r="Q225" s="420">
        <v>42.24</v>
      </c>
      <c r="R225" s="420">
        <v>76.599999999999994</v>
      </c>
      <c r="S225" s="242">
        <v>0</v>
      </c>
      <c r="T225" s="243">
        <v>0</v>
      </c>
      <c r="U225" s="243">
        <v>0</v>
      </c>
      <c r="V225" s="243">
        <v>0</v>
      </c>
      <c r="W225" s="244">
        <v>0</v>
      </c>
    </row>
    <row r="226" spans="1:23" ht="30" customHeight="1">
      <c r="A226" s="415"/>
      <c r="B226" s="418"/>
      <c r="C226" s="146" t="s">
        <v>18</v>
      </c>
      <c r="D226" s="421"/>
      <c r="E226" s="421"/>
      <c r="F226" s="421"/>
      <c r="G226" s="421"/>
      <c r="H226" s="426"/>
      <c r="I226" s="236">
        <v>0</v>
      </c>
      <c r="J226" s="234">
        <v>0</v>
      </c>
      <c r="K226" s="234">
        <v>0</v>
      </c>
      <c r="L226" s="234">
        <v>0</v>
      </c>
      <c r="M226" s="235">
        <v>0</v>
      </c>
      <c r="N226" s="428"/>
      <c r="O226" s="421"/>
      <c r="P226" s="421"/>
      <c r="Q226" s="421"/>
      <c r="R226" s="421"/>
      <c r="S226" s="245">
        <v>0</v>
      </c>
      <c r="T226" s="246">
        <v>0</v>
      </c>
      <c r="U226" s="246">
        <v>0</v>
      </c>
      <c r="V226" s="246">
        <v>0</v>
      </c>
      <c r="W226" s="247">
        <v>0</v>
      </c>
    </row>
    <row r="227" spans="1:23" ht="30" customHeight="1">
      <c r="A227" s="415"/>
      <c r="B227" s="418"/>
      <c r="C227" s="146" t="s">
        <v>19</v>
      </c>
      <c r="D227" s="421"/>
      <c r="E227" s="421"/>
      <c r="F227" s="421"/>
      <c r="G227" s="421"/>
      <c r="H227" s="426"/>
      <c r="I227" s="236">
        <v>0</v>
      </c>
      <c r="J227" s="234">
        <v>0</v>
      </c>
      <c r="K227" s="234">
        <v>0</v>
      </c>
      <c r="L227" s="234">
        <v>0</v>
      </c>
      <c r="M227" s="235">
        <v>0</v>
      </c>
      <c r="N227" s="428"/>
      <c r="O227" s="421"/>
      <c r="P227" s="421"/>
      <c r="Q227" s="421"/>
      <c r="R227" s="421"/>
      <c r="S227" s="245">
        <v>0</v>
      </c>
      <c r="T227" s="246">
        <v>0</v>
      </c>
      <c r="U227" s="246">
        <v>0</v>
      </c>
      <c r="V227" s="246">
        <v>0</v>
      </c>
      <c r="W227" s="247">
        <v>0</v>
      </c>
    </row>
    <row r="228" spans="1:23" ht="30" customHeight="1">
      <c r="A228" s="415"/>
      <c r="B228" s="418"/>
      <c r="C228" s="146" t="s">
        <v>20</v>
      </c>
      <c r="D228" s="421"/>
      <c r="E228" s="421"/>
      <c r="F228" s="421"/>
      <c r="G228" s="421"/>
      <c r="H228" s="426"/>
      <c r="I228" s="236">
        <v>0</v>
      </c>
      <c r="J228" s="234">
        <v>0</v>
      </c>
      <c r="K228" s="234">
        <v>0</v>
      </c>
      <c r="L228" s="234">
        <v>0</v>
      </c>
      <c r="M228" s="235">
        <v>0</v>
      </c>
      <c r="N228" s="428"/>
      <c r="O228" s="421"/>
      <c r="P228" s="421"/>
      <c r="Q228" s="421"/>
      <c r="R228" s="421"/>
      <c r="S228" s="245">
        <v>0</v>
      </c>
      <c r="T228" s="246">
        <v>0</v>
      </c>
      <c r="U228" s="246">
        <v>0</v>
      </c>
      <c r="V228" s="246">
        <v>0</v>
      </c>
      <c r="W228" s="247">
        <v>0</v>
      </c>
    </row>
    <row r="229" spans="1:23" ht="30" customHeight="1">
      <c r="A229" s="415"/>
      <c r="B229" s="418"/>
      <c r="C229" s="146" t="s">
        <v>21</v>
      </c>
      <c r="D229" s="421"/>
      <c r="E229" s="421"/>
      <c r="F229" s="421"/>
      <c r="G229" s="421"/>
      <c r="H229" s="426"/>
      <c r="I229" s="236">
        <v>0</v>
      </c>
      <c r="J229" s="234">
        <v>0</v>
      </c>
      <c r="K229" s="234">
        <v>0</v>
      </c>
      <c r="L229" s="234">
        <v>0</v>
      </c>
      <c r="M229" s="235">
        <v>0</v>
      </c>
      <c r="N229" s="428"/>
      <c r="O229" s="421"/>
      <c r="P229" s="421"/>
      <c r="Q229" s="421"/>
      <c r="R229" s="421"/>
      <c r="S229" s="245">
        <v>0</v>
      </c>
      <c r="T229" s="246">
        <v>0</v>
      </c>
      <c r="U229" s="246">
        <v>0</v>
      </c>
      <c r="V229" s="246">
        <v>0</v>
      </c>
      <c r="W229" s="247">
        <v>0</v>
      </c>
    </row>
    <row r="230" spans="1:23" ht="30" customHeight="1">
      <c r="A230" s="415"/>
      <c r="B230" s="418"/>
      <c r="C230" s="146" t="s">
        <v>22</v>
      </c>
      <c r="D230" s="421"/>
      <c r="E230" s="421"/>
      <c r="F230" s="421"/>
      <c r="G230" s="421"/>
      <c r="H230" s="426"/>
      <c r="I230" s="236">
        <v>0</v>
      </c>
      <c r="J230" s="234">
        <v>0</v>
      </c>
      <c r="K230" s="234">
        <v>0</v>
      </c>
      <c r="L230" s="234">
        <v>0</v>
      </c>
      <c r="M230" s="235">
        <v>0</v>
      </c>
      <c r="N230" s="428"/>
      <c r="O230" s="421"/>
      <c r="P230" s="421"/>
      <c r="Q230" s="421"/>
      <c r="R230" s="421"/>
      <c r="S230" s="245">
        <v>0</v>
      </c>
      <c r="T230" s="246">
        <v>0</v>
      </c>
      <c r="U230" s="246">
        <v>0</v>
      </c>
      <c r="V230" s="246">
        <v>0</v>
      </c>
      <c r="W230" s="247">
        <v>0</v>
      </c>
    </row>
    <row r="231" spans="1:23" ht="30" customHeight="1">
      <c r="A231" s="415"/>
      <c r="B231" s="418"/>
      <c r="C231" s="146" t="s">
        <v>23</v>
      </c>
      <c r="D231" s="421"/>
      <c r="E231" s="421"/>
      <c r="F231" s="421"/>
      <c r="G231" s="421"/>
      <c r="H231" s="426"/>
      <c r="I231" s="236">
        <v>0</v>
      </c>
      <c r="J231" s="234">
        <v>0</v>
      </c>
      <c r="K231" s="234">
        <v>0</v>
      </c>
      <c r="L231" s="234">
        <v>0</v>
      </c>
      <c r="M231" s="235">
        <v>0</v>
      </c>
      <c r="N231" s="428"/>
      <c r="O231" s="421"/>
      <c r="P231" s="421"/>
      <c r="Q231" s="421"/>
      <c r="R231" s="421"/>
      <c r="S231" s="245">
        <v>0</v>
      </c>
      <c r="T231" s="246">
        <v>0</v>
      </c>
      <c r="U231" s="246">
        <v>0</v>
      </c>
      <c r="V231" s="246">
        <v>0</v>
      </c>
      <c r="W231" s="247">
        <v>0</v>
      </c>
    </row>
    <row r="232" spans="1:23" ht="30" customHeight="1" thickBot="1">
      <c r="A232" s="415"/>
      <c r="B232" s="419"/>
      <c r="C232" s="149" t="s">
        <v>24</v>
      </c>
      <c r="D232" s="421"/>
      <c r="E232" s="421"/>
      <c r="F232" s="421"/>
      <c r="G232" s="421"/>
      <c r="H232" s="426"/>
      <c r="I232" s="237">
        <v>0</v>
      </c>
      <c r="J232" s="238">
        <v>0</v>
      </c>
      <c r="K232" s="238">
        <v>0</v>
      </c>
      <c r="L232" s="238">
        <v>0</v>
      </c>
      <c r="M232" s="239">
        <v>0</v>
      </c>
      <c r="N232" s="429"/>
      <c r="O232" s="424"/>
      <c r="P232" s="424"/>
      <c r="Q232" s="424"/>
      <c r="R232" s="424"/>
      <c r="S232" s="251">
        <v>0</v>
      </c>
      <c r="T232" s="248">
        <v>0</v>
      </c>
      <c r="U232" s="248">
        <v>0</v>
      </c>
      <c r="V232" s="248">
        <v>0</v>
      </c>
      <c r="W232" s="252">
        <v>0</v>
      </c>
    </row>
    <row r="233" spans="1:23" ht="30" customHeight="1" thickBot="1">
      <c r="A233" s="416"/>
      <c r="B233" s="422" t="s">
        <v>25</v>
      </c>
      <c r="C233" s="423"/>
      <c r="D233" s="256">
        <v>0</v>
      </c>
      <c r="E233" s="223">
        <v>0</v>
      </c>
      <c r="F233" s="223">
        <v>0</v>
      </c>
      <c r="G233" s="223">
        <v>0</v>
      </c>
      <c r="H233" s="223">
        <v>0</v>
      </c>
      <c r="I233" s="223">
        <f t="shared" ref="I233:M233" si="49">I225+I226+I227+I228+I229+I230+I231+I232</f>
        <v>0</v>
      </c>
      <c r="J233" s="223">
        <f t="shared" si="49"/>
        <v>0</v>
      </c>
      <c r="K233" s="223">
        <f t="shared" si="49"/>
        <v>0</v>
      </c>
      <c r="L233" s="223">
        <f t="shared" si="49"/>
        <v>0</v>
      </c>
      <c r="M233" s="224">
        <f t="shared" si="49"/>
        <v>0</v>
      </c>
      <c r="N233" s="256">
        <v>0</v>
      </c>
      <c r="O233" s="223">
        <v>0</v>
      </c>
      <c r="P233" s="223">
        <v>0</v>
      </c>
      <c r="Q233" s="223">
        <v>0</v>
      </c>
      <c r="R233" s="223">
        <v>0</v>
      </c>
      <c r="S233" s="223">
        <f t="shared" ref="S233:W233" si="50">S225+S226+S227+S228+S229+S230+S231+S232</f>
        <v>0</v>
      </c>
      <c r="T233" s="223">
        <f t="shared" si="50"/>
        <v>0</v>
      </c>
      <c r="U233" s="223">
        <f t="shared" si="50"/>
        <v>0</v>
      </c>
      <c r="V233" s="223">
        <f t="shared" si="50"/>
        <v>0</v>
      </c>
      <c r="W233" s="224">
        <f t="shared" si="50"/>
        <v>0</v>
      </c>
    </row>
    <row r="234" spans="1:23" ht="30" customHeight="1">
      <c r="A234" s="415">
        <v>26</v>
      </c>
      <c r="B234" s="417" t="s">
        <v>164</v>
      </c>
      <c r="C234" s="144" t="s">
        <v>17</v>
      </c>
      <c r="D234" s="420">
        <v>19.59</v>
      </c>
      <c r="E234" s="420">
        <v>0</v>
      </c>
      <c r="F234" s="420">
        <v>22.02</v>
      </c>
      <c r="G234" s="420">
        <v>19.5</v>
      </c>
      <c r="H234" s="425">
        <v>19.100000000000001</v>
      </c>
      <c r="I234" s="240">
        <v>11.59</v>
      </c>
      <c r="J234" s="232">
        <v>0</v>
      </c>
      <c r="K234" s="232">
        <v>8</v>
      </c>
      <c r="L234" s="232">
        <v>0</v>
      </c>
      <c r="M234" s="233">
        <v>10</v>
      </c>
      <c r="N234" s="427">
        <v>0</v>
      </c>
      <c r="O234" s="420">
        <v>0</v>
      </c>
      <c r="P234" s="420">
        <v>0</v>
      </c>
      <c r="Q234" s="420">
        <v>0</v>
      </c>
      <c r="R234" s="420">
        <v>0</v>
      </c>
      <c r="S234" s="242">
        <v>0</v>
      </c>
      <c r="T234" s="243">
        <v>0</v>
      </c>
      <c r="U234" s="243">
        <v>0</v>
      </c>
      <c r="V234" s="243">
        <v>0</v>
      </c>
      <c r="W234" s="244">
        <v>0</v>
      </c>
    </row>
    <row r="235" spans="1:23" ht="30" customHeight="1">
      <c r="A235" s="415"/>
      <c r="B235" s="418"/>
      <c r="C235" s="146" t="s">
        <v>18</v>
      </c>
      <c r="D235" s="421"/>
      <c r="E235" s="421"/>
      <c r="F235" s="421"/>
      <c r="G235" s="421"/>
      <c r="H235" s="426"/>
      <c r="I235" s="236">
        <v>0</v>
      </c>
      <c r="J235" s="234">
        <v>0</v>
      </c>
      <c r="K235" s="234">
        <v>0</v>
      </c>
      <c r="L235" s="234">
        <v>10</v>
      </c>
      <c r="M235" s="235">
        <v>0</v>
      </c>
      <c r="N235" s="428"/>
      <c r="O235" s="421"/>
      <c r="P235" s="421"/>
      <c r="Q235" s="421"/>
      <c r="R235" s="421"/>
      <c r="S235" s="245">
        <v>0</v>
      </c>
      <c r="T235" s="246">
        <v>0</v>
      </c>
      <c r="U235" s="246">
        <v>0</v>
      </c>
      <c r="V235" s="246">
        <v>0</v>
      </c>
      <c r="W235" s="247">
        <v>0</v>
      </c>
    </row>
    <row r="236" spans="1:23" ht="30" customHeight="1">
      <c r="A236" s="415"/>
      <c r="B236" s="418"/>
      <c r="C236" s="146" t="s">
        <v>19</v>
      </c>
      <c r="D236" s="421"/>
      <c r="E236" s="421"/>
      <c r="F236" s="421"/>
      <c r="G236" s="421"/>
      <c r="H236" s="426"/>
      <c r="I236" s="236">
        <v>3</v>
      </c>
      <c r="J236" s="234">
        <v>0</v>
      </c>
      <c r="K236" s="234">
        <v>4.0199999999999996</v>
      </c>
      <c r="L236" s="234">
        <v>0</v>
      </c>
      <c r="M236" s="235">
        <v>0</v>
      </c>
      <c r="N236" s="428"/>
      <c r="O236" s="421"/>
      <c r="P236" s="421"/>
      <c r="Q236" s="421"/>
      <c r="R236" s="421"/>
      <c r="S236" s="245">
        <v>0</v>
      </c>
      <c r="T236" s="246">
        <v>0</v>
      </c>
      <c r="U236" s="246">
        <v>0</v>
      </c>
      <c r="V236" s="246">
        <v>0</v>
      </c>
      <c r="W236" s="247">
        <v>0</v>
      </c>
    </row>
    <row r="237" spans="1:23" ht="30" customHeight="1">
      <c r="A237" s="415"/>
      <c r="B237" s="418"/>
      <c r="C237" s="146" t="s">
        <v>20</v>
      </c>
      <c r="D237" s="421"/>
      <c r="E237" s="421"/>
      <c r="F237" s="421"/>
      <c r="G237" s="421"/>
      <c r="H237" s="426"/>
      <c r="I237" s="236">
        <v>0</v>
      </c>
      <c r="J237" s="234">
        <v>0</v>
      </c>
      <c r="K237" s="234">
        <v>0</v>
      </c>
      <c r="L237" s="234">
        <v>0</v>
      </c>
      <c r="M237" s="235">
        <v>0</v>
      </c>
      <c r="N237" s="428"/>
      <c r="O237" s="421"/>
      <c r="P237" s="421"/>
      <c r="Q237" s="421"/>
      <c r="R237" s="421"/>
      <c r="S237" s="245">
        <v>0</v>
      </c>
      <c r="T237" s="246">
        <v>0</v>
      </c>
      <c r="U237" s="246">
        <v>0</v>
      </c>
      <c r="V237" s="246">
        <v>0</v>
      </c>
      <c r="W237" s="247">
        <v>0</v>
      </c>
    </row>
    <row r="238" spans="1:23" ht="30" customHeight="1">
      <c r="A238" s="415"/>
      <c r="B238" s="418"/>
      <c r="C238" s="146" t="s">
        <v>21</v>
      </c>
      <c r="D238" s="421"/>
      <c r="E238" s="421"/>
      <c r="F238" s="421"/>
      <c r="G238" s="421"/>
      <c r="H238" s="426"/>
      <c r="I238" s="236">
        <v>0</v>
      </c>
      <c r="J238" s="234">
        <v>0</v>
      </c>
      <c r="K238" s="234">
        <v>0</v>
      </c>
      <c r="L238" s="234">
        <v>0</v>
      </c>
      <c r="M238" s="235">
        <v>0</v>
      </c>
      <c r="N238" s="428"/>
      <c r="O238" s="421"/>
      <c r="P238" s="421"/>
      <c r="Q238" s="421"/>
      <c r="R238" s="421"/>
      <c r="S238" s="245">
        <v>0</v>
      </c>
      <c r="T238" s="246">
        <v>0</v>
      </c>
      <c r="U238" s="246">
        <v>0</v>
      </c>
      <c r="V238" s="246">
        <v>0</v>
      </c>
      <c r="W238" s="247">
        <v>0</v>
      </c>
    </row>
    <row r="239" spans="1:23" ht="30" customHeight="1">
      <c r="A239" s="415"/>
      <c r="B239" s="418"/>
      <c r="C239" s="146" t="s">
        <v>22</v>
      </c>
      <c r="D239" s="421"/>
      <c r="E239" s="421"/>
      <c r="F239" s="421"/>
      <c r="G239" s="421"/>
      <c r="H239" s="426"/>
      <c r="I239" s="236">
        <v>0</v>
      </c>
      <c r="J239" s="234">
        <v>0</v>
      </c>
      <c r="K239" s="234">
        <v>0</v>
      </c>
      <c r="L239" s="234">
        <v>0</v>
      </c>
      <c r="M239" s="235">
        <v>0</v>
      </c>
      <c r="N239" s="428"/>
      <c r="O239" s="421"/>
      <c r="P239" s="421"/>
      <c r="Q239" s="421"/>
      <c r="R239" s="421"/>
      <c r="S239" s="245">
        <v>0</v>
      </c>
      <c r="T239" s="246">
        <v>0</v>
      </c>
      <c r="U239" s="246">
        <v>0</v>
      </c>
      <c r="V239" s="246">
        <v>0</v>
      </c>
      <c r="W239" s="247">
        <v>0</v>
      </c>
    </row>
    <row r="240" spans="1:23" ht="30" customHeight="1">
      <c r="A240" s="415"/>
      <c r="B240" s="418"/>
      <c r="C240" s="146" t="s">
        <v>23</v>
      </c>
      <c r="D240" s="421"/>
      <c r="E240" s="421"/>
      <c r="F240" s="421"/>
      <c r="G240" s="421"/>
      <c r="H240" s="426"/>
      <c r="I240" s="236">
        <v>0</v>
      </c>
      <c r="J240" s="234">
        <v>0</v>
      </c>
      <c r="K240" s="234">
        <v>0</v>
      </c>
      <c r="L240" s="234">
        <v>0</v>
      </c>
      <c r="M240" s="235">
        <v>0</v>
      </c>
      <c r="N240" s="428"/>
      <c r="O240" s="421"/>
      <c r="P240" s="421"/>
      <c r="Q240" s="421"/>
      <c r="R240" s="421"/>
      <c r="S240" s="245">
        <v>0</v>
      </c>
      <c r="T240" s="246">
        <v>0</v>
      </c>
      <c r="U240" s="246">
        <v>0</v>
      </c>
      <c r="V240" s="246">
        <v>0</v>
      </c>
      <c r="W240" s="247">
        <v>0</v>
      </c>
    </row>
    <row r="241" spans="1:23" ht="30" customHeight="1" thickBot="1">
      <c r="A241" s="415"/>
      <c r="B241" s="419"/>
      <c r="C241" s="149" t="s">
        <v>24</v>
      </c>
      <c r="D241" s="421"/>
      <c r="E241" s="421"/>
      <c r="F241" s="421"/>
      <c r="G241" s="421"/>
      <c r="H241" s="426"/>
      <c r="I241" s="237">
        <v>5</v>
      </c>
      <c r="J241" s="238">
        <v>0</v>
      </c>
      <c r="K241" s="238">
        <v>10</v>
      </c>
      <c r="L241" s="238">
        <v>5</v>
      </c>
      <c r="M241" s="239">
        <v>5.61</v>
      </c>
      <c r="N241" s="429"/>
      <c r="O241" s="424"/>
      <c r="P241" s="424"/>
      <c r="Q241" s="424"/>
      <c r="R241" s="424"/>
      <c r="S241" s="251">
        <v>0</v>
      </c>
      <c r="T241" s="248">
        <v>0</v>
      </c>
      <c r="U241" s="248">
        <v>0</v>
      </c>
      <c r="V241" s="248">
        <v>0</v>
      </c>
      <c r="W241" s="252">
        <v>0</v>
      </c>
    </row>
    <row r="242" spans="1:23" ht="30" customHeight="1" thickBot="1">
      <c r="A242" s="416"/>
      <c r="B242" s="422" t="s">
        <v>25</v>
      </c>
      <c r="C242" s="423"/>
      <c r="D242" s="256">
        <v>19.600000000000001</v>
      </c>
      <c r="E242" s="223">
        <v>0</v>
      </c>
      <c r="F242" s="223">
        <v>22</v>
      </c>
      <c r="G242" s="223">
        <v>15</v>
      </c>
      <c r="H242" s="223">
        <v>15.61</v>
      </c>
      <c r="I242" s="223">
        <f t="shared" ref="I242:M242" si="51">I234+I235+I236+I237+I238+I239+I240+I241</f>
        <v>19.59</v>
      </c>
      <c r="J242" s="223">
        <f t="shared" si="51"/>
        <v>0</v>
      </c>
      <c r="K242" s="223">
        <f t="shared" si="51"/>
        <v>22.02</v>
      </c>
      <c r="L242" s="223">
        <f t="shared" si="51"/>
        <v>15</v>
      </c>
      <c r="M242" s="224">
        <f t="shared" si="51"/>
        <v>15.61</v>
      </c>
      <c r="N242" s="256">
        <v>0</v>
      </c>
      <c r="O242" s="223">
        <v>0</v>
      </c>
      <c r="P242" s="223">
        <v>0</v>
      </c>
      <c r="Q242" s="223">
        <v>0</v>
      </c>
      <c r="R242" s="223">
        <v>0</v>
      </c>
      <c r="S242" s="223">
        <f t="shared" ref="S242:W242" si="52">S234+S235+S236+S237+S238+S239+S240+S241</f>
        <v>0</v>
      </c>
      <c r="T242" s="223">
        <f t="shared" si="52"/>
        <v>0</v>
      </c>
      <c r="U242" s="223">
        <f t="shared" si="52"/>
        <v>0</v>
      </c>
      <c r="V242" s="223">
        <f t="shared" si="52"/>
        <v>0</v>
      </c>
      <c r="W242" s="224">
        <f t="shared" si="52"/>
        <v>0</v>
      </c>
    </row>
    <row r="243" spans="1:23" ht="30" customHeight="1">
      <c r="A243" s="415">
        <v>27</v>
      </c>
      <c r="B243" s="417" t="s">
        <v>165</v>
      </c>
      <c r="C243" s="144" t="s">
        <v>17</v>
      </c>
      <c r="D243" s="420">
        <v>641.39</v>
      </c>
      <c r="E243" s="420">
        <v>248.48</v>
      </c>
      <c r="F243" s="420">
        <v>0</v>
      </c>
      <c r="G243" s="420">
        <v>96.23</v>
      </c>
      <c r="H243" s="425">
        <v>105.89</v>
      </c>
      <c r="I243" s="240">
        <v>73.8</v>
      </c>
      <c r="J243" s="232">
        <v>8</v>
      </c>
      <c r="K243" s="232">
        <v>0</v>
      </c>
      <c r="L243" s="232">
        <v>0</v>
      </c>
      <c r="M243" s="233">
        <v>0</v>
      </c>
      <c r="N243" s="427">
        <v>3.45</v>
      </c>
      <c r="O243" s="420">
        <v>0</v>
      </c>
      <c r="P243" s="420">
        <v>0</v>
      </c>
      <c r="Q243" s="420">
        <v>19.5</v>
      </c>
      <c r="R243" s="420">
        <v>7.95</v>
      </c>
      <c r="S243" s="242">
        <v>0</v>
      </c>
      <c r="T243" s="243">
        <v>0</v>
      </c>
      <c r="U243" s="243">
        <v>0</v>
      </c>
      <c r="V243" s="243">
        <v>0</v>
      </c>
      <c r="W243" s="244">
        <v>0</v>
      </c>
    </row>
    <row r="244" spans="1:23" ht="30" customHeight="1">
      <c r="A244" s="415"/>
      <c r="B244" s="418"/>
      <c r="C244" s="146" t="s">
        <v>18</v>
      </c>
      <c r="D244" s="421"/>
      <c r="E244" s="421"/>
      <c r="F244" s="421"/>
      <c r="G244" s="421"/>
      <c r="H244" s="426"/>
      <c r="I244" s="236">
        <v>35.6</v>
      </c>
      <c r="J244" s="234">
        <v>12</v>
      </c>
      <c r="K244" s="234">
        <v>0</v>
      </c>
      <c r="L244" s="234">
        <v>0</v>
      </c>
      <c r="M244" s="235">
        <v>0</v>
      </c>
      <c r="N244" s="428"/>
      <c r="O244" s="421"/>
      <c r="P244" s="421"/>
      <c r="Q244" s="421"/>
      <c r="R244" s="421"/>
      <c r="S244" s="245">
        <v>0</v>
      </c>
      <c r="T244" s="246">
        <v>0</v>
      </c>
      <c r="U244" s="246">
        <v>0</v>
      </c>
      <c r="V244" s="246">
        <v>0</v>
      </c>
      <c r="W244" s="247">
        <v>0</v>
      </c>
    </row>
    <row r="245" spans="1:23" ht="30" customHeight="1">
      <c r="A245" s="415"/>
      <c r="B245" s="418"/>
      <c r="C245" s="146" t="s">
        <v>19</v>
      </c>
      <c r="D245" s="421"/>
      <c r="E245" s="421"/>
      <c r="F245" s="421"/>
      <c r="G245" s="421"/>
      <c r="H245" s="426"/>
      <c r="I245" s="236">
        <v>0</v>
      </c>
      <c r="J245" s="234">
        <v>0</v>
      </c>
      <c r="K245" s="234">
        <v>0</v>
      </c>
      <c r="L245" s="234">
        <v>0</v>
      </c>
      <c r="M245" s="235">
        <v>0</v>
      </c>
      <c r="N245" s="428"/>
      <c r="O245" s="421"/>
      <c r="P245" s="421"/>
      <c r="Q245" s="421"/>
      <c r="R245" s="421"/>
      <c r="S245" s="245">
        <v>0</v>
      </c>
      <c r="T245" s="246">
        <v>0</v>
      </c>
      <c r="U245" s="246">
        <v>0</v>
      </c>
      <c r="V245" s="246">
        <v>0</v>
      </c>
      <c r="W245" s="247">
        <v>0</v>
      </c>
    </row>
    <row r="246" spans="1:23" ht="30" customHeight="1">
      <c r="A246" s="415"/>
      <c r="B246" s="418"/>
      <c r="C246" s="146" t="s">
        <v>20</v>
      </c>
      <c r="D246" s="421"/>
      <c r="E246" s="421"/>
      <c r="F246" s="421"/>
      <c r="G246" s="421"/>
      <c r="H246" s="426"/>
      <c r="I246" s="236">
        <v>12</v>
      </c>
      <c r="J246" s="234">
        <v>60</v>
      </c>
      <c r="K246" s="234">
        <v>0</v>
      </c>
      <c r="L246" s="234">
        <v>0</v>
      </c>
      <c r="M246" s="235">
        <v>0</v>
      </c>
      <c r="N246" s="428"/>
      <c r="O246" s="421"/>
      <c r="P246" s="421"/>
      <c r="Q246" s="421"/>
      <c r="R246" s="421"/>
      <c r="S246" s="245">
        <v>0</v>
      </c>
      <c r="T246" s="246">
        <v>0</v>
      </c>
      <c r="U246" s="246">
        <v>0</v>
      </c>
      <c r="V246" s="246">
        <v>0</v>
      </c>
      <c r="W246" s="247">
        <v>0</v>
      </c>
    </row>
    <row r="247" spans="1:23" ht="30" customHeight="1">
      <c r="A247" s="415"/>
      <c r="B247" s="418"/>
      <c r="C247" s="146" t="s">
        <v>21</v>
      </c>
      <c r="D247" s="421"/>
      <c r="E247" s="421"/>
      <c r="F247" s="421"/>
      <c r="G247" s="421"/>
      <c r="H247" s="426"/>
      <c r="I247" s="236">
        <v>41</v>
      </c>
      <c r="J247" s="234">
        <v>0</v>
      </c>
      <c r="K247" s="234">
        <v>0</v>
      </c>
      <c r="L247" s="234">
        <v>0</v>
      </c>
      <c r="M247" s="235">
        <v>0</v>
      </c>
      <c r="N247" s="428"/>
      <c r="O247" s="421"/>
      <c r="P247" s="421"/>
      <c r="Q247" s="421"/>
      <c r="R247" s="421"/>
      <c r="S247" s="245">
        <v>0</v>
      </c>
      <c r="T247" s="246">
        <v>0</v>
      </c>
      <c r="U247" s="246">
        <v>0</v>
      </c>
      <c r="V247" s="246">
        <v>0</v>
      </c>
      <c r="W247" s="247">
        <v>0</v>
      </c>
    </row>
    <row r="248" spans="1:23" ht="30" customHeight="1">
      <c r="A248" s="415"/>
      <c r="B248" s="418"/>
      <c r="C248" s="146" t="s">
        <v>22</v>
      </c>
      <c r="D248" s="421"/>
      <c r="E248" s="421"/>
      <c r="F248" s="421"/>
      <c r="G248" s="421"/>
      <c r="H248" s="426"/>
      <c r="I248" s="236">
        <v>0</v>
      </c>
      <c r="J248" s="234">
        <v>0</v>
      </c>
      <c r="K248" s="234">
        <v>0</v>
      </c>
      <c r="L248" s="234">
        <v>0</v>
      </c>
      <c r="M248" s="235">
        <v>0</v>
      </c>
      <c r="N248" s="428"/>
      <c r="O248" s="421"/>
      <c r="P248" s="421"/>
      <c r="Q248" s="421"/>
      <c r="R248" s="421"/>
      <c r="S248" s="245">
        <v>0</v>
      </c>
      <c r="T248" s="246">
        <v>0</v>
      </c>
      <c r="U248" s="246">
        <v>0</v>
      </c>
      <c r="V248" s="246">
        <v>0</v>
      </c>
      <c r="W248" s="247">
        <v>0</v>
      </c>
    </row>
    <row r="249" spans="1:23" ht="30" customHeight="1">
      <c r="A249" s="415"/>
      <c r="B249" s="418"/>
      <c r="C249" s="146" t="s">
        <v>23</v>
      </c>
      <c r="D249" s="421"/>
      <c r="E249" s="421"/>
      <c r="F249" s="421"/>
      <c r="G249" s="421"/>
      <c r="H249" s="426"/>
      <c r="I249" s="236">
        <v>0</v>
      </c>
      <c r="J249" s="234">
        <v>0</v>
      </c>
      <c r="K249" s="234">
        <v>0</v>
      </c>
      <c r="L249" s="234">
        <v>0</v>
      </c>
      <c r="M249" s="235">
        <v>0</v>
      </c>
      <c r="N249" s="428"/>
      <c r="O249" s="421"/>
      <c r="P249" s="421"/>
      <c r="Q249" s="421"/>
      <c r="R249" s="421"/>
      <c r="S249" s="245">
        <v>0</v>
      </c>
      <c r="T249" s="246">
        <v>0</v>
      </c>
      <c r="U249" s="246">
        <v>0</v>
      </c>
      <c r="V249" s="246">
        <v>0</v>
      </c>
      <c r="W249" s="247">
        <v>0</v>
      </c>
    </row>
    <row r="250" spans="1:23" ht="30" customHeight="1" thickBot="1">
      <c r="A250" s="415"/>
      <c r="B250" s="419"/>
      <c r="C250" s="149" t="s">
        <v>24</v>
      </c>
      <c r="D250" s="421"/>
      <c r="E250" s="421"/>
      <c r="F250" s="421"/>
      <c r="G250" s="421"/>
      <c r="H250" s="426"/>
      <c r="I250" s="237">
        <v>60.628999999999998</v>
      </c>
      <c r="J250" s="238">
        <v>40</v>
      </c>
      <c r="K250" s="238">
        <v>0</v>
      </c>
      <c r="L250" s="238">
        <v>0</v>
      </c>
      <c r="M250" s="239">
        <v>0</v>
      </c>
      <c r="N250" s="429"/>
      <c r="O250" s="424"/>
      <c r="P250" s="424"/>
      <c r="Q250" s="424"/>
      <c r="R250" s="424"/>
      <c r="S250" s="251">
        <v>0</v>
      </c>
      <c r="T250" s="248">
        <v>0</v>
      </c>
      <c r="U250" s="248">
        <v>0</v>
      </c>
      <c r="V250" s="248">
        <v>0</v>
      </c>
      <c r="W250" s="252">
        <v>0</v>
      </c>
    </row>
    <row r="251" spans="1:23" ht="30" customHeight="1" thickBot="1">
      <c r="A251" s="416"/>
      <c r="B251" s="422" t="s">
        <v>25</v>
      </c>
      <c r="C251" s="423"/>
      <c r="D251" s="256">
        <v>223.03</v>
      </c>
      <c r="E251" s="223">
        <v>120</v>
      </c>
      <c r="F251" s="223">
        <v>0</v>
      </c>
      <c r="G251" s="223">
        <v>0</v>
      </c>
      <c r="H251" s="223">
        <v>0</v>
      </c>
      <c r="I251" s="223">
        <f t="shared" ref="I251:M251" si="53">I243+I244+I245+I246+I247+I248+I249+I250</f>
        <v>223.029</v>
      </c>
      <c r="J251" s="223">
        <f t="shared" si="53"/>
        <v>120</v>
      </c>
      <c r="K251" s="223">
        <f t="shared" si="53"/>
        <v>0</v>
      </c>
      <c r="L251" s="223">
        <f t="shared" si="53"/>
        <v>0</v>
      </c>
      <c r="M251" s="224">
        <f t="shared" si="53"/>
        <v>0</v>
      </c>
      <c r="N251" s="256">
        <v>0</v>
      </c>
      <c r="O251" s="223">
        <v>0</v>
      </c>
      <c r="P251" s="223">
        <v>0</v>
      </c>
      <c r="Q251" s="223">
        <v>0</v>
      </c>
      <c r="R251" s="223">
        <v>0</v>
      </c>
      <c r="S251" s="223">
        <f t="shared" ref="S251:W251" si="54">S243+S244+S245+S246+S247+S248+S249+S250</f>
        <v>0</v>
      </c>
      <c r="T251" s="223">
        <f t="shared" si="54"/>
        <v>0</v>
      </c>
      <c r="U251" s="223">
        <f t="shared" si="54"/>
        <v>0</v>
      </c>
      <c r="V251" s="223">
        <f t="shared" si="54"/>
        <v>0</v>
      </c>
      <c r="W251" s="224">
        <f t="shared" si="54"/>
        <v>0</v>
      </c>
    </row>
    <row r="252" spans="1:23" ht="30" customHeight="1">
      <c r="A252" s="415">
        <v>28</v>
      </c>
      <c r="B252" s="417" t="s">
        <v>166</v>
      </c>
      <c r="C252" s="144" t="s">
        <v>17</v>
      </c>
      <c r="D252" s="420">
        <v>467.74</v>
      </c>
      <c r="E252" s="420">
        <v>0</v>
      </c>
      <c r="F252" s="420">
        <v>0</v>
      </c>
      <c r="G252" s="420">
        <v>0</v>
      </c>
      <c r="H252" s="425">
        <v>0</v>
      </c>
      <c r="I252" s="240">
        <v>37</v>
      </c>
      <c r="J252" s="232">
        <v>0</v>
      </c>
      <c r="K252" s="232">
        <v>0</v>
      </c>
      <c r="L252" s="232">
        <v>0</v>
      </c>
      <c r="M252" s="233">
        <v>0</v>
      </c>
      <c r="N252" s="427">
        <v>0</v>
      </c>
      <c r="O252" s="420">
        <v>0</v>
      </c>
      <c r="P252" s="420">
        <v>0</v>
      </c>
      <c r="Q252" s="420">
        <v>0</v>
      </c>
      <c r="R252" s="420">
        <v>0</v>
      </c>
      <c r="S252" s="242">
        <v>0</v>
      </c>
      <c r="T252" s="243">
        <v>0</v>
      </c>
      <c r="U252" s="243">
        <v>0</v>
      </c>
      <c r="V252" s="243">
        <v>0</v>
      </c>
      <c r="W252" s="244">
        <v>0</v>
      </c>
    </row>
    <row r="253" spans="1:23" ht="30" customHeight="1">
      <c r="A253" s="415"/>
      <c r="B253" s="418"/>
      <c r="C253" s="146" t="s">
        <v>18</v>
      </c>
      <c r="D253" s="421"/>
      <c r="E253" s="421"/>
      <c r="F253" s="421"/>
      <c r="G253" s="421"/>
      <c r="H253" s="426"/>
      <c r="I253" s="236">
        <v>0</v>
      </c>
      <c r="J253" s="234">
        <v>0</v>
      </c>
      <c r="K253" s="234">
        <v>0</v>
      </c>
      <c r="L253" s="234">
        <v>0</v>
      </c>
      <c r="M253" s="235">
        <v>0</v>
      </c>
      <c r="N253" s="428"/>
      <c r="O253" s="421"/>
      <c r="P253" s="421"/>
      <c r="Q253" s="421"/>
      <c r="R253" s="421"/>
      <c r="S253" s="245">
        <v>0</v>
      </c>
      <c r="T253" s="246">
        <v>0</v>
      </c>
      <c r="U253" s="246">
        <v>0</v>
      </c>
      <c r="V253" s="246">
        <v>0</v>
      </c>
      <c r="W253" s="247">
        <v>0</v>
      </c>
    </row>
    <row r="254" spans="1:23" ht="30" customHeight="1">
      <c r="A254" s="415"/>
      <c r="B254" s="418"/>
      <c r="C254" s="146" t="s">
        <v>19</v>
      </c>
      <c r="D254" s="421"/>
      <c r="E254" s="421"/>
      <c r="F254" s="421"/>
      <c r="G254" s="421"/>
      <c r="H254" s="426"/>
      <c r="I254" s="236">
        <v>0</v>
      </c>
      <c r="J254" s="234">
        <v>0</v>
      </c>
      <c r="K254" s="234">
        <v>0</v>
      </c>
      <c r="L254" s="234">
        <v>0</v>
      </c>
      <c r="M254" s="235">
        <v>0</v>
      </c>
      <c r="N254" s="428"/>
      <c r="O254" s="421"/>
      <c r="P254" s="421"/>
      <c r="Q254" s="421"/>
      <c r="R254" s="421"/>
      <c r="S254" s="245">
        <v>0</v>
      </c>
      <c r="T254" s="246">
        <v>0</v>
      </c>
      <c r="U254" s="246">
        <v>0</v>
      </c>
      <c r="V254" s="246">
        <v>0</v>
      </c>
      <c r="W254" s="247">
        <v>0</v>
      </c>
    </row>
    <row r="255" spans="1:23" ht="30" customHeight="1">
      <c r="A255" s="415"/>
      <c r="B255" s="418"/>
      <c r="C255" s="146" t="s">
        <v>20</v>
      </c>
      <c r="D255" s="421"/>
      <c r="E255" s="421"/>
      <c r="F255" s="421"/>
      <c r="G255" s="421"/>
      <c r="H255" s="426"/>
      <c r="I255" s="236">
        <v>0</v>
      </c>
      <c r="J255" s="234">
        <v>0</v>
      </c>
      <c r="K255" s="234">
        <v>0</v>
      </c>
      <c r="L255" s="234">
        <v>0</v>
      </c>
      <c r="M255" s="235">
        <v>0</v>
      </c>
      <c r="N255" s="428"/>
      <c r="O255" s="421"/>
      <c r="P255" s="421"/>
      <c r="Q255" s="421"/>
      <c r="R255" s="421"/>
      <c r="S255" s="245">
        <v>0</v>
      </c>
      <c r="T255" s="246">
        <v>0</v>
      </c>
      <c r="U255" s="246">
        <v>0</v>
      </c>
      <c r="V255" s="246">
        <v>0</v>
      </c>
      <c r="W255" s="247">
        <v>0</v>
      </c>
    </row>
    <row r="256" spans="1:23" ht="30" customHeight="1">
      <c r="A256" s="415"/>
      <c r="B256" s="418"/>
      <c r="C256" s="146" t="s">
        <v>21</v>
      </c>
      <c r="D256" s="421"/>
      <c r="E256" s="421"/>
      <c r="F256" s="421"/>
      <c r="G256" s="421"/>
      <c r="H256" s="426"/>
      <c r="I256" s="236">
        <v>0</v>
      </c>
      <c r="J256" s="234">
        <v>0</v>
      </c>
      <c r="K256" s="234">
        <v>0</v>
      </c>
      <c r="L256" s="234">
        <v>0</v>
      </c>
      <c r="M256" s="235">
        <v>0</v>
      </c>
      <c r="N256" s="428"/>
      <c r="O256" s="421"/>
      <c r="P256" s="421"/>
      <c r="Q256" s="421"/>
      <c r="R256" s="421"/>
      <c r="S256" s="245">
        <v>0</v>
      </c>
      <c r="T256" s="246">
        <v>0</v>
      </c>
      <c r="U256" s="246">
        <v>0</v>
      </c>
      <c r="V256" s="246">
        <v>0</v>
      </c>
      <c r="W256" s="247">
        <v>0</v>
      </c>
    </row>
    <row r="257" spans="1:23" ht="30" customHeight="1">
      <c r="A257" s="415"/>
      <c r="B257" s="418"/>
      <c r="C257" s="146" t="s">
        <v>22</v>
      </c>
      <c r="D257" s="421"/>
      <c r="E257" s="421"/>
      <c r="F257" s="421"/>
      <c r="G257" s="421"/>
      <c r="H257" s="426"/>
      <c r="I257" s="236">
        <v>0</v>
      </c>
      <c r="J257" s="234">
        <v>0</v>
      </c>
      <c r="K257" s="234">
        <v>0</v>
      </c>
      <c r="L257" s="234">
        <v>0</v>
      </c>
      <c r="M257" s="235">
        <v>0</v>
      </c>
      <c r="N257" s="428"/>
      <c r="O257" s="421"/>
      <c r="P257" s="421"/>
      <c r="Q257" s="421"/>
      <c r="R257" s="421"/>
      <c r="S257" s="245">
        <v>0</v>
      </c>
      <c r="T257" s="246">
        <v>0</v>
      </c>
      <c r="U257" s="246">
        <v>0</v>
      </c>
      <c r="V257" s="246">
        <v>0</v>
      </c>
      <c r="W257" s="247">
        <v>0</v>
      </c>
    </row>
    <row r="258" spans="1:23" ht="30" customHeight="1">
      <c r="A258" s="415"/>
      <c r="B258" s="418"/>
      <c r="C258" s="146" t="s">
        <v>23</v>
      </c>
      <c r="D258" s="421"/>
      <c r="E258" s="421"/>
      <c r="F258" s="421"/>
      <c r="G258" s="421"/>
      <c r="H258" s="426"/>
      <c r="I258" s="236">
        <v>0</v>
      </c>
      <c r="J258" s="234">
        <v>0</v>
      </c>
      <c r="K258" s="234">
        <v>0</v>
      </c>
      <c r="L258" s="234">
        <v>0</v>
      </c>
      <c r="M258" s="235">
        <v>0</v>
      </c>
      <c r="N258" s="428"/>
      <c r="O258" s="421"/>
      <c r="P258" s="421"/>
      <c r="Q258" s="421"/>
      <c r="R258" s="421"/>
      <c r="S258" s="245">
        <v>0</v>
      </c>
      <c r="T258" s="246">
        <v>0</v>
      </c>
      <c r="U258" s="246">
        <v>0</v>
      </c>
      <c r="V258" s="246">
        <v>0</v>
      </c>
      <c r="W258" s="247">
        <v>0</v>
      </c>
    </row>
    <row r="259" spans="1:23" ht="30" customHeight="1" thickBot="1">
      <c r="A259" s="415"/>
      <c r="B259" s="419"/>
      <c r="C259" s="149" t="s">
        <v>24</v>
      </c>
      <c r="D259" s="421"/>
      <c r="E259" s="421"/>
      <c r="F259" s="421"/>
      <c r="G259" s="421"/>
      <c r="H259" s="426"/>
      <c r="I259" s="237">
        <v>0</v>
      </c>
      <c r="J259" s="238">
        <v>0</v>
      </c>
      <c r="K259" s="238">
        <v>0</v>
      </c>
      <c r="L259" s="238">
        <v>0</v>
      </c>
      <c r="M259" s="239">
        <v>0</v>
      </c>
      <c r="N259" s="429"/>
      <c r="O259" s="424"/>
      <c r="P259" s="424"/>
      <c r="Q259" s="424"/>
      <c r="R259" s="424"/>
      <c r="S259" s="251">
        <v>0</v>
      </c>
      <c r="T259" s="248">
        <v>0</v>
      </c>
      <c r="U259" s="248">
        <v>0</v>
      </c>
      <c r="V259" s="248">
        <v>0</v>
      </c>
      <c r="W259" s="252">
        <v>0</v>
      </c>
    </row>
    <row r="260" spans="1:23" ht="30" customHeight="1" thickBot="1">
      <c r="A260" s="416"/>
      <c r="B260" s="422" t="s">
        <v>25</v>
      </c>
      <c r="C260" s="423"/>
      <c r="D260" s="256">
        <v>37</v>
      </c>
      <c r="E260" s="223">
        <v>0</v>
      </c>
      <c r="F260" s="223">
        <v>0</v>
      </c>
      <c r="G260" s="223">
        <v>0</v>
      </c>
      <c r="H260" s="223">
        <v>0</v>
      </c>
      <c r="I260" s="223">
        <f t="shared" ref="I260:M260" si="55">I252+I253+I254+I255+I256+I257+I258+I259</f>
        <v>37</v>
      </c>
      <c r="J260" s="223">
        <f t="shared" si="55"/>
        <v>0</v>
      </c>
      <c r="K260" s="223">
        <f t="shared" si="55"/>
        <v>0</v>
      </c>
      <c r="L260" s="223">
        <f t="shared" si="55"/>
        <v>0</v>
      </c>
      <c r="M260" s="224">
        <f t="shared" si="55"/>
        <v>0</v>
      </c>
      <c r="N260" s="256">
        <v>0</v>
      </c>
      <c r="O260" s="223">
        <v>0</v>
      </c>
      <c r="P260" s="223">
        <v>0</v>
      </c>
      <c r="Q260" s="223">
        <v>0</v>
      </c>
      <c r="R260" s="223">
        <v>0</v>
      </c>
      <c r="S260" s="223">
        <f t="shared" ref="S260:W260" si="56">S252+S253+S254+S255+S256+S257+S258+S259</f>
        <v>0</v>
      </c>
      <c r="T260" s="223">
        <f t="shared" si="56"/>
        <v>0</v>
      </c>
      <c r="U260" s="223">
        <f t="shared" si="56"/>
        <v>0</v>
      </c>
      <c r="V260" s="223">
        <f t="shared" si="56"/>
        <v>0</v>
      </c>
      <c r="W260" s="224">
        <f t="shared" si="56"/>
        <v>0</v>
      </c>
    </row>
    <row r="261" spans="1:23" ht="30" customHeight="1">
      <c r="A261" s="415">
        <v>29</v>
      </c>
      <c r="B261" s="417" t="s">
        <v>118</v>
      </c>
      <c r="C261" s="144" t="s">
        <v>17</v>
      </c>
      <c r="D261" s="420">
        <v>106.31</v>
      </c>
      <c r="E261" s="420">
        <v>18.5</v>
      </c>
      <c r="F261" s="420">
        <v>0</v>
      </c>
      <c r="G261" s="420">
        <v>22.74</v>
      </c>
      <c r="H261" s="425">
        <v>5.03</v>
      </c>
      <c r="I261" s="240">
        <v>0</v>
      </c>
      <c r="J261" s="232">
        <v>0</v>
      </c>
      <c r="K261" s="232">
        <v>0</v>
      </c>
      <c r="L261" s="232">
        <v>0</v>
      </c>
      <c r="M261" s="233">
        <v>0</v>
      </c>
      <c r="N261" s="427">
        <v>0</v>
      </c>
      <c r="O261" s="420">
        <v>0</v>
      </c>
      <c r="P261" s="420">
        <v>0</v>
      </c>
      <c r="Q261" s="420">
        <v>0</v>
      </c>
      <c r="R261" s="420">
        <v>0</v>
      </c>
      <c r="S261" s="242">
        <v>0</v>
      </c>
      <c r="T261" s="243">
        <v>0</v>
      </c>
      <c r="U261" s="243">
        <v>0</v>
      </c>
      <c r="V261" s="243">
        <v>0</v>
      </c>
      <c r="W261" s="244">
        <v>0</v>
      </c>
    </row>
    <row r="262" spans="1:23" ht="30" customHeight="1">
      <c r="A262" s="415"/>
      <c r="B262" s="418"/>
      <c r="C262" s="146" t="s">
        <v>18</v>
      </c>
      <c r="D262" s="421"/>
      <c r="E262" s="421"/>
      <c r="F262" s="421"/>
      <c r="G262" s="421"/>
      <c r="H262" s="426"/>
      <c r="I262" s="236">
        <v>0</v>
      </c>
      <c r="J262" s="234">
        <v>0</v>
      </c>
      <c r="K262" s="234">
        <v>0</v>
      </c>
      <c r="L262" s="234">
        <v>0</v>
      </c>
      <c r="M262" s="235">
        <v>0</v>
      </c>
      <c r="N262" s="428"/>
      <c r="O262" s="421"/>
      <c r="P262" s="421"/>
      <c r="Q262" s="421"/>
      <c r="R262" s="421"/>
      <c r="S262" s="245">
        <v>0</v>
      </c>
      <c r="T262" s="246">
        <v>0</v>
      </c>
      <c r="U262" s="246">
        <v>0</v>
      </c>
      <c r="V262" s="246">
        <v>0</v>
      </c>
      <c r="W262" s="247">
        <v>0</v>
      </c>
    </row>
    <row r="263" spans="1:23" ht="30" customHeight="1">
      <c r="A263" s="415"/>
      <c r="B263" s="418"/>
      <c r="C263" s="146" t="s">
        <v>19</v>
      </c>
      <c r="D263" s="421"/>
      <c r="E263" s="421"/>
      <c r="F263" s="421"/>
      <c r="G263" s="421"/>
      <c r="H263" s="426"/>
      <c r="I263" s="236">
        <v>0</v>
      </c>
      <c r="J263" s="234">
        <v>0</v>
      </c>
      <c r="K263" s="234">
        <v>0</v>
      </c>
      <c r="L263" s="234">
        <v>0</v>
      </c>
      <c r="M263" s="235">
        <v>0</v>
      </c>
      <c r="N263" s="428"/>
      <c r="O263" s="421"/>
      <c r="P263" s="421"/>
      <c r="Q263" s="421"/>
      <c r="R263" s="421"/>
      <c r="S263" s="245">
        <v>0</v>
      </c>
      <c r="T263" s="246">
        <v>0</v>
      </c>
      <c r="U263" s="246">
        <v>0</v>
      </c>
      <c r="V263" s="246">
        <v>0</v>
      </c>
      <c r="W263" s="247">
        <v>0</v>
      </c>
    </row>
    <row r="264" spans="1:23" ht="30" customHeight="1">
      <c r="A264" s="415"/>
      <c r="B264" s="418"/>
      <c r="C264" s="146" t="s">
        <v>20</v>
      </c>
      <c r="D264" s="421"/>
      <c r="E264" s="421"/>
      <c r="F264" s="421"/>
      <c r="G264" s="421"/>
      <c r="H264" s="426"/>
      <c r="I264" s="236">
        <v>0</v>
      </c>
      <c r="J264" s="234">
        <v>0</v>
      </c>
      <c r="K264" s="234">
        <v>0</v>
      </c>
      <c r="L264" s="234">
        <v>0</v>
      </c>
      <c r="M264" s="235">
        <v>0</v>
      </c>
      <c r="N264" s="428"/>
      <c r="O264" s="421"/>
      <c r="P264" s="421"/>
      <c r="Q264" s="421"/>
      <c r="R264" s="421"/>
      <c r="S264" s="245">
        <v>0</v>
      </c>
      <c r="T264" s="246">
        <v>0</v>
      </c>
      <c r="U264" s="246">
        <v>0</v>
      </c>
      <c r="V264" s="246">
        <v>0</v>
      </c>
      <c r="W264" s="247">
        <v>0</v>
      </c>
    </row>
    <row r="265" spans="1:23" ht="30" customHeight="1">
      <c r="A265" s="415"/>
      <c r="B265" s="418"/>
      <c r="C265" s="146" t="s">
        <v>21</v>
      </c>
      <c r="D265" s="421"/>
      <c r="E265" s="421"/>
      <c r="F265" s="421"/>
      <c r="G265" s="421"/>
      <c r="H265" s="426"/>
      <c r="I265" s="236">
        <v>0</v>
      </c>
      <c r="J265" s="234">
        <v>0</v>
      </c>
      <c r="K265" s="234">
        <v>0</v>
      </c>
      <c r="L265" s="234">
        <v>0</v>
      </c>
      <c r="M265" s="235">
        <v>0</v>
      </c>
      <c r="N265" s="428"/>
      <c r="O265" s="421"/>
      <c r="P265" s="421"/>
      <c r="Q265" s="421"/>
      <c r="R265" s="421"/>
      <c r="S265" s="245">
        <v>0</v>
      </c>
      <c r="T265" s="246">
        <v>0</v>
      </c>
      <c r="U265" s="246">
        <v>0</v>
      </c>
      <c r="V265" s="246">
        <v>0</v>
      </c>
      <c r="W265" s="247">
        <v>0</v>
      </c>
    </row>
    <row r="266" spans="1:23" ht="30" customHeight="1">
      <c r="A266" s="415"/>
      <c r="B266" s="418"/>
      <c r="C266" s="146" t="s">
        <v>22</v>
      </c>
      <c r="D266" s="421"/>
      <c r="E266" s="421"/>
      <c r="F266" s="421"/>
      <c r="G266" s="421"/>
      <c r="H266" s="426"/>
      <c r="I266" s="236">
        <v>0</v>
      </c>
      <c r="J266" s="234">
        <v>0</v>
      </c>
      <c r="K266" s="234">
        <v>0</v>
      </c>
      <c r="L266" s="234">
        <v>0</v>
      </c>
      <c r="M266" s="235">
        <v>0</v>
      </c>
      <c r="N266" s="428"/>
      <c r="O266" s="421"/>
      <c r="P266" s="421"/>
      <c r="Q266" s="421"/>
      <c r="R266" s="421"/>
      <c r="S266" s="245">
        <v>0</v>
      </c>
      <c r="T266" s="246">
        <v>0</v>
      </c>
      <c r="U266" s="246">
        <v>0</v>
      </c>
      <c r="V266" s="246">
        <v>0</v>
      </c>
      <c r="W266" s="247">
        <v>0</v>
      </c>
    </row>
    <row r="267" spans="1:23" ht="30" customHeight="1">
      <c r="A267" s="415"/>
      <c r="B267" s="418"/>
      <c r="C267" s="146" t="s">
        <v>23</v>
      </c>
      <c r="D267" s="421"/>
      <c r="E267" s="421"/>
      <c r="F267" s="421"/>
      <c r="G267" s="421"/>
      <c r="H267" s="426"/>
      <c r="I267" s="236">
        <v>0</v>
      </c>
      <c r="J267" s="234">
        <v>0</v>
      </c>
      <c r="K267" s="234">
        <v>0</v>
      </c>
      <c r="L267" s="234">
        <v>0</v>
      </c>
      <c r="M267" s="235">
        <v>0</v>
      </c>
      <c r="N267" s="428"/>
      <c r="O267" s="421"/>
      <c r="P267" s="421"/>
      <c r="Q267" s="421"/>
      <c r="R267" s="421"/>
      <c r="S267" s="245">
        <v>0</v>
      </c>
      <c r="T267" s="246">
        <v>0</v>
      </c>
      <c r="U267" s="246">
        <v>0</v>
      </c>
      <c r="V267" s="246">
        <v>0</v>
      </c>
      <c r="W267" s="247">
        <v>0</v>
      </c>
    </row>
    <row r="268" spans="1:23" ht="30" customHeight="1" thickBot="1">
      <c r="A268" s="415"/>
      <c r="B268" s="419"/>
      <c r="C268" s="149" t="s">
        <v>24</v>
      </c>
      <c r="D268" s="421"/>
      <c r="E268" s="421"/>
      <c r="F268" s="421"/>
      <c r="G268" s="421"/>
      <c r="H268" s="426"/>
      <c r="I268" s="237">
        <v>0</v>
      </c>
      <c r="J268" s="238">
        <v>0</v>
      </c>
      <c r="K268" s="238">
        <v>0</v>
      </c>
      <c r="L268" s="238">
        <v>0</v>
      </c>
      <c r="M268" s="239">
        <v>0</v>
      </c>
      <c r="N268" s="429"/>
      <c r="O268" s="424"/>
      <c r="P268" s="424"/>
      <c r="Q268" s="424"/>
      <c r="R268" s="424"/>
      <c r="S268" s="251">
        <v>0</v>
      </c>
      <c r="T268" s="248">
        <v>0</v>
      </c>
      <c r="U268" s="248">
        <v>0</v>
      </c>
      <c r="V268" s="248">
        <v>0</v>
      </c>
      <c r="W268" s="252">
        <v>0</v>
      </c>
    </row>
    <row r="269" spans="1:23" ht="30" customHeight="1" thickBot="1">
      <c r="A269" s="416"/>
      <c r="B269" s="422" t="s">
        <v>25</v>
      </c>
      <c r="C269" s="423"/>
      <c r="D269" s="256">
        <v>0</v>
      </c>
      <c r="E269" s="223">
        <v>0</v>
      </c>
      <c r="F269" s="223">
        <v>0</v>
      </c>
      <c r="G269" s="223">
        <v>0</v>
      </c>
      <c r="H269" s="223">
        <v>0</v>
      </c>
      <c r="I269" s="223">
        <f t="shared" ref="I269:M269" si="57">I261+I262+I263+I264+I265+I266+I267+I268</f>
        <v>0</v>
      </c>
      <c r="J269" s="223">
        <f t="shared" si="57"/>
        <v>0</v>
      </c>
      <c r="K269" s="223">
        <f t="shared" si="57"/>
        <v>0</v>
      </c>
      <c r="L269" s="223">
        <f t="shared" si="57"/>
        <v>0</v>
      </c>
      <c r="M269" s="224">
        <f t="shared" si="57"/>
        <v>0</v>
      </c>
      <c r="N269" s="256">
        <v>0</v>
      </c>
      <c r="O269" s="223">
        <v>0</v>
      </c>
      <c r="P269" s="223">
        <v>0</v>
      </c>
      <c r="Q269" s="223">
        <v>0</v>
      </c>
      <c r="R269" s="223">
        <v>0</v>
      </c>
      <c r="S269" s="223">
        <f t="shared" ref="S269:W269" si="58">S261+S262+S263+S264+S265+S266+S267+S268</f>
        <v>0</v>
      </c>
      <c r="T269" s="223">
        <f t="shared" si="58"/>
        <v>0</v>
      </c>
      <c r="U269" s="223">
        <f t="shared" si="58"/>
        <v>0</v>
      </c>
      <c r="V269" s="223">
        <f t="shared" si="58"/>
        <v>0</v>
      </c>
      <c r="W269" s="224">
        <f t="shared" si="58"/>
        <v>0</v>
      </c>
    </row>
    <row r="270" spans="1:23" ht="30" customHeight="1">
      <c r="A270" s="415">
        <v>30</v>
      </c>
      <c r="B270" s="417" t="s">
        <v>167</v>
      </c>
      <c r="C270" s="144" t="s">
        <v>17</v>
      </c>
      <c r="D270" s="420">
        <v>69.34</v>
      </c>
      <c r="E270" s="420">
        <v>6.2</v>
      </c>
      <c r="F270" s="420">
        <v>9.19</v>
      </c>
      <c r="G270" s="420">
        <v>48.04</v>
      </c>
      <c r="H270" s="425">
        <v>16.29</v>
      </c>
      <c r="I270" s="240">
        <v>0</v>
      </c>
      <c r="J270" s="232">
        <v>0</v>
      </c>
      <c r="K270" s="232">
        <v>0</v>
      </c>
      <c r="L270" s="232">
        <v>0</v>
      </c>
      <c r="M270" s="233">
        <v>0</v>
      </c>
      <c r="N270" s="427">
        <v>5.4</v>
      </c>
      <c r="O270" s="420">
        <v>0</v>
      </c>
      <c r="P270" s="420">
        <v>0</v>
      </c>
      <c r="Q270" s="420">
        <v>9.6</v>
      </c>
      <c r="R270" s="420">
        <v>0</v>
      </c>
      <c r="S270" s="242">
        <v>0</v>
      </c>
      <c r="T270" s="243">
        <v>0</v>
      </c>
      <c r="U270" s="243">
        <v>0</v>
      </c>
      <c r="V270" s="243">
        <v>0</v>
      </c>
      <c r="W270" s="244">
        <v>0</v>
      </c>
    </row>
    <row r="271" spans="1:23" ht="30" customHeight="1">
      <c r="A271" s="415"/>
      <c r="B271" s="418"/>
      <c r="C271" s="146" t="s">
        <v>18</v>
      </c>
      <c r="D271" s="421"/>
      <c r="E271" s="421"/>
      <c r="F271" s="421"/>
      <c r="G271" s="421"/>
      <c r="H271" s="426"/>
      <c r="I271" s="236">
        <v>0</v>
      </c>
      <c r="J271" s="234">
        <v>0</v>
      </c>
      <c r="K271" s="234">
        <v>0</v>
      </c>
      <c r="L271" s="234">
        <v>0</v>
      </c>
      <c r="M271" s="235">
        <v>0</v>
      </c>
      <c r="N271" s="428"/>
      <c r="O271" s="421"/>
      <c r="P271" s="421"/>
      <c r="Q271" s="421"/>
      <c r="R271" s="421"/>
      <c r="S271" s="245">
        <v>0</v>
      </c>
      <c r="T271" s="246">
        <v>0</v>
      </c>
      <c r="U271" s="246">
        <v>0</v>
      </c>
      <c r="V271" s="246">
        <v>0</v>
      </c>
      <c r="W271" s="247">
        <v>0</v>
      </c>
    </row>
    <row r="272" spans="1:23" ht="30" customHeight="1">
      <c r="A272" s="415"/>
      <c r="B272" s="418"/>
      <c r="C272" s="146" t="s">
        <v>19</v>
      </c>
      <c r="D272" s="421"/>
      <c r="E272" s="421"/>
      <c r="F272" s="421"/>
      <c r="G272" s="421"/>
      <c r="H272" s="426"/>
      <c r="I272" s="236">
        <v>0</v>
      </c>
      <c r="J272" s="234">
        <v>0</v>
      </c>
      <c r="K272" s="234">
        <v>0</v>
      </c>
      <c r="L272" s="234">
        <v>0</v>
      </c>
      <c r="M272" s="235">
        <v>0</v>
      </c>
      <c r="N272" s="428"/>
      <c r="O272" s="421"/>
      <c r="P272" s="421"/>
      <c r="Q272" s="421"/>
      <c r="R272" s="421"/>
      <c r="S272" s="245">
        <v>0</v>
      </c>
      <c r="T272" s="246">
        <v>0</v>
      </c>
      <c r="U272" s="246">
        <v>0</v>
      </c>
      <c r="V272" s="246">
        <v>0</v>
      </c>
      <c r="W272" s="247">
        <v>0</v>
      </c>
    </row>
    <row r="273" spans="1:23" ht="30" customHeight="1">
      <c r="A273" s="415"/>
      <c r="B273" s="418"/>
      <c r="C273" s="146" t="s">
        <v>20</v>
      </c>
      <c r="D273" s="421"/>
      <c r="E273" s="421"/>
      <c r="F273" s="421"/>
      <c r="G273" s="421"/>
      <c r="H273" s="426"/>
      <c r="I273" s="236">
        <v>0</v>
      </c>
      <c r="J273" s="234">
        <v>0</v>
      </c>
      <c r="K273" s="234">
        <v>0</v>
      </c>
      <c r="L273" s="234">
        <v>0</v>
      </c>
      <c r="M273" s="235">
        <v>0</v>
      </c>
      <c r="N273" s="428"/>
      <c r="O273" s="421"/>
      <c r="P273" s="421"/>
      <c r="Q273" s="421"/>
      <c r="R273" s="421"/>
      <c r="S273" s="245">
        <v>0</v>
      </c>
      <c r="T273" s="246">
        <v>0</v>
      </c>
      <c r="U273" s="246">
        <v>0</v>
      </c>
      <c r="V273" s="246">
        <v>0</v>
      </c>
      <c r="W273" s="247">
        <v>0</v>
      </c>
    </row>
    <row r="274" spans="1:23" ht="30" customHeight="1">
      <c r="A274" s="415"/>
      <c r="B274" s="418"/>
      <c r="C274" s="146" t="s">
        <v>21</v>
      </c>
      <c r="D274" s="421"/>
      <c r="E274" s="421"/>
      <c r="F274" s="421"/>
      <c r="G274" s="421"/>
      <c r="H274" s="426"/>
      <c r="I274" s="236">
        <v>0</v>
      </c>
      <c r="J274" s="234">
        <v>0</v>
      </c>
      <c r="K274" s="234">
        <v>0</v>
      </c>
      <c r="L274" s="234">
        <v>0</v>
      </c>
      <c r="M274" s="235">
        <v>0</v>
      </c>
      <c r="N274" s="428"/>
      <c r="O274" s="421"/>
      <c r="P274" s="421"/>
      <c r="Q274" s="421"/>
      <c r="R274" s="421"/>
      <c r="S274" s="245">
        <v>0</v>
      </c>
      <c r="T274" s="246">
        <v>0</v>
      </c>
      <c r="U274" s="246">
        <v>0</v>
      </c>
      <c r="V274" s="246">
        <v>0</v>
      </c>
      <c r="W274" s="247">
        <v>0</v>
      </c>
    </row>
    <row r="275" spans="1:23" ht="30" customHeight="1">
      <c r="A275" s="415"/>
      <c r="B275" s="418"/>
      <c r="C275" s="146" t="s">
        <v>22</v>
      </c>
      <c r="D275" s="421"/>
      <c r="E275" s="421"/>
      <c r="F275" s="421"/>
      <c r="G275" s="421"/>
      <c r="H275" s="426"/>
      <c r="I275" s="236">
        <v>0</v>
      </c>
      <c r="J275" s="234">
        <v>0</v>
      </c>
      <c r="K275" s="234">
        <v>0</v>
      </c>
      <c r="L275" s="234">
        <v>0</v>
      </c>
      <c r="M275" s="235">
        <v>0</v>
      </c>
      <c r="N275" s="428"/>
      <c r="O275" s="421"/>
      <c r="P275" s="421"/>
      <c r="Q275" s="421"/>
      <c r="R275" s="421"/>
      <c r="S275" s="245">
        <v>0</v>
      </c>
      <c r="T275" s="246">
        <v>0</v>
      </c>
      <c r="U275" s="246">
        <v>0</v>
      </c>
      <c r="V275" s="246">
        <v>0</v>
      </c>
      <c r="W275" s="247">
        <v>0</v>
      </c>
    </row>
    <row r="276" spans="1:23" ht="30" customHeight="1">
      <c r="A276" s="415"/>
      <c r="B276" s="418"/>
      <c r="C276" s="146" t="s">
        <v>23</v>
      </c>
      <c r="D276" s="421"/>
      <c r="E276" s="421"/>
      <c r="F276" s="421"/>
      <c r="G276" s="421"/>
      <c r="H276" s="426"/>
      <c r="I276" s="236">
        <v>0</v>
      </c>
      <c r="J276" s="234">
        <v>0</v>
      </c>
      <c r="K276" s="234">
        <v>0</v>
      </c>
      <c r="L276" s="234">
        <v>0</v>
      </c>
      <c r="M276" s="235">
        <v>0</v>
      </c>
      <c r="N276" s="428"/>
      <c r="O276" s="421"/>
      <c r="P276" s="421"/>
      <c r="Q276" s="421"/>
      <c r="R276" s="421"/>
      <c r="S276" s="245">
        <v>0</v>
      </c>
      <c r="T276" s="246">
        <v>0</v>
      </c>
      <c r="U276" s="246">
        <v>0</v>
      </c>
      <c r="V276" s="246">
        <v>0</v>
      </c>
      <c r="W276" s="247">
        <v>0</v>
      </c>
    </row>
    <row r="277" spans="1:23" ht="30" customHeight="1" thickBot="1">
      <c r="A277" s="415"/>
      <c r="B277" s="419"/>
      <c r="C277" s="149" t="s">
        <v>24</v>
      </c>
      <c r="D277" s="421"/>
      <c r="E277" s="421"/>
      <c r="F277" s="421"/>
      <c r="G277" s="421"/>
      <c r="H277" s="426"/>
      <c r="I277" s="237">
        <v>0</v>
      </c>
      <c r="J277" s="238">
        <v>0</v>
      </c>
      <c r="K277" s="238">
        <v>0</v>
      </c>
      <c r="L277" s="238">
        <v>0</v>
      </c>
      <c r="M277" s="239">
        <v>0</v>
      </c>
      <c r="N277" s="429"/>
      <c r="O277" s="424"/>
      <c r="P277" s="424"/>
      <c r="Q277" s="424"/>
      <c r="R277" s="424"/>
      <c r="S277" s="251">
        <v>0</v>
      </c>
      <c r="T277" s="248">
        <v>0</v>
      </c>
      <c r="U277" s="248">
        <v>0</v>
      </c>
      <c r="V277" s="248">
        <v>0</v>
      </c>
      <c r="W277" s="252">
        <v>0</v>
      </c>
    </row>
    <row r="278" spans="1:23" ht="30" customHeight="1" thickBot="1">
      <c r="A278" s="416"/>
      <c r="B278" s="422" t="s">
        <v>25</v>
      </c>
      <c r="C278" s="423"/>
      <c r="D278" s="256">
        <v>0</v>
      </c>
      <c r="E278" s="223">
        <v>0</v>
      </c>
      <c r="F278" s="223">
        <v>0</v>
      </c>
      <c r="G278" s="223">
        <v>0</v>
      </c>
      <c r="H278" s="223">
        <v>0</v>
      </c>
      <c r="I278" s="223">
        <f t="shared" ref="I278:M278" si="59">I270+I271+I272+I273+I274+I275+I276+I277</f>
        <v>0</v>
      </c>
      <c r="J278" s="223">
        <f t="shared" si="59"/>
        <v>0</v>
      </c>
      <c r="K278" s="223">
        <f t="shared" si="59"/>
        <v>0</v>
      </c>
      <c r="L278" s="223">
        <f t="shared" si="59"/>
        <v>0</v>
      </c>
      <c r="M278" s="224">
        <f t="shared" si="59"/>
        <v>0</v>
      </c>
      <c r="N278" s="256">
        <v>0</v>
      </c>
      <c r="O278" s="223">
        <v>0</v>
      </c>
      <c r="P278" s="223">
        <v>0</v>
      </c>
      <c r="Q278" s="223">
        <v>0</v>
      </c>
      <c r="R278" s="223">
        <v>0</v>
      </c>
      <c r="S278" s="223">
        <f t="shared" ref="S278:W278" si="60">S270+S271+S272+S273+S274+S275+S276+S277</f>
        <v>0</v>
      </c>
      <c r="T278" s="223">
        <f t="shared" si="60"/>
        <v>0</v>
      </c>
      <c r="U278" s="223">
        <f t="shared" si="60"/>
        <v>0</v>
      </c>
      <c r="V278" s="223">
        <f t="shared" si="60"/>
        <v>0</v>
      </c>
      <c r="W278" s="224">
        <f t="shared" si="60"/>
        <v>0</v>
      </c>
    </row>
    <row r="279" spans="1:23" ht="30" customHeight="1">
      <c r="A279" s="415">
        <v>31</v>
      </c>
      <c r="B279" s="417" t="s">
        <v>168</v>
      </c>
      <c r="C279" s="144" t="s">
        <v>17</v>
      </c>
      <c r="D279" s="420">
        <v>1070.29</v>
      </c>
      <c r="E279" s="420">
        <v>0</v>
      </c>
      <c r="F279" s="420">
        <v>0</v>
      </c>
      <c r="G279" s="420">
        <v>20.09</v>
      </c>
      <c r="H279" s="425">
        <v>0.5</v>
      </c>
      <c r="I279" s="240">
        <v>0</v>
      </c>
      <c r="J279" s="232">
        <v>0</v>
      </c>
      <c r="K279" s="232">
        <v>0</v>
      </c>
      <c r="L279" s="232">
        <v>0</v>
      </c>
      <c r="M279" s="233">
        <v>0</v>
      </c>
      <c r="N279" s="427">
        <v>0</v>
      </c>
      <c r="O279" s="420">
        <v>0</v>
      </c>
      <c r="P279" s="420">
        <v>0</v>
      </c>
      <c r="Q279" s="420">
        <v>0</v>
      </c>
      <c r="R279" s="420">
        <v>0</v>
      </c>
      <c r="S279" s="242">
        <v>0</v>
      </c>
      <c r="T279" s="243">
        <v>0</v>
      </c>
      <c r="U279" s="243">
        <v>0</v>
      </c>
      <c r="V279" s="243">
        <v>0</v>
      </c>
      <c r="W279" s="244">
        <v>0</v>
      </c>
    </row>
    <row r="280" spans="1:23" ht="30" customHeight="1">
      <c r="A280" s="415"/>
      <c r="B280" s="418"/>
      <c r="C280" s="146" t="s">
        <v>18</v>
      </c>
      <c r="D280" s="421"/>
      <c r="E280" s="421"/>
      <c r="F280" s="421"/>
      <c r="G280" s="421"/>
      <c r="H280" s="426"/>
      <c r="I280" s="236">
        <v>0</v>
      </c>
      <c r="J280" s="234">
        <v>0</v>
      </c>
      <c r="K280" s="234">
        <v>0</v>
      </c>
      <c r="L280" s="234">
        <v>0</v>
      </c>
      <c r="M280" s="235">
        <v>0</v>
      </c>
      <c r="N280" s="428"/>
      <c r="O280" s="421"/>
      <c r="P280" s="421"/>
      <c r="Q280" s="421"/>
      <c r="R280" s="421"/>
      <c r="S280" s="245">
        <v>0</v>
      </c>
      <c r="T280" s="246">
        <v>0</v>
      </c>
      <c r="U280" s="246">
        <v>0</v>
      </c>
      <c r="V280" s="246">
        <v>0</v>
      </c>
      <c r="W280" s="247">
        <v>0</v>
      </c>
    </row>
    <row r="281" spans="1:23" ht="30" customHeight="1">
      <c r="A281" s="415"/>
      <c r="B281" s="418"/>
      <c r="C281" s="146" t="s">
        <v>19</v>
      </c>
      <c r="D281" s="421"/>
      <c r="E281" s="421"/>
      <c r="F281" s="421"/>
      <c r="G281" s="421"/>
      <c r="H281" s="426"/>
      <c r="I281" s="236">
        <v>0</v>
      </c>
      <c r="J281" s="234">
        <v>0</v>
      </c>
      <c r="K281" s="234">
        <v>0</v>
      </c>
      <c r="L281" s="234">
        <v>0</v>
      </c>
      <c r="M281" s="235">
        <v>0</v>
      </c>
      <c r="N281" s="428"/>
      <c r="O281" s="421"/>
      <c r="P281" s="421"/>
      <c r="Q281" s="421"/>
      <c r="R281" s="421"/>
      <c r="S281" s="245">
        <v>0</v>
      </c>
      <c r="T281" s="246">
        <v>0</v>
      </c>
      <c r="U281" s="246">
        <v>0</v>
      </c>
      <c r="V281" s="246">
        <v>0</v>
      </c>
      <c r="W281" s="247">
        <v>0</v>
      </c>
    </row>
    <row r="282" spans="1:23" ht="30" customHeight="1">
      <c r="A282" s="415"/>
      <c r="B282" s="418"/>
      <c r="C282" s="146" t="s">
        <v>20</v>
      </c>
      <c r="D282" s="421"/>
      <c r="E282" s="421"/>
      <c r="F282" s="421"/>
      <c r="G282" s="421"/>
      <c r="H282" s="426"/>
      <c r="I282" s="236">
        <v>0</v>
      </c>
      <c r="J282" s="234">
        <v>0</v>
      </c>
      <c r="K282" s="234">
        <v>0</v>
      </c>
      <c r="L282" s="234">
        <v>0</v>
      </c>
      <c r="M282" s="235">
        <v>0</v>
      </c>
      <c r="N282" s="428"/>
      <c r="O282" s="421"/>
      <c r="P282" s="421"/>
      <c r="Q282" s="421"/>
      <c r="R282" s="421"/>
      <c r="S282" s="245">
        <v>0</v>
      </c>
      <c r="T282" s="246">
        <v>0</v>
      </c>
      <c r="U282" s="246">
        <v>0</v>
      </c>
      <c r="V282" s="246">
        <v>0</v>
      </c>
      <c r="W282" s="247">
        <v>0</v>
      </c>
    </row>
    <row r="283" spans="1:23" ht="30" customHeight="1">
      <c r="A283" s="415"/>
      <c r="B283" s="418"/>
      <c r="C283" s="146" t="s">
        <v>21</v>
      </c>
      <c r="D283" s="421"/>
      <c r="E283" s="421"/>
      <c r="F283" s="421"/>
      <c r="G283" s="421"/>
      <c r="H283" s="426"/>
      <c r="I283" s="236">
        <v>0</v>
      </c>
      <c r="J283" s="234">
        <v>0</v>
      </c>
      <c r="K283" s="234">
        <v>0</v>
      </c>
      <c r="L283" s="234">
        <v>0</v>
      </c>
      <c r="M283" s="235">
        <v>0</v>
      </c>
      <c r="N283" s="428"/>
      <c r="O283" s="421"/>
      <c r="P283" s="421"/>
      <c r="Q283" s="421"/>
      <c r="R283" s="421"/>
      <c r="S283" s="245">
        <v>0</v>
      </c>
      <c r="T283" s="246">
        <v>0</v>
      </c>
      <c r="U283" s="246">
        <v>0</v>
      </c>
      <c r="V283" s="246">
        <v>0</v>
      </c>
      <c r="W283" s="247">
        <v>0</v>
      </c>
    </row>
    <row r="284" spans="1:23" ht="30" customHeight="1">
      <c r="A284" s="415"/>
      <c r="B284" s="418"/>
      <c r="C284" s="146" t="s">
        <v>22</v>
      </c>
      <c r="D284" s="421"/>
      <c r="E284" s="421"/>
      <c r="F284" s="421"/>
      <c r="G284" s="421"/>
      <c r="H284" s="426"/>
      <c r="I284" s="236">
        <v>0</v>
      </c>
      <c r="J284" s="234">
        <v>0</v>
      </c>
      <c r="K284" s="234">
        <v>0</v>
      </c>
      <c r="L284" s="234">
        <v>0</v>
      </c>
      <c r="M284" s="235">
        <v>0</v>
      </c>
      <c r="N284" s="428"/>
      <c r="O284" s="421"/>
      <c r="P284" s="421"/>
      <c r="Q284" s="421"/>
      <c r="R284" s="421"/>
      <c r="S284" s="245">
        <v>0</v>
      </c>
      <c r="T284" s="246">
        <v>0</v>
      </c>
      <c r="U284" s="246">
        <v>0</v>
      </c>
      <c r="V284" s="246">
        <v>0</v>
      </c>
      <c r="W284" s="247">
        <v>0</v>
      </c>
    </row>
    <row r="285" spans="1:23" ht="30" customHeight="1">
      <c r="A285" s="415"/>
      <c r="B285" s="418"/>
      <c r="C285" s="146" t="s">
        <v>23</v>
      </c>
      <c r="D285" s="421"/>
      <c r="E285" s="421"/>
      <c r="F285" s="421"/>
      <c r="G285" s="421"/>
      <c r="H285" s="426"/>
      <c r="I285" s="236">
        <v>0</v>
      </c>
      <c r="J285" s="234">
        <v>0</v>
      </c>
      <c r="K285" s="234">
        <v>0</v>
      </c>
      <c r="L285" s="234">
        <v>0</v>
      </c>
      <c r="M285" s="235">
        <v>0</v>
      </c>
      <c r="N285" s="428"/>
      <c r="O285" s="421"/>
      <c r="P285" s="421"/>
      <c r="Q285" s="421"/>
      <c r="R285" s="421"/>
      <c r="S285" s="245">
        <v>0</v>
      </c>
      <c r="T285" s="246">
        <v>0</v>
      </c>
      <c r="U285" s="246">
        <v>0</v>
      </c>
      <c r="V285" s="246">
        <v>0</v>
      </c>
      <c r="W285" s="247">
        <v>0</v>
      </c>
    </row>
    <row r="286" spans="1:23" ht="30" customHeight="1" thickBot="1">
      <c r="A286" s="415"/>
      <c r="B286" s="419"/>
      <c r="C286" s="149" t="s">
        <v>24</v>
      </c>
      <c r="D286" s="421"/>
      <c r="E286" s="421"/>
      <c r="F286" s="421"/>
      <c r="G286" s="421"/>
      <c r="H286" s="426"/>
      <c r="I286" s="237">
        <v>0</v>
      </c>
      <c r="J286" s="238">
        <v>0</v>
      </c>
      <c r="K286" s="238">
        <v>0</v>
      </c>
      <c r="L286" s="238">
        <v>0</v>
      </c>
      <c r="M286" s="239">
        <v>0</v>
      </c>
      <c r="N286" s="429"/>
      <c r="O286" s="424"/>
      <c r="P286" s="424"/>
      <c r="Q286" s="424"/>
      <c r="R286" s="424"/>
      <c r="S286" s="251">
        <v>0</v>
      </c>
      <c r="T286" s="248">
        <v>0</v>
      </c>
      <c r="U286" s="248">
        <v>0</v>
      </c>
      <c r="V286" s="248">
        <v>0</v>
      </c>
      <c r="W286" s="252">
        <v>0</v>
      </c>
    </row>
    <row r="287" spans="1:23" ht="30" customHeight="1" thickBot="1">
      <c r="A287" s="416"/>
      <c r="B287" s="422" t="s">
        <v>25</v>
      </c>
      <c r="C287" s="423"/>
      <c r="D287" s="256">
        <v>0</v>
      </c>
      <c r="E287" s="223">
        <v>0</v>
      </c>
      <c r="F287" s="223">
        <v>0</v>
      </c>
      <c r="G287" s="223">
        <v>0</v>
      </c>
      <c r="H287" s="223">
        <v>0</v>
      </c>
      <c r="I287" s="223">
        <f t="shared" ref="I287:M287" si="61">I279+I280+I281+I282+I283+I284+I285+I286</f>
        <v>0</v>
      </c>
      <c r="J287" s="223">
        <f t="shared" si="61"/>
        <v>0</v>
      </c>
      <c r="K287" s="223">
        <f t="shared" si="61"/>
        <v>0</v>
      </c>
      <c r="L287" s="223">
        <f t="shared" si="61"/>
        <v>0</v>
      </c>
      <c r="M287" s="224">
        <f t="shared" si="61"/>
        <v>0</v>
      </c>
      <c r="N287" s="256">
        <v>0</v>
      </c>
      <c r="O287" s="223">
        <v>0</v>
      </c>
      <c r="P287" s="223">
        <v>0</v>
      </c>
      <c r="Q287" s="223">
        <v>0</v>
      </c>
      <c r="R287" s="223">
        <v>0</v>
      </c>
      <c r="S287" s="223">
        <f t="shared" ref="S287:W287" si="62">S279+S280+S281+S282+S283+S284+S285+S286</f>
        <v>0</v>
      </c>
      <c r="T287" s="223">
        <f t="shared" si="62"/>
        <v>0</v>
      </c>
      <c r="U287" s="223">
        <f t="shared" si="62"/>
        <v>0</v>
      </c>
      <c r="V287" s="223">
        <f t="shared" si="62"/>
        <v>0</v>
      </c>
      <c r="W287" s="224">
        <f t="shared" si="62"/>
        <v>0</v>
      </c>
    </row>
    <row r="288" spans="1:23" ht="30" customHeight="1">
      <c r="A288" s="415">
        <v>32</v>
      </c>
      <c r="B288" s="417" t="s">
        <v>169</v>
      </c>
      <c r="C288" s="144" t="s">
        <v>17</v>
      </c>
      <c r="D288" s="420">
        <v>260.17</v>
      </c>
      <c r="E288" s="420">
        <v>0.4</v>
      </c>
      <c r="F288" s="420">
        <v>0</v>
      </c>
      <c r="G288" s="420">
        <v>1.4</v>
      </c>
      <c r="H288" s="425">
        <v>5.53</v>
      </c>
      <c r="I288" s="240">
        <v>0</v>
      </c>
      <c r="J288" s="232">
        <v>0</v>
      </c>
      <c r="K288" s="232">
        <v>0</v>
      </c>
      <c r="L288" s="232">
        <v>0</v>
      </c>
      <c r="M288" s="233">
        <v>0</v>
      </c>
      <c r="N288" s="427">
        <v>0</v>
      </c>
      <c r="O288" s="420">
        <v>0</v>
      </c>
      <c r="P288" s="420">
        <v>0</v>
      </c>
      <c r="Q288" s="420">
        <v>0</v>
      </c>
      <c r="R288" s="420">
        <v>0</v>
      </c>
      <c r="S288" s="242">
        <v>0</v>
      </c>
      <c r="T288" s="243">
        <v>0</v>
      </c>
      <c r="U288" s="243">
        <v>0</v>
      </c>
      <c r="V288" s="243">
        <v>0</v>
      </c>
      <c r="W288" s="244">
        <v>0</v>
      </c>
    </row>
    <row r="289" spans="1:23" ht="30" customHeight="1">
      <c r="A289" s="415"/>
      <c r="B289" s="418"/>
      <c r="C289" s="146" t="s">
        <v>18</v>
      </c>
      <c r="D289" s="421"/>
      <c r="E289" s="421"/>
      <c r="F289" s="421"/>
      <c r="G289" s="421"/>
      <c r="H289" s="426"/>
      <c r="I289" s="236">
        <v>0</v>
      </c>
      <c r="J289" s="234">
        <v>0</v>
      </c>
      <c r="K289" s="234">
        <v>0</v>
      </c>
      <c r="L289" s="234">
        <v>0</v>
      </c>
      <c r="M289" s="235">
        <v>0</v>
      </c>
      <c r="N289" s="428"/>
      <c r="O289" s="421"/>
      <c r="P289" s="421"/>
      <c r="Q289" s="421"/>
      <c r="R289" s="421"/>
      <c r="S289" s="245">
        <v>0</v>
      </c>
      <c r="T289" s="246">
        <v>0</v>
      </c>
      <c r="U289" s="246">
        <v>0</v>
      </c>
      <c r="V289" s="246">
        <v>0</v>
      </c>
      <c r="W289" s="247">
        <v>0</v>
      </c>
    </row>
    <row r="290" spans="1:23" ht="30" customHeight="1">
      <c r="A290" s="415"/>
      <c r="B290" s="418"/>
      <c r="C290" s="146" t="s">
        <v>19</v>
      </c>
      <c r="D290" s="421"/>
      <c r="E290" s="421"/>
      <c r="F290" s="421"/>
      <c r="G290" s="421"/>
      <c r="H290" s="426"/>
      <c r="I290" s="236">
        <v>0</v>
      </c>
      <c r="J290" s="234">
        <v>0</v>
      </c>
      <c r="K290" s="234">
        <v>0</v>
      </c>
      <c r="L290" s="234">
        <v>0</v>
      </c>
      <c r="M290" s="235">
        <v>0</v>
      </c>
      <c r="N290" s="428"/>
      <c r="O290" s="421"/>
      <c r="P290" s="421"/>
      <c r="Q290" s="421"/>
      <c r="R290" s="421"/>
      <c r="S290" s="245">
        <v>0</v>
      </c>
      <c r="T290" s="246">
        <v>0</v>
      </c>
      <c r="U290" s="246">
        <v>0</v>
      </c>
      <c r="V290" s="246">
        <v>0</v>
      </c>
      <c r="W290" s="247">
        <v>0</v>
      </c>
    </row>
    <row r="291" spans="1:23" ht="30" customHeight="1">
      <c r="A291" s="415"/>
      <c r="B291" s="418"/>
      <c r="C291" s="146" t="s">
        <v>20</v>
      </c>
      <c r="D291" s="421"/>
      <c r="E291" s="421"/>
      <c r="F291" s="421"/>
      <c r="G291" s="421"/>
      <c r="H291" s="426"/>
      <c r="I291" s="236">
        <v>0</v>
      </c>
      <c r="J291" s="234">
        <v>0</v>
      </c>
      <c r="K291" s="234">
        <v>0</v>
      </c>
      <c r="L291" s="234">
        <v>0</v>
      </c>
      <c r="M291" s="235">
        <v>0</v>
      </c>
      <c r="N291" s="428"/>
      <c r="O291" s="421"/>
      <c r="P291" s="421"/>
      <c r="Q291" s="421"/>
      <c r="R291" s="421"/>
      <c r="S291" s="245">
        <v>0</v>
      </c>
      <c r="T291" s="246">
        <v>0</v>
      </c>
      <c r="U291" s="246">
        <v>0</v>
      </c>
      <c r="V291" s="246">
        <v>0</v>
      </c>
      <c r="W291" s="247">
        <v>0</v>
      </c>
    </row>
    <row r="292" spans="1:23" ht="30" customHeight="1">
      <c r="A292" s="415"/>
      <c r="B292" s="418"/>
      <c r="C292" s="146" t="s">
        <v>21</v>
      </c>
      <c r="D292" s="421"/>
      <c r="E292" s="421"/>
      <c r="F292" s="421"/>
      <c r="G292" s="421"/>
      <c r="H292" s="426"/>
      <c r="I292" s="236">
        <v>0</v>
      </c>
      <c r="J292" s="234">
        <v>0</v>
      </c>
      <c r="K292" s="234">
        <v>0</v>
      </c>
      <c r="L292" s="234">
        <v>0</v>
      </c>
      <c r="M292" s="235">
        <v>0</v>
      </c>
      <c r="N292" s="428"/>
      <c r="O292" s="421"/>
      <c r="P292" s="421"/>
      <c r="Q292" s="421"/>
      <c r="R292" s="421"/>
      <c r="S292" s="245">
        <v>0</v>
      </c>
      <c r="T292" s="246">
        <v>0</v>
      </c>
      <c r="U292" s="246">
        <v>0</v>
      </c>
      <c r="V292" s="246">
        <v>0</v>
      </c>
      <c r="W292" s="247">
        <v>0</v>
      </c>
    </row>
    <row r="293" spans="1:23" ht="30" customHeight="1">
      <c r="A293" s="415"/>
      <c r="B293" s="418"/>
      <c r="C293" s="146" t="s">
        <v>22</v>
      </c>
      <c r="D293" s="421"/>
      <c r="E293" s="421"/>
      <c r="F293" s="421"/>
      <c r="G293" s="421"/>
      <c r="H293" s="426"/>
      <c r="I293" s="236">
        <v>0</v>
      </c>
      <c r="J293" s="234">
        <v>0</v>
      </c>
      <c r="K293" s="234">
        <v>0</v>
      </c>
      <c r="L293" s="234">
        <v>0</v>
      </c>
      <c r="M293" s="235">
        <v>0</v>
      </c>
      <c r="N293" s="428"/>
      <c r="O293" s="421"/>
      <c r="P293" s="421"/>
      <c r="Q293" s="421"/>
      <c r="R293" s="421"/>
      <c r="S293" s="245">
        <v>0</v>
      </c>
      <c r="T293" s="246">
        <v>0</v>
      </c>
      <c r="U293" s="246">
        <v>0</v>
      </c>
      <c r="V293" s="246">
        <v>0</v>
      </c>
      <c r="W293" s="247">
        <v>0</v>
      </c>
    </row>
    <row r="294" spans="1:23" ht="30" customHeight="1">
      <c r="A294" s="415"/>
      <c r="B294" s="418"/>
      <c r="C294" s="146" t="s">
        <v>23</v>
      </c>
      <c r="D294" s="421"/>
      <c r="E294" s="421"/>
      <c r="F294" s="421"/>
      <c r="G294" s="421"/>
      <c r="H294" s="426"/>
      <c r="I294" s="236">
        <v>0</v>
      </c>
      <c r="J294" s="234">
        <v>0</v>
      </c>
      <c r="K294" s="234">
        <v>0</v>
      </c>
      <c r="L294" s="234">
        <v>0</v>
      </c>
      <c r="M294" s="235">
        <v>0</v>
      </c>
      <c r="N294" s="428"/>
      <c r="O294" s="421"/>
      <c r="P294" s="421"/>
      <c r="Q294" s="421"/>
      <c r="R294" s="421"/>
      <c r="S294" s="245">
        <v>0</v>
      </c>
      <c r="T294" s="246">
        <v>0</v>
      </c>
      <c r="U294" s="246">
        <v>0</v>
      </c>
      <c r="V294" s="246">
        <v>0</v>
      </c>
      <c r="W294" s="247">
        <v>0</v>
      </c>
    </row>
    <row r="295" spans="1:23" ht="30" customHeight="1" thickBot="1">
      <c r="A295" s="415"/>
      <c r="B295" s="419"/>
      <c r="C295" s="149" t="s">
        <v>24</v>
      </c>
      <c r="D295" s="421"/>
      <c r="E295" s="421"/>
      <c r="F295" s="421"/>
      <c r="G295" s="421"/>
      <c r="H295" s="426"/>
      <c r="I295" s="237">
        <v>0</v>
      </c>
      <c r="J295" s="238">
        <v>0</v>
      </c>
      <c r="K295" s="238">
        <v>0</v>
      </c>
      <c r="L295" s="238">
        <v>0</v>
      </c>
      <c r="M295" s="239">
        <v>0</v>
      </c>
      <c r="N295" s="429"/>
      <c r="O295" s="424"/>
      <c r="P295" s="424"/>
      <c r="Q295" s="424"/>
      <c r="R295" s="424"/>
      <c r="S295" s="251">
        <v>0</v>
      </c>
      <c r="T295" s="248">
        <v>0</v>
      </c>
      <c r="U295" s="248">
        <v>0</v>
      </c>
      <c r="V295" s="248">
        <v>0</v>
      </c>
      <c r="W295" s="252">
        <v>0</v>
      </c>
    </row>
    <row r="296" spans="1:23" ht="30" customHeight="1" thickBot="1">
      <c r="A296" s="416"/>
      <c r="B296" s="422" t="s">
        <v>25</v>
      </c>
      <c r="C296" s="423"/>
      <c r="D296" s="256">
        <v>0</v>
      </c>
      <c r="E296" s="223">
        <v>0</v>
      </c>
      <c r="F296" s="223">
        <v>0</v>
      </c>
      <c r="G296" s="223">
        <v>0</v>
      </c>
      <c r="H296" s="223">
        <v>0</v>
      </c>
      <c r="I296" s="223">
        <f t="shared" ref="I296:M296" si="63">I288+I289+I290+I291+I292+I293+I294+I295</f>
        <v>0</v>
      </c>
      <c r="J296" s="223">
        <f t="shared" si="63"/>
        <v>0</v>
      </c>
      <c r="K296" s="223">
        <f t="shared" si="63"/>
        <v>0</v>
      </c>
      <c r="L296" s="223">
        <f t="shared" si="63"/>
        <v>0</v>
      </c>
      <c r="M296" s="224">
        <f t="shared" si="63"/>
        <v>0</v>
      </c>
      <c r="N296" s="256">
        <v>0</v>
      </c>
      <c r="O296" s="223">
        <v>0</v>
      </c>
      <c r="P296" s="223">
        <v>0</v>
      </c>
      <c r="Q296" s="223">
        <v>0</v>
      </c>
      <c r="R296" s="223">
        <v>0</v>
      </c>
      <c r="S296" s="223">
        <f t="shared" ref="S296:W296" si="64">S288+S289+S290+S291+S292+S293+S294+S295</f>
        <v>0</v>
      </c>
      <c r="T296" s="223">
        <f t="shared" si="64"/>
        <v>0</v>
      </c>
      <c r="U296" s="223">
        <f t="shared" si="64"/>
        <v>0</v>
      </c>
      <c r="V296" s="223">
        <f t="shared" si="64"/>
        <v>0</v>
      </c>
      <c r="W296" s="224">
        <f t="shared" si="64"/>
        <v>0</v>
      </c>
    </row>
    <row r="297" spans="1:23" ht="30" customHeight="1">
      <c r="A297" s="415">
        <v>33</v>
      </c>
      <c r="B297" s="417" t="s">
        <v>170</v>
      </c>
      <c r="C297" s="144" t="s">
        <v>17</v>
      </c>
      <c r="D297" s="420">
        <v>3855.63</v>
      </c>
      <c r="E297" s="420">
        <v>1101.82</v>
      </c>
      <c r="F297" s="420">
        <v>0</v>
      </c>
      <c r="G297" s="420">
        <v>1454.31</v>
      </c>
      <c r="H297" s="425">
        <v>15.9</v>
      </c>
      <c r="I297" s="240">
        <v>403</v>
      </c>
      <c r="J297" s="232">
        <v>0</v>
      </c>
      <c r="K297" s="232">
        <v>0</v>
      </c>
      <c r="L297" s="232">
        <v>0</v>
      </c>
      <c r="M297" s="233">
        <v>0</v>
      </c>
      <c r="N297" s="427">
        <v>26.45</v>
      </c>
      <c r="O297" s="420">
        <v>50.38</v>
      </c>
      <c r="P297" s="420">
        <v>0</v>
      </c>
      <c r="Q297" s="420">
        <v>756.43</v>
      </c>
      <c r="R297" s="420">
        <v>10.41</v>
      </c>
      <c r="S297" s="242">
        <v>0</v>
      </c>
      <c r="T297" s="243">
        <v>0</v>
      </c>
      <c r="U297" s="243">
        <v>0</v>
      </c>
      <c r="V297" s="243">
        <v>0</v>
      </c>
      <c r="W297" s="244">
        <v>0</v>
      </c>
    </row>
    <row r="298" spans="1:23" ht="30" customHeight="1">
      <c r="A298" s="415"/>
      <c r="B298" s="418"/>
      <c r="C298" s="146" t="s">
        <v>18</v>
      </c>
      <c r="D298" s="421"/>
      <c r="E298" s="421"/>
      <c r="F298" s="421"/>
      <c r="G298" s="421"/>
      <c r="H298" s="426"/>
      <c r="I298" s="236">
        <v>0</v>
      </c>
      <c r="J298" s="234">
        <v>0</v>
      </c>
      <c r="K298" s="234">
        <v>0</v>
      </c>
      <c r="L298" s="234">
        <v>0</v>
      </c>
      <c r="M298" s="235">
        <v>0</v>
      </c>
      <c r="N298" s="428"/>
      <c r="O298" s="421"/>
      <c r="P298" s="421"/>
      <c r="Q298" s="421"/>
      <c r="R298" s="421"/>
      <c r="S298" s="245">
        <v>0</v>
      </c>
      <c r="T298" s="246">
        <v>0</v>
      </c>
      <c r="U298" s="246">
        <v>0</v>
      </c>
      <c r="V298" s="246">
        <v>0</v>
      </c>
      <c r="W298" s="247">
        <v>0</v>
      </c>
    </row>
    <row r="299" spans="1:23" ht="30" customHeight="1">
      <c r="A299" s="415"/>
      <c r="B299" s="418"/>
      <c r="C299" s="146" t="s">
        <v>19</v>
      </c>
      <c r="D299" s="421"/>
      <c r="E299" s="421"/>
      <c r="F299" s="421"/>
      <c r="G299" s="421"/>
      <c r="H299" s="426"/>
      <c r="I299" s="236">
        <v>0</v>
      </c>
      <c r="J299" s="234">
        <v>0</v>
      </c>
      <c r="K299" s="234">
        <v>0</v>
      </c>
      <c r="L299" s="234">
        <v>0</v>
      </c>
      <c r="M299" s="235">
        <v>0</v>
      </c>
      <c r="N299" s="428"/>
      <c r="O299" s="421"/>
      <c r="P299" s="421"/>
      <c r="Q299" s="421"/>
      <c r="R299" s="421"/>
      <c r="S299" s="245">
        <v>0</v>
      </c>
      <c r="T299" s="246">
        <v>0</v>
      </c>
      <c r="U299" s="246">
        <v>0</v>
      </c>
      <c r="V299" s="246">
        <v>0</v>
      </c>
      <c r="W299" s="247">
        <v>0</v>
      </c>
    </row>
    <row r="300" spans="1:23" ht="30" customHeight="1">
      <c r="A300" s="415"/>
      <c r="B300" s="418"/>
      <c r="C300" s="146" t="s">
        <v>20</v>
      </c>
      <c r="D300" s="421"/>
      <c r="E300" s="421"/>
      <c r="F300" s="421"/>
      <c r="G300" s="421"/>
      <c r="H300" s="426"/>
      <c r="I300" s="236">
        <v>300</v>
      </c>
      <c r="J300" s="234">
        <v>0</v>
      </c>
      <c r="K300" s="234">
        <v>0</v>
      </c>
      <c r="L300" s="234">
        <v>0</v>
      </c>
      <c r="M300" s="235">
        <v>0</v>
      </c>
      <c r="N300" s="428"/>
      <c r="O300" s="421"/>
      <c r="P300" s="421"/>
      <c r="Q300" s="421"/>
      <c r="R300" s="421"/>
      <c r="S300" s="245">
        <v>3</v>
      </c>
      <c r="T300" s="246">
        <v>0</v>
      </c>
      <c r="U300" s="246">
        <v>0</v>
      </c>
      <c r="V300" s="246">
        <v>0</v>
      </c>
      <c r="W300" s="247">
        <v>0</v>
      </c>
    </row>
    <row r="301" spans="1:23" ht="30" customHeight="1">
      <c r="A301" s="415"/>
      <c r="B301" s="418"/>
      <c r="C301" s="146" t="s">
        <v>21</v>
      </c>
      <c r="D301" s="421"/>
      <c r="E301" s="421"/>
      <c r="F301" s="421"/>
      <c r="G301" s="421"/>
      <c r="H301" s="426"/>
      <c r="I301" s="236">
        <v>300</v>
      </c>
      <c r="J301" s="234">
        <v>0</v>
      </c>
      <c r="K301" s="234">
        <v>0</v>
      </c>
      <c r="L301" s="234">
        <v>0</v>
      </c>
      <c r="M301" s="235">
        <v>0</v>
      </c>
      <c r="N301" s="428"/>
      <c r="O301" s="421"/>
      <c r="P301" s="421"/>
      <c r="Q301" s="421"/>
      <c r="R301" s="421"/>
      <c r="S301" s="245">
        <v>0</v>
      </c>
      <c r="T301" s="246">
        <v>0</v>
      </c>
      <c r="U301" s="246">
        <v>0</v>
      </c>
      <c r="V301" s="246">
        <v>0</v>
      </c>
      <c r="W301" s="247">
        <v>0</v>
      </c>
    </row>
    <row r="302" spans="1:23" ht="30" customHeight="1">
      <c r="A302" s="415"/>
      <c r="B302" s="418"/>
      <c r="C302" s="146" t="s">
        <v>22</v>
      </c>
      <c r="D302" s="421"/>
      <c r="E302" s="421"/>
      <c r="F302" s="421"/>
      <c r="G302" s="421"/>
      <c r="H302" s="426"/>
      <c r="I302" s="236">
        <v>0</v>
      </c>
      <c r="J302" s="234">
        <v>0</v>
      </c>
      <c r="K302" s="234">
        <v>0</v>
      </c>
      <c r="L302" s="234">
        <v>0</v>
      </c>
      <c r="M302" s="235">
        <v>0</v>
      </c>
      <c r="N302" s="428"/>
      <c r="O302" s="421"/>
      <c r="P302" s="421"/>
      <c r="Q302" s="421"/>
      <c r="R302" s="421"/>
      <c r="S302" s="245">
        <v>0</v>
      </c>
      <c r="T302" s="246">
        <v>0</v>
      </c>
      <c r="U302" s="246">
        <v>0</v>
      </c>
      <c r="V302" s="246">
        <v>0</v>
      </c>
      <c r="W302" s="247">
        <v>0</v>
      </c>
    </row>
    <row r="303" spans="1:23" ht="30" customHeight="1">
      <c r="A303" s="415"/>
      <c r="B303" s="418"/>
      <c r="C303" s="146" t="s">
        <v>23</v>
      </c>
      <c r="D303" s="421"/>
      <c r="E303" s="421"/>
      <c r="F303" s="421"/>
      <c r="G303" s="421"/>
      <c r="H303" s="426"/>
      <c r="I303" s="236">
        <v>0</v>
      </c>
      <c r="J303" s="234">
        <v>0</v>
      </c>
      <c r="K303" s="234">
        <v>0</v>
      </c>
      <c r="L303" s="234">
        <v>0</v>
      </c>
      <c r="M303" s="235">
        <v>0</v>
      </c>
      <c r="N303" s="428"/>
      <c r="O303" s="421"/>
      <c r="P303" s="421"/>
      <c r="Q303" s="421"/>
      <c r="R303" s="421"/>
      <c r="S303" s="245">
        <v>0</v>
      </c>
      <c r="T303" s="246">
        <v>0</v>
      </c>
      <c r="U303" s="246">
        <v>0</v>
      </c>
      <c r="V303" s="246">
        <v>0</v>
      </c>
      <c r="W303" s="247">
        <v>0</v>
      </c>
    </row>
    <row r="304" spans="1:23" ht="30" customHeight="1" thickBot="1">
      <c r="A304" s="415"/>
      <c r="B304" s="419"/>
      <c r="C304" s="149" t="s">
        <v>24</v>
      </c>
      <c r="D304" s="421"/>
      <c r="E304" s="421"/>
      <c r="F304" s="421"/>
      <c r="G304" s="421"/>
      <c r="H304" s="426"/>
      <c r="I304" s="237">
        <v>960</v>
      </c>
      <c r="J304" s="238">
        <v>0</v>
      </c>
      <c r="K304" s="238">
        <v>0</v>
      </c>
      <c r="L304" s="238">
        <v>0</v>
      </c>
      <c r="M304" s="239">
        <v>0</v>
      </c>
      <c r="N304" s="429"/>
      <c r="O304" s="424"/>
      <c r="P304" s="424"/>
      <c r="Q304" s="424"/>
      <c r="R304" s="424"/>
      <c r="S304" s="251">
        <v>0</v>
      </c>
      <c r="T304" s="248">
        <v>0</v>
      </c>
      <c r="U304" s="248">
        <v>0</v>
      </c>
      <c r="V304" s="248">
        <v>0</v>
      </c>
      <c r="W304" s="252">
        <v>0</v>
      </c>
    </row>
    <row r="305" spans="1:23" ht="30" customHeight="1" thickBot="1">
      <c r="A305" s="416"/>
      <c r="B305" s="422" t="s">
        <v>25</v>
      </c>
      <c r="C305" s="423"/>
      <c r="D305" s="256">
        <v>1963</v>
      </c>
      <c r="E305" s="223">
        <v>0</v>
      </c>
      <c r="F305" s="223">
        <v>0</v>
      </c>
      <c r="G305" s="223">
        <v>0</v>
      </c>
      <c r="H305" s="223">
        <v>0</v>
      </c>
      <c r="I305" s="223">
        <f t="shared" ref="I305:M305" si="65">I297+I298+I299+I300+I301+I302+I303+I304</f>
        <v>1963</v>
      </c>
      <c r="J305" s="223">
        <f t="shared" si="65"/>
        <v>0</v>
      </c>
      <c r="K305" s="223">
        <f t="shared" si="65"/>
        <v>0</v>
      </c>
      <c r="L305" s="223">
        <f t="shared" si="65"/>
        <v>0</v>
      </c>
      <c r="M305" s="224">
        <f t="shared" si="65"/>
        <v>0</v>
      </c>
      <c r="N305" s="256">
        <v>3</v>
      </c>
      <c r="O305" s="223">
        <v>0</v>
      </c>
      <c r="P305" s="223">
        <v>0</v>
      </c>
      <c r="Q305" s="223">
        <v>0</v>
      </c>
      <c r="R305" s="223">
        <v>0</v>
      </c>
      <c r="S305" s="223">
        <f t="shared" ref="S305:W305" si="66">S297+S298+S299+S300+S301+S302+S303+S304</f>
        <v>3</v>
      </c>
      <c r="T305" s="223">
        <f t="shared" si="66"/>
        <v>0</v>
      </c>
      <c r="U305" s="223">
        <f t="shared" si="66"/>
        <v>0</v>
      </c>
      <c r="V305" s="223">
        <f t="shared" si="66"/>
        <v>0</v>
      </c>
      <c r="W305" s="224">
        <f t="shared" si="66"/>
        <v>0</v>
      </c>
    </row>
    <row r="306" spans="1:23" ht="30" customHeight="1">
      <c r="A306" s="415">
        <v>34</v>
      </c>
      <c r="B306" s="417" t="s">
        <v>171</v>
      </c>
      <c r="C306" s="144" t="s">
        <v>17</v>
      </c>
      <c r="D306" s="420">
        <v>480.65</v>
      </c>
      <c r="E306" s="420">
        <v>0</v>
      </c>
      <c r="F306" s="420">
        <v>6.96</v>
      </c>
      <c r="G306" s="420">
        <v>0</v>
      </c>
      <c r="H306" s="425">
        <v>0</v>
      </c>
      <c r="I306" s="240">
        <v>0</v>
      </c>
      <c r="J306" s="232">
        <v>0</v>
      </c>
      <c r="K306" s="232">
        <v>0</v>
      </c>
      <c r="L306" s="232">
        <v>0</v>
      </c>
      <c r="M306" s="233">
        <v>0</v>
      </c>
      <c r="N306" s="427">
        <v>0</v>
      </c>
      <c r="O306" s="420">
        <v>0</v>
      </c>
      <c r="P306" s="420">
        <v>0</v>
      </c>
      <c r="Q306" s="420">
        <v>0</v>
      </c>
      <c r="R306" s="420">
        <v>0</v>
      </c>
      <c r="S306" s="242">
        <v>0</v>
      </c>
      <c r="T306" s="243">
        <v>0</v>
      </c>
      <c r="U306" s="243">
        <v>0</v>
      </c>
      <c r="V306" s="243">
        <v>0</v>
      </c>
      <c r="W306" s="244">
        <v>0</v>
      </c>
    </row>
    <row r="307" spans="1:23" ht="30" customHeight="1">
      <c r="A307" s="415"/>
      <c r="B307" s="418"/>
      <c r="C307" s="146" t="s">
        <v>18</v>
      </c>
      <c r="D307" s="421"/>
      <c r="E307" s="421"/>
      <c r="F307" s="421"/>
      <c r="G307" s="421"/>
      <c r="H307" s="426"/>
      <c r="I307" s="236">
        <v>0</v>
      </c>
      <c r="J307" s="234">
        <v>0</v>
      </c>
      <c r="K307" s="234">
        <v>0</v>
      </c>
      <c r="L307" s="234">
        <v>0</v>
      </c>
      <c r="M307" s="235">
        <v>0</v>
      </c>
      <c r="N307" s="428"/>
      <c r="O307" s="421"/>
      <c r="P307" s="421"/>
      <c r="Q307" s="421"/>
      <c r="R307" s="421"/>
      <c r="S307" s="245">
        <v>0</v>
      </c>
      <c r="T307" s="246">
        <v>0</v>
      </c>
      <c r="U307" s="246">
        <v>0</v>
      </c>
      <c r="V307" s="246">
        <v>0</v>
      </c>
      <c r="W307" s="247">
        <v>0</v>
      </c>
    </row>
    <row r="308" spans="1:23" ht="30" customHeight="1">
      <c r="A308" s="415"/>
      <c r="B308" s="418"/>
      <c r="C308" s="146" t="s">
        <v>19</v>
      </c>
      <c r="D308" s="421"/>
      <c r="E308" s="421"/>
      <c r="F308" s="421"/>
      <c r="G308" s="421"/>
      <c r="H308" s="426"/>
      <c r="I308" s="236">
        <v>0</v>
      </c>
      <c r="J308" s="234">
        <v>0</v>
      </c>
      <c r="K308" s="234">
        <v>0</v>
      </c>
      <c r="L308" s="234">
        <v>0</v>
      </c>
      <c r="M308" s="235">
        <v>0</v>
      </c>
      <c r="N308" s="428"/>
      <c r="O308" s="421"/>
      <c r="P308" s="421"/>
      <c r="Q308" s="421"/>
      <c r="R308" s="421"/>
      <c r="S308" s="245">
        <v>0</v>
      </c>
      <c r="T308" s="246">
        <v>0</v>
      </c>
      <c r="U308" s="246">
        <v>0</v>
      </c>
      <c r="V308" s="246">
        <v>0</v>
      </c>
      <c r="W308" s="247">
        <v>0</v>
      </c>
    </row>
    <row r="309" spans="1:23" ht="30" customHeight="1">
      <c r="A309" s="415"/>
      <c r="B309" s="418"/>
      <c r="C309" s="146" t="s">
        <v>20</v>
      </c>
      <c r="D309" s="421"/>
      <c r="E309" s="421"/>
      <c r="F309" s="421"/>
      <c r="G309" s="421"/>
      <c r="H309" s="426"/>
      <c r="I309" s="236">
        <v>0</v>
      </c>
      <c r="J309" s="234">
        <v>0</v>
      </c>
      <c r="K309" s="234">
        <v>0</v>
      </c>
      <c r="L309" s="234">
        <v>0</v>
      </c>
      <c r="M309" s="235">
        <v>0</v>
      </c>
      <c r="N309" s="428"/>
      <c r="O309" s="421"/>
      <c r="P309" s="421"/>
      <c r="Q309" s="421"/>
      <c r="R309" s="421"/>
      <c r="S309" s="245">
        <v>0</v>
      </c>
      <c r="T309" s="246">
        <v>0</v>
      </c>
      <c r="U309" s="246">
        <v>0</v>
      </c>
      <c r="V309" s="246">
        <v>0</v>
      </c>
      <c r="W309" s="247">
        <v>0</v>
      </c>
    </row>
    <row r="310" spans="1:23" ht="30" customHeight="1">
      <c r="A310" s="415"/>
      <c r="B310" s="418"/>
      <c r="C310" s="146" t="s">
        <v>21</v>
      </c>
      <c r="D310" s="421"/>
      <c r="E310" s="421"/>
      <c r="F310" s="421"/>
      <c r="G310" s="421"/>
      <c r="H310" s="426"/>
      <c r="I310" s="236">
        <v>0</v>
      </c>
      <c r="J310" s="234">
        <v>0</v>
      </c>
      <c r="K310" s="234">
        <v>0</v>
      </c>
      <c r="L310" s="234">
        <v>0</v>
      </c>
      <c r="M310" s="235">
        <v>0</v>
      </c>
      <c r="N310" s="428"/>
      <c r="O310" s="421"/>
      <c r="P310" s="421"/>
      <c r="Q310" s="421"/>
      <c r="R310" s="421"/>
      <c r="S310" s="245">
        <v>0</v>
      </c>
      <c r="T310" s="246">
        <v>0</v>
      </c>
      <c r="U310" s="246">
        <v>0</v>
      </c>
      <c r="V310" s="246">
        <v>0</v>
      </c>
      <c r="W310" s="247">
        <v>0</v>
      </c>
    </row>
    <row r="311" spans="1:23" ht="30" customHeight="1">
      <c r="A311" s="415"/>
      <c r="B311" s="418"/>
      <c r="C311" s="146" t="s">
        <v>22</v>
      </c>
      <c r="D311" s="421"/>
      <c r="E311" s="421"/>
      <c r="F311" s="421"/>
      <c r="G311" s="421"/>
      <c r="H311" s="426"/>
      <c r="I311" s="236">
        <v>0</v>
      </c>
      <c r="J311" s="234">
        <v>0</v>
      </c>
      <c r="K311" s="234">
        <v>0</v>
      </c>
      <c r="L311" s="234">
        <v>0</v>
      </c>
      <c r="M311" s="235">
        <v>0</v>
      </c>
      <c r="N311" s="428"/>
      <c r="O311" s="421"/>
      <c r="P311" s="421"/>
      <c r="Q311" s="421"/>
      <c r="R311" s="421"/>
      <c r="S311" s="245">
        <v>0</v>
      </c>
      <c r="T311" s="246">
        <v>0</v>
      </c>
      <c r="U311" s="246">
        <v>0</v>
      </c>
      <c r="V311" s="246">
        <v>0</v>
      </c>
      <c r="W311" s="247">
        <v>0</v>
      </c>
    </row>
    <row r="312" spans="1:23" ht="30" customHeight="1">
      <c r="A312" s="415"/>
      <c r="B312" s="418"/>
      <c r="C312" s="146" t="s">
        <v>23</v>
      </c>
      <c r="D312" s="421"/>
      <c r="E312" s="421"/>
      <c r="F312" s="421"/>
      <c r="G312" s="421"/>
      <c r="H312" s="426"/>
      <c r="I312" s="236">
        <v>0</v>
      </c>
      <c r="J312" s="234">
        <v>0</v>
      </c>
      <c r="K312" s="234">
        <v>0</v>
      </c>
      <c r="L312" s="234">
        <v>0</v>
      </c>
      <c r="M312" s="235">
        <v>0</v>
      </c>
      <c r="N312" s="428"/>
      <c r="O312" s="421"/>
      <c r="P312" s="421"/>
      <c r="Q312" s="421"/>
      <c r="R312" s="421"/>
      <c r="S312" s="245">
        <v>0</v>
      </c>
      <c r="T312" s="246">
        <v>0</v>
      </c>
      <c r="U312" s="246">
        <v>0</v>
      </c>
      <c r="V312" s="246">
        <v>0</v>
      </c>
      <c r="W312" s="247">
        <v>0</v>
      </c>
    </row>
    <row r="313" spans="1:23" ht="30" customHeight="1" thickBot="1">
      <c r="A313" s="415"/>
      <c r="B313" s="419"/>
      <c r="C313" s="149" t="s">
        <v>24</v>
      </c>
      <c r="D313" s="421"/>
      <c r="E313" s="421"/>
      <c r="F313" s="421"/>
      <c r="G313" s="421"/>
      <c r="H313" s="426"/>
      <c r="I313" s="237">
        <v>0</v>
      </c>
      <c r="J313" s="238">
        <v>0</v>
      </c>
      <c r="K313" s="238">
        <v>0</v>
      </c>
      <c r="L313" s="238">
        <v>0</v>
      </c>
      <c r="M313" s="239">
        <v>0</v>
      </c>
      <c r="N313" s="429"/>
      <c r="O313" s="424"/>
      <c r="P313" s="424"/>
      <c r="Q313" s="424"/>
      <c r="R313" s="424"/>
      <c r="S313" s="251">
        <v>0</v>
      </c>
      <c r="T313" s="248">
        <v>0</v>
      </c>
      <c r="U313" s="248">
        <v>0</v>
      </c>
      <c r="V313" s="248">
        <v>0</v>
      </c>
      <c r="W313" s="252">
        <v>0</v>
      </c>
    </row>
    <row r="314" spans="1:23" ht="30" customHeight="1" thickBot="1">
      <c r="A314" s="416"/>
      <c r="B314" s="422" t="s">
        <v>25</v>
      </c>
      <c r="C314" s="423"/>
      <c r="D314" s="256">
        <v>0</v>
      </c>
      <c r="E314" s="223">
        <v>0</v>
      </c>
      <c r="F314" s="223">
        <v>0</v>
      </c>
      <c r="G314" s="223">
        <v>0</v>
      </c>
      <c r="H314" s="223">
        <v>0</v>
      </c>
      <c r="I314" s="223">
        <f t="shared" ref="I314:M314" si="67">I306+I307+I308+I309+I310+I311+I312+I313</f>
        <v>0</v>
      </c>
      <c r="J314" s="223">
        <f t="shared" si="67"/>
        <v>0</v>
      </c>
      <c r="K314" s="223">
        <f t="shared" si="67"/>
        <v>0</v>
      </c>
      <c r="L314" s="223">
        <f t="shared" si="67"/>
        <v>0</v>
      </c>
      <c r="M314" s="224">
        <f t="shared" si="67"/>
        <v>0</v>
      </c>
      <c r="N314" s="256">
        <v>0</v>
      </c>
      <c r="O314" s="223">
        <v>0</v>
      </c>
      <c r="P314" s="223">
        <v>0</v>
      </c>
      <c r="Q314" s="223">
        <v>0</v>
      </c>
      <c r="R314" s="223">
        <v>0</v>
      </c>
      <c r="S314" s="223">
        <f t="shared" ref="S314:W314" si="68">S306+S307+S308+S309+S310+S311+S312+S313</f>
        <v>0</v>
      </c>
      <c r="T314" s="223">
        <f t="shared" si="68"/>
        <v>0</v>
      </c>
      <c r="U314" s="223">
        <f t="shared" si="68"/>
        <v>0</v>
      </c>
      <c r="V314" s="223">
        <f t="shared" si="68"/>
        <v>0</v>
      </c>
      <c r="W314" s="224">
        <f t="shared" si="68"/>
        <v>0</v>
      </c>
    </row>
    <row r="315" spans="1:23" ht="30" customHeight="1">
      <c r="A315" s="415">
        <v>35</v>
      </c>
      <c r="B315" s="417" t="s">
        <v>172</v>
      </c>
      <c r="C315" s="144" t="s">
        <v>17</v>
      </c>
      <c r="D315" s="420">
        <v>235.08</v>
      </c>
      <c r="E315" s="420">
        <v>0</v>
      </c>
      <c r="F315" s="420">
        <v>0</v>
      </c>
      <c r="G315" s="420">
        <v>2.09</v>
      </c>
      <c r="H315" s="425">
        <v>0</v>
      </c>
      <c r="I315" s="240">
        <v>0</v>
      </c>
      <c r="J315" s="232">
        <v>0</v>
      </c>
      <c r="K315" s="232">
        <v>0</v>
      </c>
      <c r="L315" s="232">
        <v>0</v>
      </c>
      <c r="M315" s="233">
        <v>0</v>
      </c>
      <c r="N315" s="427">
        <v>0</v>
      </c>
      <c r="O315" s="420">
        <v>0</v>
      </c>
      <c r="P315" s="420">
        <v>0</v>
      </c>
      <c r="Q315" s="420">
        <v>0</v>
      </c>
      <c r="R315" s="420">
        <v>0</v>
      </c>
      <c r="S315" s="242">
        <v>0</v>
      </c>
      <c r="T315" s="243">
        <v>0</v>
      </c>
      <c r="U315" s="243">
        <v>0</v>
      </c>
      <c r="V315" s="243">
        <v>0</v>
      </c>
      <c r="W315" s="244">
        <v>0</v>
      </c>
    </row>
    <row r="316" spans="1:23" ht="30" customHeight="1">
      <c r="A316" s="415"/>
      <c r="B316" s="418"/>
      <c r="C316" s="146" t="s">
        <v>18</v>
      </c>
      <c r="D316" s="421"/>
      <c r="E316" s="421"/>
      <c r="F316" s="421"/>
      <c r="G316" s="421"/>
      <c r="H316" s="426"/>
      <c r="I316" s="236">
        <v>0</v>
      </c>
      <c r="J316" s="234">
        <v>0</v>
      </c>
      <c r="K316" s="234">
        <v>0</v>
      </c>
      <c r="L316" s="234">
        <v>0</v>
      </c>
      <c r="M316" s="235">
        <v>0</v>
      </c>
      <c r="N316" s="428"/>
      <c r="O316" s="421"/>
      <c r="P316" s="421"/>
      <c r="Q316" s="421"/>
      <c r="R316" s="421"/>
      <c r="S316" s="245">
        <v>0</v>
      </c>
      <c r="T316" s="246">
        <v>0</v>
      </c>
      <c r="U316" s="246">
        <v>0</v>
      </c>
      <c r="V316" s="246">
        <v>0</v>
      </c>
      <c r="W316" s="247">
        <v>0</v>
      </c>
    </row>
    <row r="317" spans="1:23" ht="30" customHeight="1">
      <c r="A317" s="415"/>
      <c r="B317" s="418"/>
      <c r="C317" s="146" t="s">
        <v>19</v>
      </c>
      <c r="D317" s="421"/>
      <c r="E317" s="421"/>
      <c r="F317" s="421"/>
      <c r="G317" s="421"/>
      <c r="H317" s="426"/>
      <c r="I317" s="236">
        <v>0</v>
      </c>
      <c r="J317" s="234">
        <v>0</v>
      </c>
      <c r="K317" s="234">
        <v>0</v>
      </c>
      <c r="L317" s="234">
        <v>0</v>
      </c>
      <c r="M317" s="235">
        <v>0</v>
      </c>
      <c r="N317" s="428"/>
      <c r="O317" s="421"/>
      <c r="P317" s="421"/>
      <c r="Q317" s="421"/>
      <c r="R317" s="421"/>
      <c r="S317" s="245">
        <v>0</v>
      </c>
      <c r="T317" s="246">
        <v>0</v>
      </c>
      <c r="U317" s="246">
        <v>0</v>
      </c>
      <c r="V317" s="246">
        <v>0</v>
      </c>
      <c r="W317" s="247">
        <v>0</v>
      </c>
    </row>
    <row r="318" spans="1:23" ht="30" customHeight="1">
      <c r="A318" s="415"/>
      <c r="B318" s="418"/>
      <c r="C318" s="146" t="s">
        <v>20</v>
      </c>
      <c r="D318" s="421"/>
      <c r="E318" s="421"/>
      <c r="F318" s="421"/>
      <c r="G318" s="421"/>
      <c r="H318" s="426"/>
      <c r="I318" s="236">
        <v>220.97</v>
      </c>
      <c r="J318" s="234">
        <v>0</v>
      </c>
      <c r="K318" s="234">
        <v>0</v>
      </c>
      <c r="L318" s="234">
        <v>0</v>
      </c>
      <c r="M318" s="235">
        <v>0</v>
      </c>
      <c r="N318" s="428"/>
      <c r="O318" s="421"/>
      <c r="P318" s="421"/>
      <c r="Q318" s="421"/>
      <c r="R318" s="421"/>
      <c r="S318" s="245">
        <v>0</v>
      </c>
      <c r="T318" s="246">
        <v>0</v>
      </c>
      <c r="U318" s="246">
        <v>0</v>
      </c>
      <c r="V318" s="246">
        <v>0</v>
      </c>
      <c r="W318" s="247">
        <v>0</v>
      </c>
    </row>
    <row r="319" spans="1:23" ht="30" customHeight="1">
      <c r="A319" s="415"/>
      <c r="B319" s="418"/>
      <c r="C319" s="146" t="s">
        <v>21</v>
      </c>
      <c r="D319" s="421"/>
      <c r="E319" s="421"/>
      <c r="F319" s="421"/>
      <c r="G319" s="421"/>
      <c r="H319" s="426"/>
      <c r="I319" s="236">
        <v>0</v>
      </c>
      <c r="J319" s="234">
        <v>0</v>
      </c>
      <c r="K319" s="234">
        <v>0</v>
      </c>
      <c r="L319" s="234">
        <v>0</v>
      </c>
      <c r="M319" s="235">
        <v>0</v>
      </c>
      <c r="N319" s="428"/>
      <c r="O319" s="421"/>
      <c r="P319" s="421"/>
      <c r="Q319" s="421"/>
      <c r="R319" s="421"/>
      <c r="S319" s="245">
        <v>0</v>
      </c>
      <c r="T319" s="246">
        <v>0</v>
      </c>
      <c r="U319" s="246">
        <v>0</v>
      </c>
      <c r="V319" s="246">
        <v>0</v>
      </c>
      <c r="W319" s="247">
        <v>0</v>
      </c>
    </row>
    <row r="320" spans="1:23" ht="30" customHeight="1">
      <c r="A320" s="415"/>
      <c r="B320" s="418"/>
      <c r="C320" s="146" t="s">
        <v>22</v>
      </c>
      <c r="D320" s="421"/>
      <c r="E320" s="421"/>
      <c r="F320" s="421"/>
      <c r="G320" s="421"/>
      <c r="H320" s="426"/>
      <c r="I320" s="236">
        <v>0</v>
      </c>
      <c r="J320" s="234">
        <v>0</v>
      </c>
      <c r="K320" s="234">
        <v>0</v>
      </c>
      <c r="L320" s="234">
        <v>0</v>
      </c>
      <c r="M320" s="235">
        <v>0</v>
      </c>
      <c r="N320" s="428"/>
      <c r="O320" s="421"/>
      <c r="P320" s="421"/>
      <c r="Q320" s="421"/>
      <c r="R320" s="421"/>
      <c r="S320" s="245">
        <v>0</v>
      </c>
      <c r="T320" s="246">
        <v>0</v>
      </c>
      <c r="U320" s="246">
        <v>0</v>
      </c>
      <c r="V320" s="246">
        <v>0</v>
      </c>
      <c r="W320" s="247">
        <v>0</v>
      </c>
    </row>
    <row r="321" spans="1:23" ht="30" customHeight="1">
      <c r="A321" s="415"/>
      <c r="B321" s="418"/>
      <c r="C321" s="146" t="s">
        <v>23</v>
      </c>
      <c r="D321" s="421"/>
      <c r="E321" s="421"/>
      <c r="F321" s="421"/>
      <c r="G321" s="421"/>
      <c r="H321" s="426"/>
      <c r="I321" s="236">
        <v>0</v>
      </c>
      <c r="J321" s="234">
        <v>0</v>
      </c>
      <c r="K321" s="234">
        <v>0</v>
      </c>
      <c r="L321" s="234">
        <v>2.02</v>
      </c>
      <c r="M321" s="235">
        <v>0</v>
      </c>
      <c r="N321" s="428"/>
      <c r="O321" s="421"/>
      <c r="P321" s="421"/>
      <c r="Q321" s="421"/>
      <c r="R321" s="421"/>
      <c r="S321" s="245">
        <v>0</v>
      </c>
      <c r="T321" s="246">
        <v>0</v>
      </c>
      <c r="U321" s="246">
        <v>0</v>
      </c>
      <c r="V321" s="246">
        <v>0</v>
      </c>
      <c r="W321" s="247">
        <v>0</v>
      </c>
    </row>
    <row r="322" spans="1:23" ht="30" customHeight="1" thickBot="1">
      <c r="A322" s="415"/>
      <c r="B322" s="419"/>
      <c r="C322" s="149" t="s">
        <v>24</v>
      </c>
      <c r="D322" s="421"/>
      <c r="E322" s="421"/>
      <c r="F322" s="421"/>
      <c r="G322" s="421"/>
      <c r="H322" s="426"/>
      <c r="I322" s="237">
        <v>0</v>
      </c>
      <c r="J322" s="238">
        <v>0</v>
      </c>
      <c r="K322" s="238">
        <v>0</v>
      </c>
      <c r="L322" s="238">
        <v>0</v>
      </c>
      <c r="M322" s="239">
        <v>0</v>
      </c>
      <c r="N322" s="429"/>
      <c r="O322" s="424"/>
      <c r="P322" s="424"/>
      <c r="Q322" s="424"/>
      <c r="R322" s="424"/>
      <c r="S322" s="251">
        <v>0</v>
      </c>
      <c r="T322" s="248">
        <v>0</v>
      </c>
      <c r="U322" s="248">
        <v>0</v>
      </c>
      <c r="V322" s="248">
        <v>0</v>
      </c>
      <c r="W322" s="252">
        <v>0</v>
      </c>
    </row>
    <row r="323" spans="1:23" ht="30" customHeight="1" thickBot="1">
      <c r="A323" s="416"/>
      <c r="B323" s="422" t="s">
        <v>25</v>
      </c>
      <c r="C323" s="423"/>
      <c r="D323" s="256">
        <v>220.97</v>
      </c>
      <c r="E323" s="223">
        <v>0</v>
      </c>
      <c r="F323" s="223">
        <v>0</v>
      </c>
      <c r="G323" s="223">
        <v>2.02</v>
      </c>
      <c r="H323" s="223">
        <v>0</v>
      </c>
      <c r="I323" s="223">
        <f t="shared" ref="I323:M323" si="69">I315+I316+I317+I318+I319+I320+I321+I322</f>
        <v>220.97</v>
      </c>
      <c r="J323" s="223">
        <f t="shared" si="69"/>
        <v>0</v>
      </c>
      <c r="K323" s="223">
        <f t="shared" si="69"/>
        <v>0</v>
      </c>
      <c r="L323" s="223">
        <f t="shared" si="69"/>
        <v>2.02</v>
      </c>
      <c r="M323" s="224">
        <f t="shared" si="69"/>
        <v>0</v>
      </c>
      <c r="N323" s="256">
        <v>0</v>
      </c>
      <c r="O323" s="223">
        <v>0</v>
      </c>
      <c r="P323" s="223">
        <v>0</v>
      </c>
      <c r="Q323" s="223">
        <v>0</v>
      </c>
      <c r="R323" s="223">
        <v>0</v>
      </c>
      <c r="S323" s="223">
        <f t="shared" ref="S323:W323" si="70">S315+S316+S317+S318+S319+S320+S321+S322</f>
        <v>0</v>
      </c>
      <c r="T323" s="223">
        <f t="shared" si="70"/>
        <v>0</v>
      </c>
      <c r="U323" s="223">
        <f t="shared" si="70"/>
        <v>0</v>
      </c>
      <c r="V323" s="223">
        <f t="shared" si="70"/>
        <v>0</v>
      </c>
      <c r="W323" s="224">
        <f t="shared" si="70"/>
        <v>0</v>
      </c>
    </row>
    <row r="324" spans="1:23" ht="30" customHeight="1">
      <c r="A324" s="415">
        <v>36</v>
      </c>
      <c r="B324" s="417" t="s">
        <v>173</v>
      </c>
      <c r="C324" s="144" t="s">
        <v>17</v>
      </c>
      <c r="D324" s="420">
        <v>186.65</v>
      </c>
      <c r="E324" s="420">
        <v>0</v>
      </c>
      <c r="F324" s="420">
        <v>0</v>
      </c>
      <c r="G324" s="420">
        <v>10</v>
      </c>
      <c r="H324" s="425">
        <v>0</v>
      </c>
      <c r="I324" s="240">
        <v>0</v>
      </c>
      <c r="J324" s="232">
        <v>0</v>
      </c>
      <c r="K324" s="232">
        <v>0</v>
      </c>
      <c r="L324" s="232">
        <v>0</v>
      </c>
      <c r="M324" s="233">
        <v>0</v>
      </c>
      <c r="N324" s="427">
        <v>0</v>
      </c>
      <c r="O324" s="420">
        <v>0</v>
      </c>
      <c r="P324" s="420">
        <v>0</v>
      </c>
      <c r="Q324" s="420">
        <v>0</v>
      </c>
      <c r="R324" s="420">
        <v>0</v>
      </c>
      <c r="S324" s="242">
        <v>0</v>
      </c>
      <c r="T324" s="243">
        <v>0</v>
      </c>
      <c r="U324" s="243">
        <v>0</v>
      </c>
      <c r="V324" s="243">
        <v>0</v>
      </c>
      <c r="W324" s="244">
        <v>0</v>
      </c>
    </row>
    <row r="325" spans="1:23" ht="30" customHeight="1">
      <c r="A325" s="415"/>
      <c r="B325" s="418"/>
      <c r="C325" s="146" t="s">
        <v>18</v>
      </c>
      <c r="D325" s="421"/>
      <c r="E325" s="421"/>
      <c r="F325" s="421"/>
      <c r="G325" s="421"/>
      <c r="H325" s="426"/>
      <c r="I325" s="236">
        <v>0</v>
      </c>
      <c r="J325" s="234">
        <v>0</v>
      </c>
      <c r="K325" s="234">
        <v>0</v>
      </c>
      <c r="L325" s="234">
        <v>0</v>
      </c>
      <c r="M325" s="235">
        <v>0</v>
      </c>
      <c r="N325" s="428"/>
      <c r="O325" s="421"/>
      <c r="P325" s="421"/>
      <c r="Q325" s="421"/>
      <c r="R325" s="421"/>
      <c r="S325" s="245">
        <v>0</v>
      </c>
      <c r="T325" s="246">
        <v>0</v>
      </c>
      <c r="U325" s="246">
        <v>0</v>
      </c>
      <c r="V325" s="246">
        <v>0</v>
      </c>
      <c r="W325" s="247">
        <v>0</v>
      </c>
    </row>
    <row r="326" spans="1:23" ht="30" customHeight="1">
      <c r="A326" s="415"/>
      <c r="B326" s="418"/>
      <c r="C326" s="146" t="s">
        <v>19</v>
      </c>
      <c r="D326" s="421"/>
      <c r="E326" s="421"/>
      <c r="F326" s="421"/>
      <c r="G326" s="421"/>
      <c r="H326" s="426"/>
      <c r="I326" s="236">
        <v>0</v>
      </c>
      <c r="J326" s="234">
        <v>0</v>
      </c>
      <c r="K326" s="234">
        <v>0</v>
      </c>
      <c r="L326" s="234">
        <v>0</v>
      </c>
      <c r="M326" s="235">
        <v>0</v>
      </c>
      <c r="N326" s="428"/>
      <c r="O326" s="421"/>
      <c r="P326" s="421"/>
      <c r="Q326" s="421"/>
      <c r="R326" s="421"/>
      <c r="S326" s="245">
        <v>0</v>
      </c>
      <c r="T326" s="246">
        <v>0</v>
      </c>
      <c r="U326" s="246">
        <v>0</v>
      </c>
      <c r="V326" s="246">
        <v>0</v>
      </c>
      <c r="W326" s="247">
        <v>0</v>
      </c>
    </row>
    <row r="327" spans="1:23" ht="30" customHeight="1">
      <c r="A327" s="415"/>
      <c r="B327" s="418"/>
      <c r="C327" s="146" t="s">
        <v>20</v>
      </c>
      <c r="D327" s="421"/>
      <c r="E327" s="421"/>
      <c r="F327" s="421"/>
      <c r="G327" s="421"/>
      <c r="H327" s="426"/>
      <c r="I327" s="236">
        <v>0</v>
      </c>
      <c r="J327" s="234">
        <v>0</v>
      </c>
      <c r="K327" s="234">
        <v>0</v>
      </c>
      <c r="L327" s="234">
        <v>0</v>
      </c>
      <c r="M327" s="235">
        <v>0</v>
      </c>
      <c r="N327" s="428"/>
      <c r="O327" s="421"/>
      <c r="P327" s="421"/>
      <c r="Q327" s="421"/>
      <c r="R327" s="421"/>
      <c r="S327" s="245">
        <v>0</v>
      </c>
      <c r="T327" s="246">
        <v>0</v>
      </c>
      <c r="U327" s="246">
        <v>0</v>
      </c>
      <c r="V327" s="246">
        <v>0</v>
      </c>
      <c r="W327" s="247">
        <v>0</v>
      </c>
    </row>
    <row r="328" spans="1:23" ht="30" customHeight="1">
      <c r="A328" s="415"/>
      <c r="B328" s="418"/>
      <c r="C328" s="146" t="s">
        <v>21</v>
      </c>
      <c r="D328" s="421"/>
      <c r="E328" s="421"/>
      <c r="F328" s="421"/>
      <c r="G328" s="421"/>
      <c r="H328" s="426"/>
      <c r="I328" s="236">
        <v>0</v>
      </c>
      <c r="J328" s="234">
        <v>0</v>
      </c>
      <c r="K328" s="234">
        <v>0</v>
      </c>
      <c r="L328" s="234">
        <v>0</v>
      </c>
      <c r="M328" s="235">
        <v>0</v>
      </c>
      <c r="N328" s="428"/>
      <c r="O328" s="421"/>
      <c r="P328" s="421"/>
      <c r="Q328" s="421"/>
      <c r="R328" s="421"/>
      <c r="S328" s="245">
        <v>0</v>
      </c>
      <c r="T328" s="246">
        <v>0</v>
      </c>
      <c r="U328" s="246">
        <v>0</v>
      </c>
      <c r="V328" s="246">
        <v>0</v>
      </c>
      <c r="W328" s="247">
        <v>0</v>
      </c>
    </row>
    <row r="329" spans="1:23" ht="30" customHeight="1">
      <c r="A329" s="415"/>
      <c r="B329" s="418"/>
      <c r="C329" s="146" t="s">
        <v>22</v>
      </c>
      <c r="D329" s="421"/>
      <c r="E329" s="421"/>
      <c r="F329" s="421"/>
      <c r="G329" s="421"/>
      <c r="H329" s="426"/>
      <c r="I329" s="236">
        <v>0</v>
      </c>
      <c r="J329" s="234">
        <v>0</v>
      </c>
      <c r="K329" s="234">
        <v>0</v>
      </c>
      <c r="L329" s="234">
        <v>0</v>
      </c>
      <c r="M329" s="235">
        <v>0</v>
      </c>
      <c r="N329" s="428"/>
      <c r="O329" s="421"/>
      <c r="P329" s="421"/>
      <c r="Q329" s="421"/>
      <c r="R329" s="421"/>
      <c r="S329" s="245">
        <v>0</v>
      </c>
      <c r="T329" s="246">
        <v>0</v>
      </c>
      <c r="U329" s="246">
        <v>0</v>
      </c>
      <c r="V329" s="246">
        <v>0</v>
      </c>
      <c r="W329" s="247">
        <v>0</v>
      </c>
    </row>
    <row r="330" spans="1:23" ht="30" customHeight="1">
      <c r="A330" s="415"/>
      <c r="B330" s="418"/>
      <c r="C330" s="146" t="s">
        <v>23</v>
      </c>
      <c r="D330" s="421"/>
      <c r="E330" s="421"/>
      <c r="F330" s="421"/>
      <c r="G330" s="421"/>
      <c r="H330" s="426"/>
      <c r="I330" s="236">
        <v>0</v>
      </c>
      <c r="J330" s="234">
        <v>0</v>
      </c>
      <c r="K330" s="234">
        <v>0</v>
      </c>
      <c r="L330" s="234">
        <v>0</v>
      </c>
      <c r="M330" s="235">
        <v>0</v>
      </c>
      <c r="N330" s="428"/>
      <c r="O330" s="421"/>
      <c r="P330" s="421"/>
      <c r="Q330" s="421"/>
      <c r="R330" s="421"/>
      <c r="S330" s="245">
        <v>0</v>
      </c>
      <c r="T330" s="246">
        <v>0</v>
      </c>
      <c r="U330" s="246">
        <v>0</v>
      </c>
      <c r="V330" s="246">
        <v>0</v>
      </c>
      <c r="W330" s="247">
        <v>0</v>
      </c>
    </row>
    <row r="331" spans="1:23" ht="30" customHeight="1" thickBot="1">
      <c r="A331" s="415"/>
      <c r="B331" s="419"/>
      <c r="C331" s="149" t="s">
        <v>24</v>
      </c>
      <c r="D331" s="421"/>
      <c r="E331" s="421"/>
      <c r="F331" s="421"/>
      <c r="G331" s="421"/>
      <c r="H331" s="426"/>
      <c r="I331" s="237">
        <v>0</v>
      </c>
      <c r="J331" s="238">
        <v>0</v>
      </c>
      <c r="K331" s="238">
        <v>0</v>
      </c>
      <c r="L331" s="238">
        <v>0</v>
      </c>
      <c r="M331" s="239">
        <v>0</v>
      </c>
      <c r="N331" s="429"/>
      <c r="O331" s="424"/>
      <c r="P331" s="424"/>
      <c r="Q331" s="424"/>
      <c r="R331" s="424"/>
      <c r="S331" s="251">
        <v>0</v>
      </c>
      <c r="T331" s="248">
        <v>0</v>
      </c>
      <c r="U331" s="248">
        <v>0</v>
      </c>
      <c r="V331" s="248">
        <v>0</v>
      </c>
      <c r="W331" s="252">
        <v>0</v>
      </c>
    </row>
    <row r="332" spans="1:23" ht="30" customHeight="1" thickBot="1">
      <c r="A332" s="416"/>
      <c r="B332" s="422" t="s">
        <v>25</v>
      </c>
      <c r="C332" s="423"/>
      <c r="D332" s="256">
        <v>0</v>
      </c>
      <c r="E332" s="223">
        <v>0</v>
      </c>
      <c r="F332" s="223">
        <v>0</v>
      </c>
      <c r="G332" s="223">
        <v>0</v>
      </c>
      <c r="H332" s="223">
        <v>0</v>
      </c>
      <c r="I332" s="223">
        <f t="shared" ref="I332:M332" si="71">I324+I325+I326+I327+I328+I329+I330+I331</f>
        <v>0</v>
      </c>
      <c r="J332" s="223">
        <f t="shared" si="71"/>
        <v>0</v>
      </c>
      <c r="K332" s="223">
        <f t="shared" si="71"/>
        <v>0</v>
      </c>
      <c r="L332" s="223">
        <f t="shared" si="71"/>
        <v>0</v>
      </c>
      <c r="M332" s="224">
        <f t="shared" si="71"/>
        <v>0</v>
      </c>
      <c r="N332" s="256">
        <v>0</v>
      </c>
      <c r="O332" s="223">
        <v>0</v>
      </c>
      <c r="P332" s="223">
        <v>0</v>
      </c>
      <c r="Q332" s="223">
        <v>0</v>
      </c>
      <c r="R332" s="223">
        <v>0</v>
      </c>
      <c r="S332" s="223">
        <f t="shared" ref="S332:W332" si="72">S324+S325+S326+S327+S328+S329+S330+S331</f>
        <v>0</v>
      </c>
      <c r="T332" s="223">
        <f t="shared" si="72"/>
        <v>0</v>
      </c>
      <c r="U332" s="223">
        <f t="shared" si="72"/>
        <v>0</v>
      </c>
      <c r="V332" s="223">
        <f t="shared" si="72"/>
        <v>0</v>
      </c>
      <c r="W332" s="224">
        <f t="shared" si="72"/>
        <v>0</v>
      </c>
    </row>
    <row r="333" spans="1:23" ht="30" customHeight="1">
      <c r="A333" s="415">
        <v>37</v>
      </c>
      <c r="B333" s="417" t="s">
        <v>174</v>
      </c>
      <c r="C333" s="144" t="s">
        <v>17</v>
      </c>
      <c r="D333" s="420">
        <v>345.88</v>
      </c>
      <c r="E333" s="420">
        <v>0</v>
      </c>
      <c r="F333" s="420">
        <v>19.27</v>
      </c>
      <c r="G333" s="420">
        <v>0</v>
      </c>
      <c r="H333" s="425">
        <v>0</v>
      </c>
      <c r="I333" s="240">
        <v>0</v>
      </c>
      <c r="J333" s="232">
        <v>0</v>
      </c>
      <c r="K333" s="232">
        <v>0</v>
      </c>
      <c r="L333" s="232">
        <v>0</v>
      </c>
      <c r="M333" s="233">
        <v>0</v>
      </c>
      <c r="N333" s="427">
        <v>0</v>
      </c>
      <c r="O333" s="420">
        <v>0</v>
      </c>
      <c r="P333" s="420">
        <v>0</v>
      </c>
      <c r="Q333" s="420">
        <v>0</v>
      </c>
      <c r="R333" s="420">
        <v>0</v>
      </c>
      <c r="S333" s="242">
        <v>0</v>
      </c>
      <c r="T333" s="243">
        <v>0</v>
      </c>
      <c r="U333" s="243">
        <v>0</v>
      </c>
      <c r="V333" s="243">
        <v>0</v>
      </c>
      <c r="W333" s="244">
        <v>0</v>
      </c>
    </row>
    <row r="334" spans="1:23" ht="30" customHeight="1">
      <c r="A334" s="415"/>
      <c r="B334" s="418"/>
      <c r="C334" s="146" t="s">
        <v>18</v>
      </c>
      <c r="D334" s="421"/>
      <c r="E334" s="421"/>
      <c r="F334" s="421"/>
      <c r="G334" s="421"/>
      <c r="H334" s="426"/>
      <c r="I334" s="236">
        <v>0</v>
      </c>
      <c r="J334" s="234">
        <v>0</v>
      </c>
      <c r="K334" s="234">
        <v>0</v>
      </c>
      <c r="L334" s="234">
        <v>0</v>
      </c>
      <c r="M334" s="235">
        <v>0</v>
      </c>
      <c r="N334" s="428"/>
      <c r="O334" s="421"/>
      <c r="P334" s="421"/>
      <c r="Q334" s="421"/>
      <c r="R334" s="421"/>
      <c r="S334" s="245">
        <v>0</v>
      </c>
      <c r="T334" s="246">
        <v>0</v>
      </c>
      <c r="U334" s="246">
        <v>0</v>
      </c>
      <c r="V334" s="246">
        <v>0</v>
      </c>
      <c r="W334" s="247">
        <v>0</v>
      </c>
    </row>
    <row r="335" spans="1:23" ht="30" customHeight="1">
      <c r="A335" s="415"/>
      <c r="B335" s="418"/>
      <c r="C335" s="146" t="s">
        <v>19</v>
      </c>
      <c r="D335" s="421"/>
      <c r="E335" s="421"/>
      <c r="F335" s="421"/>
      <c r="G335" s="421"/>
      <c r="H335" s="426"/>
      <c r="I335" s="236">
        <v>0</v>
      </c>
      <c r="J335" s="234">
        <v>0</v>
      </c>
      <c r="K335" s="234">
        <v>0</v>
      </c>
      <c r="L335" s="234">
        <v>0</v>
      </c>
      <c r="M335" s="235">
        <v>0</v>
      </c>
      <c r="N335" s="428"/>
      <c r="O335" s="421"/>
      <c r="P335" s="421"/>
      <c r="Q335" s="421"/>
      <c r="R335" s="421"/>
      <c r="S335" s="245">
        <v>0</v>
      </c>
      <c r="T335" s="246">
        <v>0</v>
      </c>
      <c r="U335" s="246">
        <v>0</v>
      </c>
      <c r="V335" s="246">
        <v>0</v>
      </c>
      <c r="W335" s="247">
        <v>0</v>
      </c>
    </row>
    <row r="336" spans="1:23" ht="30" customHeight="1">
      <c r="A336" s="415"/>
      <c r="B336" s="418"/>
      <c r="C336" s="146" t="s">
        <v>20</v>
      </c>
      <c r="D336" s="421"/>
      <c r="E336" s="421"/>
      <c r="F336" s="421"/>
      <c r="G336" s="421"/>
      <c r="H336" s="426"/>
      <c r="I336" s="236">
        <v>0</v>
      </c>
      <c r="J336" s="234">
        <v>0</v>
      </c>
      <c r="K336" s="234">
        <v>0</v>
      </c>
      <c r="L336" s="234">
        <v>0</v>
      </c>
      <c r="M336" s="235">
        <v>0</v>
      </c>
      <c r="N336" s="428"/>
      <c r="O336" s="421"/>
      <c r="P336" s="421"/>
      <c r="Q336" s="421"/>
      <c r="R336" s="421"/>
      <c r="S336" s="245">
        <v>0</v>
      </c>
      <c r="T336" s="246">
        <v>0</v>
      </c>
      <c r="U336" s="246">
        <v>0</v>
      </c>
      <c r="V336" s="246">
        <v>0</v>
      </c>
      <c r="W336" s="247">
        <v>0</v>
      </c>
    </row>
    <row r="337" spans="1:23" ht="30" customHeight="1">
      <c r="A337" s="415"/>
      <c r="B337" s="418"/>
      <c r="C337" s="146" t="s">
        <v>21</v>
      </c>
      <c r="D337" s="421"/>
      <c r="E337" s="421"/>
      <c r="F337" s="421"/>
      <c r="G337" s="421"/>
      <c r="H337" s="426"/>
      <c r="I337" s="236">
        <v>0</v>
      </c>
      <c r="J337" s="234">
        <v>0</v>
      </c>
      <c r="K337" s="234">
        <v>0</v>
      </c>
      <c r="L337" s="234">
        <v>0</v>
      </c>
      <c r="M337" s="235">
        <v>0</v>
      </c>
      <c r="N337" s="428"/>
      <c r="O337" s="421"/>
      <c r="P337" s="421"/>
      <c r="Q337" s="421"/>
      <c r="R337" s="421"/>
      <c r="S337" s="245">
        <v>0</v>
      </c>
      <c r="T337" s="246">
        <v>0</v>
      </c>
      <c r="U337" s="246">
        <v>0</v>
      </c>
      <c r="V337" s="246">
        <v>0</v>
      </c>
      <c r="W337" s="247">
        <v>0</v>
      </c>
    </row>
    <row r="338" spans="1:23" ht="30" customHeight="1">
      <c r="A338" s="415"/>
      <c r="B338" s="418"/>
      <c r="C338" s="146" t="s">
        <v>22</v>
      </c>
      <c r="D338" s="421"/>
      <c r="E338" s="421"/>
      <c r="F338" s="421"/>
      <c r="G338" s="421"/>
      <c r="H338" s="426"/>
      <c r="I338" s="236">
        <v>0</v>
      </c>
      <c r="J338" s="234">
        <v>0</v>
      </c>
      <c r="K338" s="234">
        <v>0</v>
      </c>
      <c r="L338" s="234">
        <v>0</v>
      </c>
      <c r="M338" s="235">
        <v>0</v>
      </c>
      <c r="N338" s="428"/>
      <c r="O338" s="421"/>
      <c r="P338" s="421"/>
      <c r="Q338" s="421"/>
      <c r="R338" s="421"/>
      <c r="S338" s="245">
        <v>0</v>
      </c>
      <c r="T338" s="246">
        <v>0</v>
      </c>
      <c r="U338" s="246">
        <v>0</v>
      </c>
      <c r="V338" s="246">
        <v>0</v>
      </c>
      <c r="W338" s="247">
        <v>0</v>
      </c>
    </row>
    <row r="339" spans="1:23" ht="30" customHeight="1">
      <c r="A339" s="415"/>
      <c r="B339" s="418"/>
      <c r="C339" s="146" t="s">
        <v>23</v>
      </c>
      <c r="D339" s="421"/>
      <c r="E339" s="421"/>
      <c r="F339" s="421"/>
      <c r="G339" s="421"/>
      <c r="H339" s="426"/>
      <c r="I339" s="236">
        <v>0</v>
      </c>
      <c r="J339" s="234">
        <v>0</v>
      </c>
      <c r="K339" s="234">
        <v>0</v>
      </c>
      <c r="L339" s="234">
        <v>0</v>
      </c>
      <c r="M339" s="235">
        <v>0</v>
      </c>
      <c r="N339" s="428"/>
      <c r="O339" s="421"/>
      <c r="P339" s="421"/>
      <c r="Q339" s="421"/>
      <c r="R339" s="421"/>
      <c r="S339" s="245">
        <v>0</v>
      </c>
      <c r="T339" s="246">
        <v>0</v>
      </c>
      <c r="U339" s="246">
        <v>0</v>
      </c>
      <c r="V339" s="246">
        <v>0</v>
      </c>
      <c r="W339" s="247">
        <v>0</v>
      </c>
    </row>
    <row r="340" spans="1:23" ht="30" customHeight="1" thickBot="1">
      <c r="A340" s="415"/>
      <c r="B340" s="419"/>
      <c r="C340" s="149" t="s">
        <v>24</v>
      </c>
      <c r="D340" s="421"/>
      <c r="E340" s="421"/>
      <c r="F340" s="421"/>
      <c r="G340" s="421"/>
      <c r="H340" s="426"/>
      <c r="I340" s="237">
        <v>0</v>
      </c>
      <c r="J340" s="238">
        <v>0</v>
      </c>
      <c r="K340" s="238">
        <v>0</v>
      </c>
      <c r="L340" s="238">
        <v>0</v>
      </c>
      <c r="M340" s="239">
        <v>0</v>
      </c>
      <c r="N340" s="429"/>
      <c r="O340" s="424"/>
      <c r="P340" s="424"/>
      <c r="Q340" s="424"/>
      <c r="R340" s="424"/>
      <c r="S340" s="251">
        <v>0</v>
      </c>
      <c r="T340" s="248">
        <v>0</v>
      </c>
      <c r="U340" s="248">
        <v>0</v>
      </c>
      <c r="V340" s="248">
        <v>0</v>
      </c>
      <c r="W340" s="252">
        <v>0</v>
      </c>
    </row>
    <row r="341" spans="1:23" ht="30" customHeight="1" thickBot="1">
      <c r="A341" s="416"/>
      <c r="B341" s="422" t="s">
        <v>25</v>
      </c>
      <c r="C341" s="423"/>
      <c r="D341" s="256">
        <v>0</v>
      </c>
      <c r="E341" s="223">
        <v>0</v>
      </c>
      <c r="F341" s="223">
        <v>0</v>
      </c>
      <c r="G341" s="223">
        <v>0</v>
      </c>
      <c r="H341" s="223">
        <v>0</v>
      </c>
      <c r="I341" s="223">
        <f t="shared" ref="I341:M341" si="73">I333+I334+I335+I336+I337+I338+I339+I340</f>
        <v>0</v>
      </c>
      <c r="J341" s="223">
        <f t="shared" si="73"/>
        <v>0</v>
      </c>
      <c r="K341" s="223">
        <f t="shared" si="73"/>
        <v>0</v>
      </c>
      <c r="L341" s="223">
        <f t="shared" si="73"/>
        <v>0</v>
      </c>
      <c r="M341" s="224">
        <f t="shared" si="73"/>
        <v>0</v>
      </c>
      <c r="N341" s="256">
        <v>0</v>
      </c>
      <c r="O341" s="223">
        <v>0</v>
      </c>
      <c r="P341" s="223">
        <v>0</v>
      </c>
      <c r="Q341" s="223">
        <v>0</v>
      </c>
      <c r="R341" s="223">
        <v>0</v>
      </c>
      <c r="S341" s="223">
        <f t="shared" ref="S341:W341" si="74">S333+S334+S335+S336+S337+S338+S339+S340</f>
        <v>0</v>
      </c>
      <c r="T341" s="223">
        <f t="shared" si="74"/>
        <v>0</v>
      </c>
      <c r="U341" s="223">
        <f t="shared" si="74"/>
        <v>0</v>
      </c>
      <c r="V341" s="223">
        <f t="shared" si="74"/>
        <v>0</v>
      </c>
      <c r="W341" s="224">
        <f t="shared" si="74"/>
        <v>0</v>
      </c>
    </row>
    <row r="342" spans="1:23" ht="30" customHeight="1">
      <c r="A342" s="415">
        <v>38</v>
      </c>
      <c r="B342" s="417" t="s">
        <v>175</v>
      </c>
      <c r="C342" s="144" t="s">
        <v>17</v>
      </c>
      <c r="D342" s="420">
        <v>208.25</v>
      </c>
      <c r="E342" s="420">
        <v>9.0299999999999994</v>
      </c>
      <c r="F342" s="420">
        <v>0</v>
      </c>
      <c r="G342" s="420">
        <v>47.88</v>
      </c>
      <c r="H342" s="425">
        <v>0</v>
      </c>
      <c r="I342" s="240">
        <v>35</v>
      </c>
      <c r="J342" s="232">
        <v>0</v>
      </c>
      <c r="K342" s="232">
        <v>0</v>
      </c>
      <c r="L342" s="232">
        <v>0</v>
      </c>
      <c r="M342" s="233">
        <v>0</v>
      </c>
      <c r="N342" s="427">
        <v>2.68</v>
      </c>
      <c r="O342" s="420">
        <v>0</v>
      </c>
      <c r="P342" s="420">
        <v>0</v>
      </c>
      <c r="Q342" s="420">
        <v>118.73</v>
      </c>
      <c r="R342" s="420">
        <v>0</v>
      </c>
      <c r="S342" s="242">
        <v>0</v>
      </c>
      <c r="T342" s="243">
        <v>0</v>
      </c>
      <c r="U342" s="243">
        <v>0</v>
      </c>
      <c r="V342" s="243">
        <v>0</v>
      </c>
      <c r="W342" s="244">
        <v>0</v>
      </c>
    </row>
    <row r="343" spans="1:23" ht="30" customHeight="1">
      <c r="A343" s="415"/>
      <c r="B343" s="418"/>
      <c r="C343" s="146" t="s">
        <v>18</v>
      </c>
      <c r="D343" s="421"/>
      <c r="E343" s="421"/>
      <c r="F343" s="421"/>
      <c r="G343" s="421"/>
      <c r="H343" s="426"/>
      <c r="I343" s="236">
        <v>0</v>
      </c>
      <c r="J343" s="234">
        <v>0</v>
      </c>
      <c r="K343" s="234">
        <v>0</v>
      </c>
      <c r="L343" s="234">
        <v>0</v>
      </c>
      <c r="M343" s="235">
        <v>0</v>
      </c>
      <c r="N343" s="428"/>
      <c r="O343" s="421"/>
      <c r="P343" s="421"/>
      <c r="Q343" s="421"/>
      <c r="R343" s="421"/>
      <c r="S343" s="245">
        <v>0</v>
      </c>
      <c r="T343" s="246">
        <v>0</v>
      </c>
      <c r="U343" s="246">
        <v>0</v>
      </c>
      <c r="V343" s="246">
        <v>0</v>
      </c>
      <c r="W343" s="247">
        <v>0</v>
      </c>
    </row>
    <row r="344" spans="1:23" ht="30" customHeight="1">
      <c r="A344" s="415"/>
      <c r="B344" s="418"/>
      <c r="C344" s="146" t="s">
        <v>19</v>
      </c>
      <c r="D344" s="421"/>
      <c r="E344" s="421"/>
      <c r="F344" s="421"/>
      <c r="G344" s="421"/>
      <c r="H344" s="426"/>
      <c r="I344" s="236">
        <v>0</v>
      </c>
      <c r="J344" s="234">
        <v>0</v>
      </c>
      <c r="K344" s="234">
        <v>0</v>
      </c>
      <c r="L344" s="234">
        <v>0</v>
      </c>
      <c r="M344" s="235">
        <v>0</v>
      </c>
      <c r="N344" s="428"/>
      <c r="O344" s="421"/>
      <c r="P344" s="421"/>
      <c r="Q344" s="421"/>
      <c r="R344" s="421"/>
      <c r="S344" s="245">
        <v>0</v>
      </c>
      <c r="T344" s="246">
        <v>0</v>
      </c>
      <c r="U344" s="246">
        <v>0</v>
      </c>
      <c r="V344" s="246">
        <v>0</v>
      </c>
      <c r="W344" s="247">
        <v>0</v>
      </c>
    </row>
    <row r="345" spans="1:23" ht="30" customHeight="1">
      <c r="A345" s="415"/>
      <c r="B345" s="418"/>
      <c r="C345" s="146" t="s">
        <v>20</v>
      </c>
      <c r="D345" s="421"/>
      <c r="E345" s="421"/>
      <c r="F345" s="421"/>
      <c r="G345" s="421"/>
      <c r="H345" s="426"/>
      <c r="I345" s="236">
        <v>158.5</v>
      </c>
      <c r="J345" s="234">
        <v>0.6</v>
      </c>
      <c r="K345" s="234">
        <v>0</v>
      </c>
      <c r="L345" s="234">
        <v>0</v>
      </c>
      <c r="M345" s="235">
        <v>0</v>
      </c>
      <c r="N345" s="428"/>
      <c r="O345" s="421"/>
      <c r="P345" s="421"/>
      <c r="Q345" s="421"/>
      <c r="R345" s="421"/>
      <c r="S345" s="245">
        <v>0</v>
      </c>
      <c r="T345" s="246">
        <v>0</v>
      </c>
      <c r="U345" s="246">
        <v>0</v>
      </c>
      <c r="V345" s="246">
        <v>0</v>
      </c>
      <c r="W345" s="247">
        <v>0</v>
      </c>
    </row>
    <row r="346" spans="1:23" ht="30" customHeight="1">
      <c r="A346" s="415"/>
      <c r="B346" s="418"/>
      <c r="C346" s="146" t="s">
        <v>21</v>
      </c>
      <c r="D346" s="421"/>
      <c r="E346" s="421"/>
      <c r="F346" s="421"/>
      <c r="G346" s="421"/>
      <c r="H346" s="426"/>
      <c r="I346" s="236">
        <v>0</v>
      </c>
      <c r="J346" s="234">
        <v>0</v>
      </c>
      <c r="K346" s="234">
        <v>0</v>
      </c>
      <c r="L346" s="234">
        <v>18.100000000000001</v>
      </c>
      <c r="M346" s="235">
        <v>0</v>
      </c>
      <c r="N346" s="428"/>
      <c r="O346" s="421"/>
      <c r="P346" s="421"/>
      <c r="Q346" s="421"/>
      <c r="R346" s="421"/>
      <c r="S346" s="245">
        <v>0</v>
      </c>
      <c r="T346" s="246">
        <v>0</v>
      </c>
      <c r="U346" s="246">
        <v>0</v>
      </c>
      <c r="V346" s="246">
        <v>0</v>
      </c>
      <c r="W346" s="247">
        <v>0</v>
      </c>
    </row>
    <row r="347" spans="1:23" ht="30" customHeight="1">
      <c r="A347" s="415"/>
      <c r="B347" s="418"/>
      <c r="C347" s="146" t="s">
        <v>22</v>
      </c>
      <c r="D347" s="421"/>
      <c r="E347" s="421"/>
      <c r="F347" s="421"/>
      <c r="G347" s="421"/>
      <c r="H347" s="426"/>
      <c r="I347" s="236">
        <v>0</v>
      </c>
      <c r="J347" s="234">
        <v>0</v>
      </c>
      <c r="K347" s="234">
        <v>0</v>
      </c>
      <c r="L347" s="234">
        <v>0</v>
      </c>
      <c r="M347" s="235">
        <v>0</v>
      </c>
      <c r="N347" s="428"/>
      <c r="O347" s="421"/>
      <c r="P347" s="421"/>
      <c r="Q347" s="421"/>
      <c r="R347" s="421"/>
      <c r="S347" s="245">
        <v>0</v>
      </c>
      <c r="T347" s="246">
        <v>0</v>
      </c>
      <c r="U347" s="246">
        <v>0</v>
      </c>
      <c r="V347" s="246">
        <v>0</v>
      </c>
      <c r="W347" s="247">
        <v>0</v>
      </c>
    </row>
    <row r="348" spans="1:23" ht="30" customHeight="1">
      <c r="A348" s="415"/>
      <c r="B348" s="418"/>
      <c r="C348" s="146" t="s">
        <v>23</v>
      </c>
      <c r="D348" s="421"/>
      <c r="E348" s="421"/>
      <c r="F348" s="421"/>
      <c r="G348" s="421"/>
      <c r="H348" s="426"/>
      <c r="I348" s="236">
        <v>0</v>
      </c>
      <c r="J348" s="234">
        <v>0</v>
      </c>
      <c r="K348" s="234">
        <v>0</v>
      </c>
      <c r="L348" s="234">
        <v>0</v>
      </c>
      <c r="M348" s="235">
        <v>0</v>
      </c>
      <c r="N348" s="428"/>
      <c r="O348" s="421"/>
      <c r="P348" s="421"/>
      <c r="Q348" s="421"/>
      <c r="R348" s="421"/>
      <c r="S348" s="245">
        <v>0</v>
      </c>
      <c r="T348" s="246">
        <v>0</v>
      </c>
      <c r="U348" s="246">
        <v>0</v>
      </c>
      <c r="V348" s="246">
        <v>0</v>
      </c>
      <c r="W348" s="247">
        <v>0</v>
      </c>
    </row>
    <row r="349" spans="1:23" ht="30" customHeight="1" thickBot="1">
      <c r="A349" s="415"/>
      <c r="B349" s="419"/>
      <c r="C349" s="149" t="s">
        <v>24</v>
      </c>
      <c r="D349" s="421"/>
      <c r="E349" s="421"/>
      <c r="F349" s="421"/>
      <c r="G349" s="421"/>
      <c r="H349" s="426"/>
      <c r="I349" s="237">
        <v>24.1</v>
      </c>
      <c r="J349" s="238">
        <v>0</v>
      </c>
      <c r="K349" s="238">
        <v>0</v>
      </c>
      <c r="L349" s="238">
        <v>0</v>
      </c>
      <c r="M349" s="239">
        <v>0</v>
      </c>
      <c r="N349" s="429"/>
      <c r="O349" s="424"/>
      <c r="P349" s="424"/>
      <c r="Q349" s="424"/>
      <c r="R349" s="424"/>
      <c r="S349" s="251">
        <v>0</v>
      </c>
      <c r="T349" s="248">
        <v>0</v>
      </c>
      <c r="U349" s="248">
        <v>0</v>
      </c>
      <c r="V349" s="248">
        <v>0</v>
      </c>
      <c r="W349" s="252">
        <v>0</v>
      </c>
    </row>
    <row r="350" spans="1:23" ht="30" customHeight="1" thickBot="1">
      <c r="A350" s="416"/>
      <c r="B350" s="422" t="s">
        <v>25</v>
      </c>
      <c r="C350" s="423"/>
      <c r="D350" s="256">
        <v>217.6</v>
      </c>
      <c r="E350" s="223">
        <v>0.6</v>
      </c>
      <c r="F350" s="223">
        <v>0</v>
      </c>
      <c r="G350" s="223">
        <v>18.100000000000001</v>
      </c>
      <c r="H350" s="223">
        <v>0</v>
      </c>
      <c r="I350" s="223">
        <f t="shared" ref="I350:M350" si="75">I342+I343+I344+I345+I346+I347+I348+I349</f>
        <v>217.6</v>
      </c>
      <c r="J350" s="223">
        <f t="shared" si="75"/>
        <v>0.6</v>
      </c>
      <c r="K350" s="223">
        <f t="shared" si="75"/>
        <v>0</v>
      </c>
      <c r="L350" s="223">
        <f t="shared" si="75"/>
        <v>18.100000000000001</v>
      </c>
      <c r="M350" s="224">
        <f t="shared" si="75"/>
        <v>0</v>
      </c>
      <c r="N350" s="256">
        <v>0</v>
      </c>
      <c r="O350" s="223">
        <v>0</v>
      </c>
      <c r="P350" s="223">
        <v>0</v>
      </c>
      <c r="Q350" s="223">
        <v>0</v>
      </c>
      <c r="R350" s="223">
        <v>0</v>
      </c>
      <c r="S350" s="223">
        <f t="shared" ref="S350:W350" si="76">S342+S343+S344+S345+S346+S347+S348+S349</f>
        <v>0</v>
      </c>
      <c r="T350" s="223">
        <f t="shared" si="76"/>
        <v>0</v>
      </c>
      <c r="U350" s="223">
        <f t="shared" si="76"/>
        <v>0</v>
      </c>
      <c r="V350" s="223">
        <f t="shared" si="76"/>
        <v>0</v>
      </c>
      <c r="W350" s="224">
        <f t="shared" si="76"/>
        <v>0</v>
      </c>
    </row>
    <row r="351" spans="1:23" ht="30" customHeight="1">
      <c r="A351" s="415">
        <v>39</v>
      </c>
      <c r="B351" s="417" t="s">
        <v>176</v>
      </c>
      <c r="C351" s="144" t="s">
        <v>17</v>
      </c>
      <c r="D351" s="420">
        <v>172.23</v>
      </c>
      <c r="E351" s="420">
        <v>0</v>
      </c>
      <c r="F351" s="420">
        <v>0</v>
      </c>
      <c r="G351" s="420">
        <v>0.7</v>
      </c>
      <c r="H351" s="425">
        <v>0</v>
      </c>
      <c r="I351" s="240">
        <v>10</v>
      </c>
      <c r="J351" s="232">
        <v>0</v>
      </c>
      <c r="K351" s="232">
        <v>0</v>
      </c>
      <c r="L351" s="232">
        <v>0</v>
      </c>
      <c r="M351" s="233">
        <v>0</v>
      </c>
      <c r="N351" s="427">
        <v>0</v>
      </c>
      <c r="O351" s="420">
        <v>0</v>
      </c>
      <c r="P351" s="420">
        <v>0</v>
      </c>
      <c r="Q351" s="420">
        <v>0</v>
      </c>
      <c r="R351" s="420">
        <v>0</v>
      </c>
      <c r="S351" s="242">
        <v>0</v>
      </c>
      <c r="T351" s="243">
        <v>0</v>
      </c>
      <c r="U351" s="243">
        <v>0</v>
      </c>
      <c r="V351" s="243">
        <v>0</v>
      </c>
      <c r="W351" s="244">
        <v>0</v>
      </c>
    </row>
    <row r="352" spans="1:23" ht="30" customHeight="1">
      <c r="A352" s="415"/>
      <c r="B352" s="418"/>
      <c r="C352" s="146" t="s">
        <v>18</v>
      </c>
      <c r="D352" s="421"/>
      <c r="E352" s="421"/>
      <c r="F352" s="421"/>
      <c r="G352" s="421"/>
      <c r="H352" s="426"/>
      <c r="I352" s="236">
        <v>15</v>
      </c>
      <c r="J352" s="234">
        <v>0</v>
      </c>
      <c r="K352" s="234">
        <v>0</v>
      </c>
      <c r="L352" s="234">
        <v>0</v>
      </c>
      <c r="M352" s="235">
        <v>0</v>
      </c>
      <c r="N352" s="428"/>
      <c r="O352" s="421"/>
      <c r="P352" s="421"/>
      <c r="Q352" s="421"/>
      <c r="R352" s="421"/>
      <c r="S352" s="245">
        <v>0</v>
      </c>
      <c r="T352" s="246">
        <v>0</v>
      </c>
      <c r="U352" s="246">
        <v>0</v>
      </c>
      <c r="V352" s="246">
        <v>0</v>
      </c>
      <c r="W352" s="247">
        <v>0</v>
      </c>
    </row>
    <row r="353" spans="1:23" ht="30" customHeight="1">
      <c r="A353" s="415"/>
      <c r="B353" s="418"/>
      <c r="C353" s="146" t="s">
        <v>19</v>
      </c>
      <c r="D353" s="421"/>
      <c r="E353" s="421"/>
      <c r="F353" s="421"/>
      <c r="G353" s="421"/>
      <c r="H353" s="426"/>
      <c r="I353" s="236">
        <v>7</v>
      </c>
      <c r="J353" s="234">
        <v>0</v>
      </c>
      <c r="K353" s="234">
        <v>0</v>
      </c>
      <c r="L353" s="234">
        <v>0</v>
      </c>
      <c r="M353" s="235">
        <v>0</v>
      </c>
      <c r="N353" s="428"/>
      <c r="O353" s="421"/>
      <c r="P353" s="421"/>
      <c r="Q353" s="421"/>
      <c r="R353" s="421"/>
      <c r="S353" s="245">
        <v>0</v>
      </c>
      <c r="T353" s="246">
        <v>0</v>
      </c>
      <c r="U353" s="246">
        <v>0</v>
      </c>
      <c r="V353" s="246">
        <v>0</v>
      </c>
      <c r="W353" s="247">
        <v>0</v>
      </c>
    </row>
    <row r="354" spans="1:23" ht="30" customHeight="1">
      <c r="A354" s="415"/>
      <c r="B354" s="418"/>
      <c r="C354" s="146" t="s">
        <v>20</v>
      </c>
      <c r="D354" s="421"/>
      <c r="E354" s="421"/>
      <c r="F354" s="421"/>
      <c r="G354" s="421"/>
      <c r="H354" s="426"/>
      <c r="I354" s="236">
        <v>10</v>
      </c>
      <c r="J354" s="234">
        <v>0</v>
      </c>
      <c r="K354" s="234">
        <v>0</v>
      </c>
      <c r="L354" s="234">
        <v>0</v>
      </c>
      <c r="M354" s="235">
        <v>0</v>
      </c>
      <c r="N354" s="428"/>
      <c r="O354" s="421"/>
      <c r="P354" s="421"/>
      <c r="Q354" s="421"/>
      <c r="R354" s="421"/>
      <c r="S354" s="245">
        <v>0</v>
      </c>
      <c r="T354" s="246">
        <v>0</v>
      </c>
      <c r="U354" s="246">
        <v>0</v>
      </c>
      <c r="V354" s="246">
        <v>0</v>
      </c>
      <c r="W354" s="247">
        <v>0</v>
      </c>
    </row>
    <row r="355" spans="1:23" ht="30" customHeight="1">
      <c r="A355" s="415"/>
      <c r="B355" s="418"/>
      <c r="C355" s="146" t="s">
        <v>21</v>
      </c>
      <c r="D355" s="421"/>
      <c r="E355" s="421"/>
      <c r="F355" s="421"/>
      <c r="G355" s="421"/>
      <c r="H355" s="426"/>
      <c r="I355" s="236">
        <v>5</v>
      </c>
      <c r="J355" s="234">
        <v>0</v>
      </c>
      <c r="K355" s="234">
        <v>0</v>
      </c>
      <c r="L355" s="234">
        <v>0</v>
      </c>
      <c r="M355" s="235">
        <v>0</v>
      </c>
      <c r="N355" s="428"/>
      <c r="O355" s="421"/>
      <c r="P355" s="421"/>
      <c r="Q355" s="421"/>
      <c r="R355" s="421"/>
      <c r="S355" s="245">
        <v>0</v>
      </c>
      <c r="T355" s="246">
        <v>0</v>
      </c>
      <c r="U355" s="246">
        <v>0</v>
      </c>
      <c r="V355" s="246">
        <v>0</v>
      </c>
      <c r="W355" s="247">
        <v>0</v>
      </c>
    </row>
    <row r="356" spans="1:23" ht="30" customHeight="1">
      <c r="A356" s="415"/>
      <c r="B356" s="418"/>
      <c r="C356" s="146" t="s">
        <v>22</v>
      </c>
      <c r="D356" s="421"/>
      <c r="E356" s="421"/>
      <c r="F356" s="421"/>
      <c r="G356" s="421"/>
      <c r="H356" s="426"/>
      <c r="I356" s="236">
        <v>10</v>
      </c>
      <c r="J356" s="234">
        <v>0</v>
      </c>
      <c r="K356" s="234">
        <v>0</v>
      </c>
      <c r="L356" s="234">
        <v>0</v>
      </c>
      <c r="M356" s="235">
        <v>0</v>
      </c>
      <c r="N356" s="428"/>
      <c r="O356" s="421"/>
      <c r="P356" s="421"/>
      <c r="Q356" s="421"/>
      <c r="R356" s="421"/>
      <c r="S356" s="245">
        <v>0</v>
      </c>
      <c r="T356" s="246">
        <v>0</v>
      </c>
      <c r="U356" s="246">
        <v>0</v>
      </c>
      <c r="V356" s="246">
        <v>0</v>
      </c>
      <c r="W356" s="247">
        <v>0</v>
      </c>
    </row>
    <row r="357" spans="1:23" ht="30" customHeight="1">
      <c r="A357" s="415"/>
      <c r="B357" s="418"/>
      <c r="C357" s="146" t="s">
        <v>23</v>
      </c>
      <c r="D357" s="421"/>
      <c r="E357" s="421"/>
      <c r="F357" s="421"/>
      <c r="G357" s="421"/>
      <c r="H357" s="426"/>
      <c r="I357" s="236">
        <v>10</v>
      </c>
      <c r="J357" s="234">
        <v>0</v>
      </c>
      <c r="K357" s="234">
        <v>0</v>
      </c>
      <c r="L357" s="234">
        <v>0</v>
      </c>
      <c r="M357" s="235">
        <v>0</v>
      </c>
      <c r="N357" s="428"/>
      <c r="O357" s="421"/>
      <c r="P357" s="421"/>
      <c r="Q357" s="421"/>
      <c r="R357" s="421"/>
      <c r="S357" s="245">
        <v>0</v>
      </c>
      <c r="T357" s="246">
        <v>0</v>
      </c>
      <c r="U357" s="246">
        <v>0</v>
      </c>
      <c r="V357" s="246">
        <v>0</v>
      </c>
      <c r="W357" s="247">
        <v>0</v>
      </c>
    </row>
    <row r="358" spans="1:23" ht="30" customHeight="1" thickBot="1">
      <c r="A358" s="415"/>
      <c r="B358" s="419"/>
      <c r="C358" s="149" t="s">
        <v>24</v>
      </c>
      <c r="D358" s="421"/>
      <c r="E358" s="421"/>
      <c r="F358" s="421"/>
      <c r="G358" s="421"/>
      <c r="H358" s="426"/>
      <c r="I358" s="237">
        <v>15</v>
      </c>
      <c r="J358" s="238">
        <v>0</v>
      </c>
      <c r="K358" s="238">
        <v>0</v>
      </c>
      <c r="L358" s="238">
        <v>0</v>
      </c>
      <c r="M358" s="239">
        <v>0</v>
      </c>
      <c r="N358" s="429"/>
      <c r="O358" s="424"/>
      <c r="P358" s="424"/>
      <c r="Q358" s="424"/>
      <c r="R358" s="424"/>
      <c r="S358" s="251">
        <v>0</v>
      </c>
      <c r="T358" s="248">
        <v>0</v>
      </c>
      <c r="U358" s="248">
        <v>0</v>
      </c>
      <c r="V358" s="248">
        <v>0</v>
      </c>
      <c r="W358" s="252">
        <v>0</v>
      </c>
    </row>
    <row r="359" spans="1:23" ht="30" customHeight="1" thickBot="1">
      <c r="A359" s="416"/>
      <c r="B359" s="422" t="s">
        <v>25</v>
      </c>
      <c r="C359" s="423"/>
      <c r="D359" s="256">
        <v>82</v>
      </c>
      <c r="E359" s="223">
        <v>0</v>
      </c>
      <c r="F359" s="223">
        <v>0</v>
      </c>
      <c r="G359" s="223">
        <v>0</v>
      </c>
      <c r="H359" s="223">
        <v>0</v>
      </c>
      <c r="I359" s="223">
        <f t="shared" ref="I359:M359" si="77">I351+I352+I353+I354+I355+I356+I357+I358</f>
        <v>82</v>
      </c>
      <c r="J359" s="223">
        <f t="shared" si="77"/>
        <v>0</v>
      </c>
      <c r="K359" s="223">
        <f t="shared" si="77"/>
        <v>0</v>
      </c>
      <c r="L359" s="223">
        <f t="shared" si="77"/>
        <v>0</v>
      </c>
      <c r="M359" s="224">
        <f t="shared" si="77"/>
        <v>0</v>
      </c>
      <c r="N359" s="256">
        <v>0</v>
      </c>
      <c r="O359" s="223">
        <v>0</v>
      </c>
      <c r="P359" s="223">
        <v>0</v>
      </c>
      <c r="Q359" s="223">
        <v>0</v>
      </c>
      <c r="R359" s="223">
        <v>0</v>
      </c>
      <c r="S359" s="223">
        <f t="shared" ref="S359:W359" si="78">S351+S352+S353+S354+S355+S356+S357+S358</f>
        <v>0</v>
      </c>
      <c r="T359" s="223">
        <f t="shared" si="78"/>
        <v>0</v>
      </c>
      <c r="U359" s="223">
        <f t="shared" si="78"/>
        <v>0</v>
      </c>
      <c r="V359" s="223">
        <f t="shared" si="78"/>
        <v>0</v>
      </c>
      <c r="W359" s="224">
        <f t="shared" si="78"/>
        <v>0</v>
      </c>
    </row>
    <row r="360" spans="1:23" ht="30" customHeight="1">
      <c r="A360" s="415">
        <v>40</v>
      </c>
      <c r="B360" s="417" t="s">
        <v>177</v>
      </c>
      <c r="C360" s="144" t="s">
        <v>17</v>
      </c>
      <c r="D360" s="420">
        <v>9.86</v>
      </c>
      <c r="E360" s="420">
        <v>0</v>
      </c>
      <c r="F360" s="420">
        <v>0</v>
      </c>
      <c r="G360" s="420">
        <v>0</v>
      </c>
      <c r="H360" s="425">
        <v>0</v>
      </c>
      <c r="I360" s="240">
        <v>9.66</v>
      </c>
      <c r="J360" s="232">
        <v>0</v>
      </c>
      <c r="K360" s="232">
        <v>0</v>
      </c>
      <c r="L360" s="232">
        <v>0</v>
      </c>
      <c r="M360" s="233">
        <v>0</v>
      </c>
      <c r="N360" s="427">
        <v>0</v>
      </c>
      <c r="O360" s="420">
        <v>0</v>
      </c>
      <c r="P360" s="420">
        <v>0</v>
      </c>
      <c r="Q360" s="420">
        <v>0</v>
      </c>
      <c r="R360" s="420">
        <v>0</v>
      </c>
      <c r="S360" s="242">
        <v>0</v>
      </c>
      <c r="T360" s="243">
        <v>0</v>
      </c>
      <c r="U360" s="243">
        <v>0</v>
      </c>
      <c r="V360" s="243">
        <v>0</v>
      </c>
      <c r="W360" s="244">
        <v>0</v>
      </c>
    </row>
    <row r="361" spans="1:23" ht="30" customHeight="1">
      <c r="A361" s="415"/>
      <c r="B361" s="418"/>
      <c r="C361" s="146" t="s">
        <v>18</v>
      </c>
      <c r="D361" s="421"/>
      <c r="E361" s="421"/>
      <c r="F361" s="421"/>
      <c r="G361" s="421"/>
      <c r="H361" s="426"/>
      <c r="I361" s="236">
        <v>0</v>
      </c>
      <c r="J361" s="234">
        <v>0</v>
      </c>
      <c r="K361" s="234">
        <v>0</v>
      </c>
      <c r="L361" s="234">
        <v>0</v>
      </c>
      <c r="M361" s="235">
        <v>0</v>
      </c>
      <c r="N361" s="428"/>
      <c r="O361" s="421"/>
      <c r="P361" s="421"/>
      <c r="Q361" s="421"/>
      <c r="R361" s="421"/>
      <c r="S361" s="245">
        <v>0</v>
      </c>
      <c r="T361" s="246">
        <v>0</v>
      </c>
      <c r="U361" s="246">
        <v>0</v>
      </c>
      <c r="V361" s="246">
        <v>0</v>
      </c>
      <c r="W361" s="247">
        <v>0</v>
      </c>
    </row>
    <row r="362" spans="1:23" ht="30" customHeight="1">
      <c r="A362" s="415"/>
      <c r="B362" s="418"/>
      <c r="C362" s="146" t="s">
        <v>19</v>
      </c>
      <c r="D362" s="421"/>
      <c r="E362" s="421"/>
      <c r="F362" s="421"/>
      <c r="G362" s="421"/>
      <c r="H362" s="426"/>
      <c r="I362" s="236">
        <v>0</v>
      </c>
      <c r="J362" s="234">
        <v>0</v>
      </c>
      <c r="K362" s="234">
        <v>0</v>
      </c>
      <c r="L362" s="234">
        <v>0</v>
      </c>
      <c r="M362" s="235">
        <v>0</v>
      </c>
      <c r="N362" s="428"/>
      <c r="O362" s="421"/>
      <c r="P362" s="421"/>
      <c r="Q362" s="421"/>
      <c r="R362" s="421"/>
      <c r="S362" s="245">
        <v>0</v>
      </c>
      <c r="T362" s="246">
        <v>0</v>
      </c>
      <c r="U362" s="246">
        <v>0</v>
      </c>
      <c r="V362" s="246">
        <v>0</v>
      </c>
      <c r="W362" s="247">
        <v>0</v>
      </c>
    </row>
    <row r="363" spans="1:23" ht="30" customHeight="1">
      <c r="A363" s="415"/>
      <c r="B363" s="418"/>
      <c r="C363" s="146" t="s">
        <v>20</v>
      </c>
      <c r="D363" s="421"/>
      <c r="E363" s="421"/>
      <c r="F363" s="421"/>
      <c r="G363" s="421"/>
      <c r="H363" s="426"/>
      <c r="I363" s="236">
        <v>0</v>
      </c>
      <c r="J363" s="234">
        <v>0</v>
      </c>
      <c r="K363" s="234">
        <v>0</v>
      </c>
      <c r="L363" s="234">
        <v>0</v>
      </c>
      <c r="M363" s="235">
        <v>0</v>
      </c>
      <c r="N363" s="428"/>
      <c r="O363" s="421"/>
      <c r="P363" s="421"/>
      <c r="Q363" s="421"/>
      <c r="R363" s="421"/>
      <c r="S363" s="245">
        <v>0</v>
      </c>
      <c r="T363" s="246">
        <v>0</v>
      </c>
      <c r="U363" s="246">
        <v>0</v>
      </c>
      <c r="V363" s="246">
        <v>0</v>
      </c>
      <c r="W363" s="247">
        <v>0</v>
      </c>
    </row>
    <row r="364" spans="1:23" ht="30" customHeight="1">
      <c r="A364" s="415"/>
      <c r="B364" s="418"/>
      <c r="C364" s="146" t="s">
        <v>21</v>
      </c>
      <c r="D364" s="421"/>
      <c r="E364" s="421"/>
      <c r="F364" s="421"/>
      <c r="G364" s="421"/>
      <c r="H364" s="426"/>
      <c r="I364" s="236">
        <v>0</v>
      </c>
      <c r="J364" s="234">
        <v>0</v>
      </c>
      <c r="K364" s="234">
        <v>0</v>
      </c>
      <c r="L364" s="234">
        <v>0</v>
      </c>
      <c r="M364" s="235">
        <v>0</v>
      </c>
      <c r="N364" s="428"/>
      <c r="O364" s="421"/>
      <c r="P364" s="421"/>
      <c r="Q364" s="421"/>
      <c r="R364" s="421"/>
      <c r="S364" s="245">
        <v>0</v>
      </c>
      <c r="T364" s="246">
        <v>0</v>
      </c>
      <c r="U364" s="246">
        <v>0</v>
      </c>
      <c r="V364" s="246">
        <v>0</v>
      </c>
      <c r="W364" s="247">
        <v>0</v>
      </c>
    </row>
    <row r="365" spans="1:23" ht="30" customHeight="1">
      <c r="A365" s="415"/>
      <c r="B365" s="418"/>
      <c r="C365" s="146" t="s">
        <v>22</v>
      </c>
      <c r="D365" s="421"/>
      <c r="E365" s="421"/>
      <c r="F365" s="421"/>
      <c r="G365" s="421"/>
      <c r="H365" s="426"/>
      <c r="I365" s="236">
        <v>0</v>
      </c>
      <c r="J365" s="234">
        <v>0</v>
      </c>
      <c r="K365" s="234">
        <v>0</v>
      </c>
      <c r="L365" s="234">
        <v>0</v>
      </c>
      <c r="M365" s="235">
        <v>0</v>
      </c>
      <c r="N365" s="428"/>
      <c r="O365" s="421"/>
      <c r="P365" s="421"/>
      <c r="Q365" s="421"/>
      <c r="R365" s="421"/>
      <c r="S365" s="245">
        <v>0</v>
      </c>
      <c r="T365" s="246">
        <v>0</v>
      </c>
      <c r="U365" s="246">
        <v>0</v>
      </c>
      <c r="V365" s="246">
        <v>0</v>
      </c>
      <c r="W365" s="247">
        <v>0</v>
      </c>
    </row>
    <row r="366" spans="1:23" ht="30" customHeight="1">
      <c r="A366" s="415"/>
      <c r="B366" s="418"/>
      <c r="C366" s="146" t="s">
        <v>23</v>
      </c>
      <c r="D366" s="421"/>
      <c r="E366" s="421"/>
      <c r="F366" s="421"/>
      <c r="G366" s="421"/>
      <c r="H366" s="426"/>
      <c r="I366" s="236">
        <v>0</v>
      </c>
      <c r="J366" s="234">
        <v>0</v>
      </c>
      <c r="K366" s="234">
        <v>0</v>
      </c>
      <c r="L366" s="234">
        <v>0</v>
      </c>
      <c r="M366" s="235">
        <v>0</v>
      </c>
      <c r="N366" s="428"/>
      <c r="O366" s="421"/>
      <c r="P366" s="421"/>
      <c r="Q366" s="421"/>
      <c r="R366" s="421"/>
      <c r="S366" s="245">
        <v>0</v>
      </c>
      <c r="T366" s="246">
        <v>0</v>
      </c>
      <c r="U366" s="246">
        <v>0</v>
      </c>
      <c r="V366" s="246">
        <v>0</v>
      </c>
      <c r="W366" s="247">
        <v>0</v>
      </c>
    </row>
    <row r="367" spans="1:23" ht="30" customHeight="1" thickBot="1">
      <c r="A367" s="415"/>
      <c r="B367" s="419"/>
      <c r="C367" s="149" t="s">
        <v>24</v>
      </c>
      <c r="D367" s="421"/>
      <c r="E367" s="421"/>
      <c r="F367" s="421"/>
      <c r="G367" s="421"/>
      <c r="H367" s="426"/>
      <c r="I367" s="237">
        <v>0</v>
      </c>
      <c r="J367" s="238">
        <v>0</v>
      </c>
      <c r="K367" s="238">
        <v>0</v>
      </c>
      <c r="L367" s="238">
        <v>0</v>
      </c>
      <c r="M367" s="239">
        <v>0</v>
      </c>
      <c r="N367" s="429"/>
      <c r="O367" s="424"/>
      <c r="P367" s="424"/>
      <c r="Q367" s="424"/>
      <c r="R367" s="424"/>
      <c r="S367" s="251">
        <v>0</v>
      </c>
      <c r="T367" s="248">
        <v>0</v>
      </c>
      <c r="U367" s="248">
        <v>0</v>
      </c>
      <c r="V367" s="248">
        <v>0</v>
      </c>
      <c r="W367" s="252">
        <v>0</v>
      </c>
    </row>
    <row r="368" spans="1:23" ht="30" customHeight="1" thickBot="1">
      <c r="A368" s="416"/>
      <c r="B368" s="422" t="s">
        <v>25</v>
      </c>
      <c r="C368" s="423"/>
      <c r="D368" s="256">
        <v>9.66</v>
      </c>
      <c r="E368" s="223">
        <v>0</v>
      </c>
      <c r="F368" s="223">
        <v>0</v>
      </c>
      <c r="G368" s="223">
        <v>0</v>
      </c>
      <c r="H368" s="223">
        <v>0</v>
      </c>
      <c r="I368" s="223">
        <f t="shared" ref="I368:M368" si="79">I360+I361+I362+I363+I364+I365+I366+I367</f>
        <v>9.66</v>
      </c>
      <c r="J368" s="223">
        <f t="shared" si="79"/>
        <v>0</v>
      </c>
      <c r="K368" s="223">
        <f t="shared" si="79"/>
        <v>0</v>
      </c>
      <c r="L368" s="223">
        <f t="shared" si="79"/>
        <v>0</v>
      </c>
      <c r="M368" s="224">
        <f t="shared" si="79"/>
        <v>0</v>
      </c>
      <c r="N368" s="256">
        <v>0</v>
      </c>
      <c r="O368" s="223">
        <v>0</v>
      </c>
      <c r="P368" s="223">
        <v>0</v>
      </c>
      <c r="Q368" s="223">
        <v>0</v>
      </c>
      <c r="R368" s="223">
        <v>0</v>
      </c>
      <c r="S368" s="223">
        <f t="shared" ref="S368:W368" si="80">S360+S361+S362+S363+S364+S365+S366+S367</f>
        <v>0</v>
      </c>
      <c r="T368" s="223">
        <f t="shared" si="80"/>
        <v>0</v>
      </c>
      <c r="U368" s="223">
        <f t="shared" si="80"/>
        <v>0</v>
      </c>
      <c r="V368" s="223">
        <f t="shared" si="80"/>
        <v>0</v>
      </c>
      <c r="W368" s="224">
        <f t="shared" si="80"/>
        <v>0</v>
      </c>
    </row>
    <row r="369" spans="1:23" ht="30" customHeight="1">
      <c r="A369" s="415">
        <v>41</v>
      </c>
      <c r="B369" s="417" t="s">
        <v>178</v>
      </c>
      <c r="C369" s="144" t="s">
        <v>17</v>
      </c>
      <c r="D369" s="420">
        <v>57.92</v>
      </c>
      <c r="E369" s="420">
        <v>0</v>
      </c>
      <c r="F369" s="420">
        <v>25.21</v>
      </c>
      <c r="G369" s="420">
        <v>0</v>
      </c>
      <c r="H369" s="425">
        <v>0</v>
      </c>
      <c r="I369" s="240">
        <v>0</v>
      </c>
      <c r="J369" s="232">
        <v>0</v>
      </c>
      <c r="K369" s="232">
        <v>0</v>
      </c>
      <c r="L369" s="232">
        <v>0</v>
      </c>
      <c r="M369" s="233">
        <v>0</v>
      </c>
      <c r="N369" s="427">
        <v>0</v>
      </c>
      <c r="O369" s="420">
        <v>0</v>
      </c>
      <c r="P369" s="420">
        <v>0</v>
      </c>
      <c r="Q369" s="420">
        <v>0</v>
      </c>
      <c r="R369" s="420">
        <v>0</v>
      </c>
      <c r="S369" s="242">
        <v>0</v>
      </c>
      <c r="T369" s="243">
        <v>0</v>
      </c>
      <c r="U369" s="243">
        <v>0</v>
      </c>
      <c r="V369" s="243">
        <v>0</v>
      </c>
      <c r="W369" s="244">
        <v>0</v>
      </c>
    </row>
    <row r="370" spans="1:23" ht="30" customHeight="1">
      <c r="A370" s="415"/>
      <c r="B370" s="418"/>
      <c r="C370" s="146" t="s">
        <v>18</v>
      </c>
      <c r="D370" s="421"/>
      <c r="E370" s="421"/>
      <c r="F370" s="421"/>
      <c r="G370" s="421"/>
      <c r="H370" s="426"/>
      <c r="I370" s="236">
        <v>0</v>
      </c>
      <c r="J370" s="234">
        <v>0</v>
      </c>
      <c r="K370" s="234">
        <v>0</v>
      </c>
      <c r="L370" s="234">
        <v>0</v>
      </c>
      <c r="M370" s="235">
        <v>0</v>
      </c>
      <c r="N370" s="428"/>
      <c r="O370" s="421"/>
      <c r="P370" s="421"/>
      <c r="Q370" s="421"/>
      <c r="R370" s="421"/>
      <c r="S370" s="245">
        <v>0</v>
      </c>
      <c r="T370" s="246">
        <v>0</v>
      </c>
      <c r="U370" s="246">
        <v>0</v>
      </c>
      <c r="V370" s="246">
        <v>0</v>
      </c>
      <c r="W370" s="247">
        <v>0</v>
      </c>
    </row>
    <row r="371" spans="1:23" ht="30" customHeight="1">
      <c r="A371" s="415"/>
      <c r="B371" s="418"/>
      <c r="C371" s="146" t="s">
        <v>19</v>
      </c>
      <c r="D371" s="421"/>
      <c r="E371" s="421"/>
      <c r="F371" s="421"/>
      <c r="G371" s="421"/>
      <c r="H371" s="426"/>
      <c r="I371" s="236">
        <v>0</v>
      </c>
      <c r="J371" s="234">
        <v>0</v>
      </c>
      <c r="K371" s="234">
        <v>0</v>
      </c>
      <c r="L371" s="234">
        <v>0</v>
      </c>
      <c r="M371" s="235">
        <v>0</v>
      </c>
      <c r="N371" s="428"/>
      <c r="O371" s="421"/>
      <c r="P371" s="421"/>
      <c r="Q371" s="421"/>
      <c r="R371" s="421"/>
      <c r="S371" s="245">
        <v>0</v>
      </c>
      <c r="T371" s="246">
        <v>0</v>
      </c>
      <c r="U371" s="246">
        <v>0</v>
      </c>
      <c r="V371" s="246">
        <v>0</v>
      </c>
      <c r="W371" s="247">
        <v>0</v>
      </c>
    </row>
    <row r="372" spans="1:23" ht="30" customHeight="1">
      <c r="A372" s="415"/>
      <c r="B372" s="418"/>
      <c r="C372" s="146" t="s">
        <v>20</v>
      </c>
      <c r="D372" s="421"/>
      <c r="E372" s="421"/>
      <c r="F372" s="421"/>
      <c r="G372" s="421"/>
      <c r="H372" s="426"/>
      <c r="I372" s="236">
        <v>10.1</v>
      </c>
      <c r="J372" s="234">
        <v>0</v>
      </c>
      <c r="K372" s="234">
        <v>11</v>
      </c>
      <c r="L372" s="234">
        <v>0</v>
      </c>
      <c r="M372" s="235">
        <v>0</v>
      </c>
      <c r="N372" s="428"/>
      <c r="O372" s="421"/>
      <c r="P372" s="421"/>
      <c r="Q372" s="421"/>
      <c r="R372" s="421"/>
      <c r="S372" s="245">
        <v>0</v>
      </c>
      <c r="T372" s="246">
        <v>0</v>
      </c>
      <c r="U372" s="246">
        <v>0</v>
      </c>
      <c r="V372" s="246">
        <v>0</v>
      </c>
      <c r="W372" s="247">
        <v>0</v>
      </c>
    </row>
    <row r="373" spans="1:23" ht="30" customHeight="1">
      <c r="A373" s="415"/>
      <c r="B373" s="418"/>
      <c r="C373" s="146" t="s">
        <v>21</v>
      </c>
      <c r="D373" s="421"/>
      <c r="E373" s="421"/>
      <c r="F373" s="421"/>
      <c r="G373" s="421"/>
      <c r="H373" s="426"/>
      <c r="I373" s="236">
        <v>0</v>
      </c>
      <c r="J373" s="234">
        <v>0</v>
      </c>
      <c r="K373" s="234">
        <v>0</v>
      </c>
      <c r="L373" s="234">
        <v>0</v>
      </c>
      <c r="M373" s="235">
        <v>0</v>
      </c>
      <c r="N373" s="428"/>
      <c r="O373" s="421"/>
      <c r="P373" s="421"/>
      <c r="Q373" s="421"/>
      <c r="R373" s="421"/>
      <c r="S373" s="245">
        <v>0</v>
      </c>
      <c r="T373" s="246">
        <v>0</v>
      </c>
      <c r="U373" s="246">
        <v>0</v>
      </c>
      <c r="V373" s="246">
        <v>0</v>
      </c>
      <c r="W373" s="247">
        <v>0</v>
      </c>
    </row>
    <row r="374" spans="1:23" ht="30" customHeight="1">
      <c r="A374" s="415"/>
      <c r="B374" s="418"/>
      <c r="C374" s="146" t="s">
        <v>22</v>
      </c>
      <c r="D374" s="421"/>
      <c r="E374" s="421"/>
      <c r="F374" s="421"/>
      <c r="G374" s="421"/>
      <c r="H374" s="426"/>
      <c r="I374" s="236">
        <v>0</v>
      </c>
      <c r="J374" s="234">
        <v>0</v>
      </c>
      <c r="K374" s="234">
        <v>0</v>
      </c>
      <c r="L374" s="234">
        <v>0</v>
      </c>
      <c r="M374" s="235">
        <v>0</v>
      </c>
      <c r="N374" s="428"/>
      <c r="O374" s="421"/>
      <c r="P374" s="421"/>
      <c r="Q374" s="421"/>
      <c r="R374" s="421"/>
      <c r="S374" s="245">
        <v>0</v>
      </c>
      <c r="T374" s="246">
        <v>0</v>
      </c>
      <c r="U374" s="246">
        <v>0</v>
      </c>
      <c r="V374" s="246">
        <v>0</v>
      </c>
      <c r="W374" s="247">
        <v>0</v>
      </c>
    </row>
    <row r="375" spans="1:23" ht="30" customHeight="1">
      <c r="A375" s="415"/>
      <c r="B375" s="418"/>
      <c r="C375" s="146" t="s">
        <v>23</v>
      </c>
      <c r="D375" s="421"/>
      <c r="E375" s="421"/>
      <c r="F375" s="421"/>
      <c r="G375" s="421"/>
      <c r="H375" s="426"/>
      <c r="I375" s="236">
        <v>0</v>
      </c>
      <c r="J375" s="234">
        <v>0</v>
      </c>
      <c r="K375" s="234">
        <v>0</v>
      </c>
      <c r="L375" s="234">
        <v>0</v>
      </c>
      <c r="M375" s="235">
        <v>0</v>
      </c>
      <c r="N375" s="428"/>
      <c r="O375" s="421"/>
      <c r="P375" s="421"/>
      <c r="Q375" s="421"/>
      <c r="R375" s="421"/>
      <c r="S375" s="245">
        <v>0</v>
      </c>
      <c r="T375" s="246">
        <v>0</v>
      </c>
      <c r="U375" s="246">
        <v>0</v>
      </c>
      <c r="V375" s="246">
        <v>0</v>
      </c>
      <c r="W375" s="247">
        <v>0</v>
      </c>
    </row>
    <row r="376" spans="1:23" ht="30" customHeight="1" thickBot="1">
      <c r="A376" s="415"/>
      <c r="B376" s="419"/>
      <c r="C376" s="149" t="s">
        <v>24</v>
      </c>
      <c r="D376" s="421"/>
      <c r="E376" s="421"/>
      <c r="F376" s="421"/>
      <c r="G376" s="421"/>
      <c r="H376" s="426"/>
      <c r="I376" s="237">
        <v>0</v>
      </c>
      <c r="J376" s="238">
        <v>0</v>
      </c>
      <c r="K376" s="238">
        <v>0</v>
      </c>
      <c r="L376" s="238">
        <v>0</v>
      </c>
      <c r="M376" s="239">
        <v>0</v>
      </c>
      <c r="N376" s="429"/>
      <c r="O376" s="424"/>
      <c r="P376" s="424"/>
      <c r="Q376" s="424"/>
      <c r="R376" s="424"/>
      <c r="S376" s="251">
        <v>0</v>
      </c>
      <c r="T376" s="248">
        <v>0</v>
      </c>
      <c r="U376" s="248">
        <v>0</v>
      </c>
      <c r="V376" s="248">
        <v>0</v>
      </c>
      <c r="W376" s="252">
        <v>0</v>
      </c>
    </row>
    <row r="377" spans="1:23" ht="30" customHeight="1" thickBot="1">
      <c r="A377" s="416"/>
      <c r="B377" s="422" t="s">
        <v>25</v>
      </c>
      <c r="C377" s="423"/>
      <c r="D377" s="256">
        <v>10.1</v>
      </c>
      <c r="E377" s="223">
        <v>0</v>
      </c>
      <c r="F377" s="223">
        <v>11</v>
      </c>
      <c r="G377" s="223">
        <v>0</v>
      </c>
      <c r="H377" s="223">
        <v>0</v>
      </c>
      <c r="I377" s="223">
        <f t="shared" ref="I377:M377" si="81">I369+I370+I371+I372+I373+I374+I375+I376</f>
        <v>10.1</v>
      </c>
      <c r="J377" s="223">
        <f t="shared" si="81"/>
        <v>0</v>
      </c>
      <c r="K377" s="223">
        <f t="shared" si="81"/>
        <v>11</v>
      </c>
      <c r="L377" s="223">
        <f t="shared" si="81"/>
        <v>0</v>
      </c>
      <c r="M377" s="224">
        <f t="shared" si="81"/>
        <v>0</v>
      </c>
      <c r="N377" s="256">
        <v>0</v>
      </c>
      <c r="O377" s="223">
        <v>0</v>
      </c>
      <c r="P377" s="223">
        <v>0</v>
      </c>
      <c r="Q377" s="223">
        <v>0</v>
      </c>
      <c r="R377" s="223">
        <v>0</v>
      </c>
      <c r="S377" s="223">
        <f t="shared" ref="S377:W377" si="82">S369+S370+S371+S372+S373+S374+S375+S376</f>
        <v>0</v>
      </c>
      <c r="T377" s="223">
        <f t="shared" si="82"/>
        <v>0</v>
      </c>
      <c r="U377" s="223">
        <f t="shared" si="82"/>
        <v>0</v>
      </c>
      <c r="V377" s="223">
        <f t="shared" si="82"/>
        <v>0</v>
      </c>
      <c r="W377" s="224">
        <f t="shared" si="82"/>
        <v>0</v>
      </c>
    </row>
    <row r="378" spans="1:23" ht="30" customHeight="1">
      <c r="A378" s="415">
        <v>42</v>
      </c>
      <c r="B378" s="417" t="s">
        <v>179</v>
      </c>
      <c r="C378" s="144" t="s">
        <v>17</v>
      </c>
      <c r="D378" s="420">
        <v>243.81</v>
      </c>
      <c r="E378" s="420">
        <v>0</v>
      </c>
      <c r="F378" s="420">
        <v>19.87</v>
      </c>
      <c r="G378" s="420">
        <v>5.2</v>
      </c>
      <c r="H378" s="425">
        <v>0</v>
      </c>
      <c r="I378" s="240">
        <v>0</v>
      </c>
      <c r="J378" s="232">
        <v>0</v>
      </c>
      <c r="K378" s="232">
        <v>0</v>
      </c>
      <c r="L378" s="232">
        <v>0</v>
      </c>
      <c r="M378" s="233">
        <v>0</v>
      </c>
      <c r="N378" s="427">
        <v>0</v>
      </c>
      <c r="O378" s="420">
        <v>0</v>
      </c>
      <c r="P378" s="420">
        <v>0</v>
      </c>
      <c r="Q378" s="420">
        <v>0</v>
      </c>
      <c r="R378" s="420">
        <v>0</v>
      </c>
      <c r="S378" s="242">
        <v>0</v>
      </c>
      <c r="T378" s="243">
        <v>0</v>
      </c>
      <c r="U378" s="243">
        <v>0</v>
      </c>
      <c r="V378" s="243">
        <v>0</v>
      </c>
      <c r="W378" s="244">
        <v>0</v>
      </c>
    </row>
    <row r="379" spans="1:23" ht="30" customHeight="1">
      <c r="A379" s="415"/>
      <c r="B379" s="418"/>
      <c r="C379" s="146" t="s">
        <v>18</v>
      </c>
      <c r="D379" s="421"/>
      <c r="E379" s="421"/>
      <c r="F379" s="421"/>
      <c r="G379" s="421"/>
      <c r="H379" s="426"/>
      <c r="I379" s="236">
        <v>0</v>
      </c>
      <c r="J379" s="234">
        <v>0</v>
      </c>
      <c r="K379" s="234">
        <v>0</v>
      </c>
      <c r="L379" s="234">
        <v>0</v>
      </c>
      <c r="M379" s="235">
        <v>0</v>
      </c>
      <c r="N379" s="428"/>
      <c r="O379" s="421"/>
      <c r="P379" s="421"/>
      <c r="Q379" s="421"/>
      <c r="R379" s="421"/>
      <c r="S379" s="245">
        <v>0</v>
      </c>
      <c r="T379" s="246">
        <v>0</v>
      </c>
      <c r="U379" s="246">
        <v>0</v>
      </c>
      <c r="V379" s="246">
        <v>0</v>
      </c>
      <c r="W379" s="247">
        <v>0</v>
      </c>
    </row>
    <row r="380" spans="1:23" ht="30" customHeight="1">
      <c r="A380" s="415"/>
      <c r="B380" s="418"/>
      <c r="C380" s="146" t="s">
        <v>19</v>
      </c>
      <c r="D380" s="421"/>
      <c r="E380" s="421"/>
      <c r="F380" s="421"/>
      <c r="G380" s="421"/>
      <c r="H380" s="426"/>
      <c r="I380" s="236">
        <v>0</v>
      </c>
      <c r="J380" s="234">
        <v>0</v>
      </c>
      <c r="K380" s="234">
        <v>0</v>
      </c>
      <c r="L380" s="234">
        <v>0</v>
      </c>
      <c r="M380" s="235">
        <v>0</v>
      </c>
      <c r="N380" s="428"/>
      <c r="O380" s="421"/>
      <c r="P380" s="421"/>
      <c r="Q380" s="421"/>
      <c r="R380" s="421"/>
      <c r="S380" s="245">
        <v>0</v>
      </c>
      <c r="T380" s="246">
        <v>0</v>
      </c>
      <c r="U380" s="246">
        <v>0</v>
      </c>
      <c r="V380" s="246">
        <v>0</v>
      </c>
      <c r="W380" s="247">
        <v>0</v>
      </c>
    </row>
    <row r="381" spans="1:23" ht="30" customHeight="1">
      <c r="A381" s="415"/>
      <c r="B381" s="418"/>
      <c r="C381" s="146" t="s">
        <v>20</v>
      </c>
      <c r="D381" s="421"/>
      <c r="E381" s="421"/>
      <c r="F381" s="421"/>
      <c r="G381" s="421"/>
      <c r="H381" s="426"/>
      <c r="I381" s="236">
        <v>32</v>
      </c>
      <c r="J381" s="234">
        <v>0</v>
      </c>
      <c r="K381" s="234">
        <v>0</v>
      </c>
      <c r="L381" s="234">
        <v>0</v>
      </c>
      <c r="M381" s="235">
        <v>0</v>
      </c>
      <c r="N381" s="428"/>
      <c r="O381" s="421"/>
      <c r="P381" s="421"/>
      <c r="Q381" s="421"/>
      <c r="R381" s="421"/>
      <c r="S381" s="245">
        <v>0</v>
      </c>
      <c r="T381" s="246">
        <v>0</v>
      </c>
      <c r="U381" s="246">
        <v>0</v>
      </c>
      <c r="V381" s="246">
        <v>0</v>
      </c>
      <c r="W381" s="247">
        <v>0</v>
      </c>
    </row>
    <row r="382" spans="1:23" ht="30" customHeight="1">
      <c r="A382" s="415"/>
      <c r="B382" s="418"/>
      <c r="C382" s="146" t="s">
        <v>21</v>
      </c>
      <c r="D382" s="421"/>
      <c r="E382" s="421"/>
      <c r="F382" s="421"/>
      <c r="G382" s="421"/>
      <c r="H382" s="426"/>
      <c r="I382" s="236">
        <v>14.2</v>
      </c>
      <c r="J382" s="234">
        <v>0</v>
      </c>
      <c r="K382" s="234">
        <v>0</v>
      </c>
      <c r="L382" s="234">
        <v>0</v>
      </c>
      <c r="M382" s="235">
        <v>0</v>
      </c>
      <c r="N382" s="428"/>
      <c r="O382" s="421"/>
      <c r="P382" s="421"/>
      <c r="Q382" s="421"/>
      <c r="R382" s="421"/>
      <c r="S382" s="245">
        <v>0</v>
      </c>
      <c r="T382" s="246">
        <v>0</v>
      </c>
      <c r="U382" s="246">
        <v>0</v>
      </c>
      <c r="V382" s="246">
        <v>0</v>
      </c>
      <c r="W382" s="247">
        <v>0</v>
      </c>
    </row>
    <row r="383" spans="1:23" ht="30" customHeight="1">
      <c r="A383" s="415"/>
      <c r="B383" s="418"/>
      <c r="C383" s="146" t="s">
        <v>22</v>
      </c>
      <c r="D383" s="421"/>
      <c r="E383" s="421"/>
      <c r="F383" s="421"/>
      <c r="G383" s="421"/>
      <c r="H383" s="426"/>
      <c r="I383" s="236">
        <v>0</v>
      </c>
      <c r="J383" s="234">
        <v>0</v>
      </c>
      <c r="K383" s="234">
        <v>0</v>
      </c>
      <c r="L383" s="234">
        <v>0</v>
      </c>
      <c r="M383" s="235">
        <v>0</v>
      </c>
      <c r="N383" s="428"/>
      <c r="O383" s="421"/>
      <c r="P383" s="421"/>
      <c r="Q383" s="421"/>
      <c r="R383" s="421"/>
      <c r="S383" s="245">
        <v>0</v>
      </c>
      <c r="T383" s="246">
        <v>0</v>
      </c>
      <c r="U383" s="246">
        <v>0</v>
      </c>
      <c r="V383" s="246">
        <v>0</v>
      </c>
      <c r="W383" s="247">
        <v>0</v>
      </c>
    </row>
    <row r="384" spans="1:23" ht="30" customHeight="1">
      <c r="A384" s="415"/>
      <c r="B384" s="418"/>
      <c r="C384" s="146" t="s">
        <v>23</v>
      </c>
      <c r="D384" s="421"/>
      <c r="E384" s="421"/>
      <c r="F384" s="421"/>
      <c r="G384" s="421"/>
      <c r="H384" s="426"/>
      <c r="I384" s="236">
        <v>0</v>
      </c>
      <c r="J384" s="234">
        <v>0</v>
      </c>
      <c r="K384" s="234">
        <v>0</v>
      </c>
      <c r="L384" s="234">
        <v>0</v>
      </c>
      <c r="M384" s="235">
        <v>0</v>
      </c>
      <c r="N384" s="428"/>
      <c r="O384" s="421"/>
      <c r="P384" s="421"/>
      <c r="Q384" s="421"/>
      <c r="R384" s="421"/>
      <c r="S384" s="245">
        <v>0</v>
      </c>
      <c r="T384" s="246">
        <v>0</v>
      </c>
      <c r="U384" s="246">
        <v>0</v>
      </c>
      <c r="V384" s="246">
        <v>0</v>
      </c>
      <c r="W384" s="247">
        <v>0</v>
      </c>
    </row>
    <row r="385" spans="1:23" ht="30" customHeight="1" thickBot="1">
      <c r="A385" s="415"/>
      <c r="B385" s="419"/>
      <c r="C385" s="149" t="s">
        <v>24</v>
      </c>
      <c r="D385" s="421"/>
      <c r="E385" s="421"/>
      <c r="F385" s="421"/>
      <c r="G385" s="421"/>
      <c r="H385" s="426"/>
      <c r="I385" s="237">
        <v>54</v>
      </c>
      <c r="J385" s="238">
        <v>0</v>
      </c>
      <c r="K385" s="238">
        <v>0</v>
      </c>
      <c r="L385" s="238">
        <v>0</v>
      </c>
      <c r="M385" s="239">
        <v>0</v>
      </c>
      <c r="N385" s="429"/>
      <c r="O385" s="424"/>
      <c r="P385" s="424"/>
      <c r="Q385" s="424"/>
      <c r="R385" s="424"/>
      <c r="S385" s="251">
        <v>0</v>
      </c>
      <c r="T385" s="248">
        <v>0</v>
      </c>
      <c r="U385" s="248">
        <v>0</v>
      </c>
      <c r="V385" s="248">
        <v>0</v>
      </c>
      <c r="W385" s="252">
        <v>0</v>
      </c>
    </row>
    <row r="386" spans="1:23" ht="30" customHeight="1" thickBot="1">
      <c r="A386" s="416"/>
      <c r="B386" s="422" t="s">
        <v>25</v>
      </c>
      <c r="C386" s="423"/>
      <c r="D386" s="256">
        <v>100.2</v>
      </c>
      <c r="E386" s="223">
        <v>0</v>
      </c>
      <c r="F386" s="223">
        <v>0</v>
      </c>
      <c r="G386" s="223">
        <v>0</v>
      </c>
      <c r="H386" s="223">
        <v>0</v>
      </c>
      <c r="I386" s="223">
        <f t="shared" ref="I386:M386" si="83">I378+I379+I380+I381+I382+I383+I384+I385</f>
        <v>100.2</v>
      </c>
      <c r="J386" s="223">
        <f t="shared" si="83"/>
        <v>0</v>
      </c>
      <c r="K386" s="223">
        <f t="shared" si="83"/>
        <v>0</v>
      </c>
      <c r="L386" s="223">
        <f t="shared" si="83"/>
        <v>0</v>
      </c>
      <c r="M386" s="224">
        <f t="shared" si="83"/>
        <v>0</v>
      </c>
      <c r="N386" s="256">
        <v>0</v>
      </c>
      <c r="O386" s="223">
        <v>0</v>
      </c>
      <c r="P386" s="223">
        <v>0</v>
      </c>
      <c r="Q386" s="223">
        <v>0</v>
      </c>
      <c r="R386" s="223">
        <v>0</v>
      </c>
      <c r="S386" s="223">
        <f t="shared" ref="S386:W386" si="84">S378+S379+S380+S381+S382+S383+S384+S385</f>
        <v>0</v>
      </c>
      <c r="T386" s="223">
        <f t="shared" si="84"/>
        <v>0</v>
      </c>
      <c r="U386" s="223">
        <f t="shared" si="84"/>
        <v>0</v>
      </c>
      <c r="V386" s="223">
        <f t="shared" si="84"/>
        <v>0</v>
      </c>
      <c r="W386" s="224">
        <f t="shared" si="84"/>
        <v>0</v>
      </c>
    </row>
    <row r="387" spans="1:23" ht="30" customHeight="1">
      <c r="A387" s="415">
        <v>43</v>
      </c>
      <c r="B387" s="417" t="s">
        <v>180</v>
      </c>
      <c r="C387" s="144" t="s">
        <v>17</v>
      </c>
      <c r="D387" s="420">
        <v>755.04</v>
      </c>
      <c r="E387" s="420">
        <v>0</v>
      </c>
      <c r="F387" s="420">
        <v>0</v>
      </c>
      <c r="G387" s="420">
        <v>0</v>
      </c>
      <c r="H387" s="425">
        <v>0</v>
      </c>
      <c r="I387" s="240">
        <v>0</v>
      </c>
      <c r="J387" s="232">
        <v>0</v>
      </c>
      <c r="K387" s="232">
        <v>0</v>
      </c>
      <c r="L387" s="232">
        <v>0</v>
      </c>
      <c r="M387" s="233">
        <v>0</v>
      </c>
      <c r="N387" s="427">
        <v>0</v>
      </c>
      <c r="O387" s="420">
        <v>0</v>
      </c>
      <c r="P387" s="420">
        <v>0</v>
      </c>
      <c r="Q387" s="420">
        <v>0</v>
      </c>
      <c r="R387" s="420">
        <v>0</v>
      </c>
      <c r="S387" s="242">
        <v>0</v>
      </c>
      <c r="T387" s="243">
        <v>0</v>
      </c>
      <c r="U387" s="243">
        <v>0</v>
      </c>
      <c r="V387" s="243">
        <v>0</v>
      </c>
      <c r="W387" s="244">
        <v>0</v>
      </c>
    </row>
    <row r="388" spans="1:23" ht="30" customHeight="1">
      <c r="A388" s="415"/>
      <c r="B388" s="418"/>
      <c r="C388" s="146" t="s">
        <v>18</v>
      </c>
      <c r="D388" s="421"/>
      <c r="E388" s="421"/>
      <c r="F388" s="421"/>
      <c r="G388" s="421"/>
      <c r="H388" s="426"/>
      <c r="I388" s="236">
        <v>0</v>
      </c>
      <c r="J388" s="234">
        <v>0</v>
      </c>
      <c r="K388" s="234">
        <v>0</v>
      </c>
      <c r="L388" s="234">
        <v>0</v>
      </c>
      <c r="M388" s="235">
        <v>0</v>
      </c>
      <c r="N388" s="428"/>
      <c r="O388" s="421"/>
      <c r="P388" s="421"/>
      <c r="Q388" s="421"/>
      <c r="R388" s="421"/>
      <c r="S388" s="245">
        <v>0</v>
      </c>
      <c r="T388" s="246">
        <v>0</v>
      </c>
      <c r="U388" s="246">
        <v>0</v>
      </c>
      <c r="V388" s="246">
        <v>0</v>
      </c>
      <c r="W388" s="247">
        <v>0</v>
      </c>
    </row>
    <row r="389" spans="1:23" ht="30" customHeight="1">
      <c r="A389" s="415"/>
      <c r="B389" s="418"/>
      <c r="C389" s="146" t="s">
        <v>19</v>
      </c>
      <c r="D389" s="421"/>
      <c r="E389" s="421"/>
      <c r="F389" s="421"/>
      <c r="G389" s="421"/>
      <c r="H389" s="426"/>
      <c r="I389" s="236">
        <v>0</v>
      </c>
      <c r="J389" s="234">
        <v>0</v>
      </c>
      <c r="K389" s="234">
        <v>0</v>
      </c>
      <c r="L389" s="234">
        <v>0</v>
      </c>
      <c r="M389" s="235">
        <v>0</v>
      </c>
      <c r="N389" s="428"/>
      <c r="O389" s="421"/>
      <c r="P389" s="421"/>
      <c r="Q389" s="421"/>
      <c r="R389" s="421"/>
      <c r="S389" s="245">
        <v>0</v>
      </c>
      <c r="T389" s="246">
        <v>0</v>
      </c>
      <c r="U389" s="246">
        <v>0</v>
      </c>
      <c r="V389" s="246">
        <v>0</v>
      </c>
      <c r="W389" s="247">
        <v>0</v>
      </c>
    </row>
    <row r="390" spans="1:23" ht="30" customHeight="1">
      <c r="A390" s="415"/>
      <c r="B390" s="418"/>
      <c r="C390" s="146" t="s">
        <v>20</v>
      </c>
      <c r="D390" s="421"/>
      <c r="E390" s="421"/>
      <c r="F390" s="421"/>
      <c r="G390" s="421"/>
      <c r="H390" s="426"/>
      <c r="I390" s="236">
        <v>0</v>
      </c>
      <c r="J390" s="234">
        <v>0</v>
      </c>
      <c r="K390" s="234">
        <v>0</v>
      </c>
      <c r="L390" s="234">
        <v>0</v>
      </c>
      <c r="M390" s="235">
        <v>0</v>
      </c>
      <c r="N390" s="428"/>
      <c r="O390" s="421"/>
      <c r="P390" s="421"/>
      <c r="Q390" s="421"/>
      <c r="R390" s="421"/>
      <c r="S390" s="245">
        <v>0</v>
      </c>
      <c r="T390" s="246">
        <v>0</v>
      </c>
      <c r="U390" s="246">
        <v>0</v>
      </c>
      <c r="V390" s="246">
        <v>0</v>
      </c>
      <c r="W390" s="247">
        <v>0</v>
      </c>
    </row>
    <row r="391" spans="1:23" ht="30" customHeight="1">
      <c r="A391" s="415"/>
      <c r="B391" s="418"/>
      <c r="C391" s="146" t="s">
        <v>21</v>
      </c>
      <c r="D391" s="421"/>
      <c r="E391" s="421"/>
      <c r="F391" s="421"/>
      <c r="G391" s="421"/>
      <c r="H391" s="426"/>
      <c r="I391" s="236">
        <v>0</v>
      </c>
      <c r="J391" s="234">
        <v>0</v>
      </c>
      <c r="K391" s="234">
        <v>0</v>
      </c>
      <c r="L391" s="234">
        <v>0</v>
      </c>
      <c r="M391" s="235">
        <v>0</v>
      </c>
      <c r="N391" s="428"/>
      <c r="O391" s="421"/>
      <c r="P391" s="421"/>
      <c r="Q391" s="421"/>
      <c r="R391" s="421"/>
      <c r="S391" s="245">
        <v>0</v>
      </c>
      <c r="T391" s="246">
        <v>0</v>
      </c>
      <c r="U391" s="246">
        <v>0</v>
      </c>
      <c r="V391" s="246">
        <v>0</v>
      </c>
      <c r="W391" s="247">
        <v>0</v>
      </c>
    </row>
    <row r="392" spans="1:23" ht="30" customHeight="1">
      <c r="A392" s="415"/>
      <c r="B392" s="418"/>
      <c r="C392" s="146" t="s">
        <v>22</v>
      </c>
      <c r="D392" s="421"/>
      <c r="E392" s="421"/>
      <c r="F392" s="421"/>
      <c r="G392" s="421"/>
      <c r="H392" s="426"/>
      <c r="I392" s="236">
        <v>0</v>
      </c>
      <c r="J392" s="234">
        <v>0</v>
      </c>
      <c r="K392" s="234">
        <v>0</v>
      </c>
      <c r="L392" s="234">
        <v>0</v>
      </c>
      <c r="M392" s="235">
        <v>0</v>
      </c>
      <c r="N392" s="428"/>
      <c r="O392" s="421"/>
      <c r="P392" s="421"/>
      <c r="Q392" s="421"/>
      <c r="R392" s="421"/>
      <c r="S392" s="245">
        <v>0</v>
      </c>
      <c r="T392" s="246">
        <v>0</v>
      </c>
      <c r="U392" s="246">
        <v>0</v>
      </c>
      <c r="V392" s="246">
        <v>0</v>
      </c>
      <c r="W392" s="247">
        <v>0</v>
      </c>
    </row>
    <row r="393" spans="1:23" ht="30" customHeight="1">
      <c r="A393" s="415"/>
      <c r="B393" s="418"/>
      <c r="C393" s="146" t="s">
        <v>23</v>
      </c>
      <c r="D393" s="421"/>
      <c r="E393" s="421"/>
      <c r="F393" s="421"/>
      <c r="G393" s="421"/>
      <c r="H393" s="426"/>
      <c r="I393" s="236">
        <v>0</v>
      </c>
      <c r="J393" s="234">
        <v>0</v>
      </c>
      <c r="K393" s="234">
        <v>0</v>
      </c>
      <c r="L393" s="234">
        <v>0</v>
      </c>
      <c r="M393" s="235">
        <v>0</v>
      </c>
      <c r="N393" s="428"/>
      <c r="O393" s="421"/>
      <c r="P393" s="421"/>
      <c r="Q393" s="421"/>
      <c r="R393" s="421"/>
      <c r="S393" s="245">
        <v>0</v>
      </c>
      <c r="T393" s="246">
        <v>0</v>
      </c>
      <c r="U393" s="246">
        <v>0</v>
      </c>
      <c r="V393" s="246">
        <v>0</v>
      </c>
      <c r="W393" s="247">
        <v>0</v>
      </c>
    </row>
    <row r="394" spans="1:23" ht="30" customHeight="1" thickBot="1">
      <c r="A394" s="415"/>
      <c r="B394" s="419"/>
      <c r="C394" s="149" t="s">
        <v>24</v>
      </c>
      <c r="D394" s="421"/>
      <c r="E394" s="421"/>
      <c r="F394" s="421"/>
      <c r="G394" s="421"/>
      <c r="H394" s="426"/>
      <c r="I394" s="237">
        <v>0</v>
      </c>
      <c r="J394" s="238">
        <v>0</v>
      </c>
      <c r="K394" s="238">
        <v>0</v>
      </c>
      <c r="L394" s="238">
        <v>0</v>
      </c>
      <c r="M394" s="239">
        <v>0</v>
      </c>
      <c r="N394" s="429"/>
      <c r="O394" s="424"/>
      <c r="P394" s="424"/>
      <c r="Q394" s="424"/>
      <c r="R394" s="424"/>
      <c r="S394" s="251">
        <v>0</v>
      </c>
      <c r="T394" s="248">
        <v>0</v>
      </c>
      <c r="U394" s="248">
        <v>0</v>
      </c>
      <c r="V394" s="248">
        <v>0</v>
      </c>
      <c r="W394" s="252">
        <v>0</v>
      </c>
    </row>
    <row r="395" spans="1:23" ht="30" customHeight="1" thickBot="1">
      <c r="A395" s="416"/>
      <c r="B395" s="422" t="s">
        <v>25</v>
      </c>
      <c r="C395" s="423"/>
      <c r="D395" s="256">
        <v>0</v>
      </c>
      <c r="E395" s="223">
        <v>0</v>
      </c>
      <c r="F395" s="223">
        <v>0</v>
      </c>
      <c r="G395" s="223">
        <v>0</v>
      </c>
      <c r="H395" s="223">
        <v>0</v>
      </c>
      <c r="I395" s="223">
        <f t="shared" ref="I395:M395" si="85">I387+I388+I389+I390+I391+I392+I393+I394</f>
        <v>0</v>
      </c>
      <c r="J395" s="223">
        <f t="shared" si="85"/>
        <v>0</v>
      </c>
      <c r="K395" s="223">
        <f t="shared" si="85"/>
        <v>0</v>
      </c>
      <c r="L395" s="223">
        <f t="shared" si="85"/>
        <v>0</v>
      </c>
      <c r="M395" s="224">
        <f t="shared" si="85"/>
        <v>0</v>
      </c>
      <c r="N395" s="256">
        <v>0</v>
      </c>
      <c r="O395" s="223">
        <v>0</v>
      </c>
      <c r="P395" s="223">
        <v>0</v>
      </c>
      <c r="Q395" s="223">
        <v>0</v>
      </c>
      <c r="R395" s="223">
        <v>0</v>
      </c>
      <c r="S395" s="223">
        <f t="shared" ref="S395:W395" si="86">S387+S388+S389+S390+S391+S392+S393+S394</f>
        <v>0</v>
      </c>
      <c r="T395" s="223">
        <f t="shared" si="86"/>
        <v>0</v>
      </c>
      <c r="U395" s="223">
        <f t="shared" si="86"/>
        <v>0</v>
      </c>
      <c r="V395" s="223">
        <f t="shared" si="86"/>
        <v>0</v>
      </c>
      <c r="W395" s="224">
        <f t="shared" si="86"/>
        <v>0</v>
      </c>
    </row>
    <row r="396" spans="1:23" ht="30" customHeight="1">
      <c r="A396" s="415">
        <v>44</v>
      </c>
      <c r="B396" s="417" t="s">
        <v>181</v>
      </c>
      <c r="C396" s="144" t="s">
        <v>17</v>
      </c>
      <c r="D396" s="420">
        <v>270.10000000000002</v>
      </c>
      <c r="E396" s="420">
        <v>0</v>
      </c>
      <c r="F396" s="420">
        <v>0</v>
      </c>
      <c r="G396" s="420">
        <v>0</v>
      </c>
      <c r="H396" s="425">
        <v>0</v>
      </c>
      <c r="I396" s="240">
        <v>0</v>
      </c>
      <c r="J396" s="232">
        <v>0</v>
      </c>
      <c r="K396" s="232">
        <v>0</v>
      </c>
      <c r="L396" s="232">
        <v>0</v>
      </c>
      <c r="M396" s="233">
        <v>0</v>
      </c>
      <c r="N396" s="427">
        <v>0</v>
      </c>
      <c r="O396" s="420">
        <v>0</v>
      </c>
      <c r="P396" s="420">
        <v>0</v>
      </c>
      <c r="Q396" s="420">
        <v>0</v>
      </c>
      <c r="R396" s="420">
        <v>0</v>
      </c>
      <c r="S396" s="242">
        <v>0</v>
      </c>
      <c r="T396" s="243">
        <v>0</v>
      </c>
      <c r="U396" s="243">
        <v>0</v>
      </c>
      <c r="V396" s="243">
        <v>0</v>
      </c>
      <c r="W396" s="244">
        <v>0</v>
      </c>
    </row>
    <row r="397" spans="1:23" ht="30" customHeight="1">
      <c r="A397" s="415"/>
      <c r="B397" s="418"/>
      <c r="C397" s="146" t="s">
        <v>18</v>
      </c>
      <c r="D397" s="421"/>
      <c r="E397" s="421"/>
      <c r="F397" s="421"/>
      <c r="G397" s="421"/>
      <c r="H397" s="426"/>
      <c r="I397" s="236">
        <v>0</v>
      </c>
      <c r="J397" s="234">
        <v>0</v>
      </c>
      <c r="K397" s="234">
        <v>0</v>
      </c>
      <c r="L397" s="234">
        <v>0</v>
      </c>
      <c r="M397" s="235">
        <v>0</v>
      </c>
      <c r="N397" s="428"/>
      <c r="O397" s="421"/>
      <c r="P397" s="421"/>
      <c r="Q397" s="421"/>
      <c r="R397" s="421"/>
      <c r="S397" s="245">
        <v>0</v>
      </c>
      <c r="T397" s="246">
        <v>0</v>
      </c>
      <c r="U397" s="246">
        <v>0</v>
      </c>
      <c r="V397" s="246">
        <v>0</v>
      </c>
      <c r="W397" s="247">
        <v>0</v>
      </c>
    </row>
    <row r="398" spans="1:23" ht="30" customHeight="1">
      <c r="A398" s="415"/>
      <c r="B398" s="418"/>
      <c r="C398" s="146" t="s">
        <v>19</v>
      </c>
      <c r="D398" s="421"/>
      <c r="E398" s="421"/>
      <c r="F398" s="421"/>
      <c r="G398" s="421"/>
      <c r="H398" s="426"/>
      <c r="I398" s="236">
        <v>0</v>
      </c>
      <c r="J398" s="234">
        <v>0</v>
      </c>
      <c r="K398" s="234">
        <v>0</v>
      </c>
      <c r="L398" s="234">
        <v>0</v>
      </c>
      <c r="M398" s="235">
        <v>0</v>
      </c>
      <c r="N398" s="428"/>
      <c r="O398" s="421"/>
      <c r="P398" s="421"/>
      <c r="Q398" s="421"/>
      <c r="R398" s="421"/>
      <c r="S398" s="245">
        <v>0</v>
      </c>
      <c r="T398" s="246">
        <v>0</v>
      </c>
      <c r="U398" s="246">
        <v>0</v>
      </c>
      <c r="V398" s="246">
        <v>0</v>
      </c>
      <c r="W398" s="247">
        <v>0</v>
      </c>
    </row>
    <row r="399" spans="1:23" ht="30" customHeight="1">
      <c r="A399" s="415"/>
      <c r="B399" s="418"/>
      <c r="C399" s="146" t="s">
        <v>20</v>
      </c>
      <c r="D399" s="421"/>
      <c r="E399" s="421"/>
      <c r="F399" s="421"/>
      <c r="G399" s="421"/>
      <c r="H399" s="426"/>
      <c r="I399" s="236">
        <v>0</v>
      </c>
      <c r="J399" s="234">
        <v>0</v>
      </c>
      <c r="K399" s="234">
        <v>0</v>
      </c>
      <c r="L399" s="234">
        <v>0</v>
      </c>
      <c r="M399" s="235">
        <v>0</v>
      </c>
      <c r="N399" s="428"/>
      <c r="O399" s="421"/>
      <c r="P399" s="421"/>
      <c r="Q399" s="421"/>
      <c r="R399" s="421"/>
      <c r="S399" s="245">
        <v>0</v>
      </c>
      <c r="T399" s="246">
        <v>0</v>
      </c>
      <c r="U399" s="246">
        <v>0</v>
      </c>
      <c r="V399" s="246">
        <v>0</v>
      </c>
      <c r="W399" s="247">
        <v>0</v>
      </c>
    </row>
    <row r="400" spans="1:23" ht="30" customHeight="1">
      <c r="A400" s="415"/>
      <c r="B400" s="418"/>
      <c r="C400" s="146" t="s">
        <v>21</v>
      </c>
      <c r="D400" s="421"/>
      <c r="E400" s="421"/>
      <c r="F400" s="421"/>
      <c r="G400" s="421"/>
      <c r="H400" s="426"/>
      <c r="I400" s="236">
        <v>0</v>
      </c>
      <c r="J400" s="234">
        <v>0</v>
      </c>
      <c r="K400" s="234">
        <v>0</v>
      </c>
      <c r="L400" s="234">
        <v>0</v>
      </c>
      <c r="M400" s="235">
        <v>0</v>
      </c>
      <c r="N400" s="428"/>
      <c r="O400" s="421"/>
      <c r="P400" s="421"/>
      <c r="Q400" s="421"/>
      <c r="R400" s="421"/>
      <c r="S400" s="245">
        <v>0</v>
      </c>
      <c r="T400" s="246">
        <v>0</v>
      </c>
      <c r="U400" s="246">
        <v>0</v>
      </c>
      <c r="V400" s="246">
        <v>0</v>
      </c>
      <c r="W400" s="247">
        <v>0</v>
      </c>
    </row>
    <row r="401" spans="1:23" ht="30" customHeight="1">
      <c r="A401" s="415"/>
      <c r="B401" s="418"/>
      <c r="C401" s="146" t="s">
        <v>22</v>
      </c>
      <c r="D401" s="421"/>
      <c r="E401" s="421"/>
      <c r="F401" s="421"/>
      <c r="G401" s="421"/>
      <c r="H401" s="426"/>
      <c r="I401" s="236">
        <v>0</v>
      </c>
      <c r="J401" s="234">
        <v>0</v>
      </c>
      <c r="K401" s="234">
        <v>0</v>
      </c>
      <c r="L401" s="234">
        <v>0</v>
      </c>
      <c r="M401" s="235">
        <v>0</v>
      </c>
      <c r="N401" s="428"/>
      <c r="O401" s="421"/>
      <c r="P401" s="421"/>
      <c r="Q401" s="421"/>
      <c r="R401" s="421"/>
      <c r="S401" s="245">
        <v>0</v>
      </c>
      <c r="T401" s="246">
        <v>0</v>
      </c>
      <c r="U401" s="246">
        <v>0</v>
      </c>
      <c r="V401" s="246">
        <v>0</v>
      </c>
      <c r="W401" s="247">
        <v>0</v>
      </c>
    </row>
    <row r="402" spans="1:23" ht="30" customHeight="1">
      <c r="A402" s="415"/>
      <c r="B402" s="418"/>
      <c r="C402" s="146" t="s">
        <v>23</v>
      </c>
      <c r="D402" s="421"/>
      <c r="E402" s="421"/>
      <c r="F402" s="421"/>
      <c r="G402" s="421"/>
      <c r="H402" s="426"/>
      <c r="I402" s="236">
        <v>0</v>
      </c>
      <c r="J402" s="234">
        <v>0</v>
      </c>
      <c r="K402" s="234">
        <v>0</v>
      </c>
      <c r="L402" s="234">
        <v>0</v>
      </c>
      <c r="M402" s="235">
        <v>0</v>
      </c>
      <c r="N402" s="428"/>
      <c r="O402" s="421"/>
      <c r="P402" s="421"/>
      <c r="Q402" s="421"/>
      <c r="R402" s="421"/>
      <c r="S402" s="245">
        <v>0</v>
      </c>
      <c r="T402" s="246">
        <v>0</v>
      </c>
      <c r="U402" s="246">
        <v>0</v>
      </c>
      <c r="V402" s="246">
        <v>0</v>
      </c>
      <c r="W402" s="247">
        <v>0</v>
      </c>
    </row>
    <row r="403" spans="1:23" ht="30" customHeight="1" thickBot="1">
      <c r="A403" s="415"/>
      <c r="B403" s="419"/>
      <c r="C403" s="149" t="s">
        <v>24</v>
      </c>
      <c r="D403" s="421"/>
      <c r="E403" s="421"/>
      <c r="F403" s="421"/>
      <c r="G403" s="421"/>
      <c r="H403" s="426"/>
      <c r="I403" s="237">
        <v>0</v>
      </c>
      <c r="J403" s="238">
        <v>0</v>
      </c>
      <c r="K403" s="238">
        <v>0</v>
      </c>
      <c r="L403" s="238">
        <v>0</v>
      </c>
      <c r="M403" s="239">
        <v>0</v>
      </c>
      <c r="N403" s="429"/>
      <c r="O403" s="424"/>
      <c r="P403" s="424"/>
      <c r="Q403" s="424"/>
      <c r="R403" s="424"/>
      <c r="S403" s="251">
        <v>0</v>
      </c>
      <c r="T403" s="248">
        <v>0</v>
      </c>
      <c r="U403" s="248">
        <v>0</v>
      </c>
      <c r="V403" s="248">
        <v>0</v>
      </c>
      <c r="W403" s="252">
        <v>0</v>
      </c>
    </row>
    <row r="404" spans="1:23" ht="30" customHeight="1" thickBot="1">
      <c r="A404" s="416"/>
      <c r="B404" s="422" t="s">
        <v>25</v>
      </c>
      <c r="C404" s="423"/>
      <c r="D404" s="256">
        <v>0</v>
      </c>
      <c r="E404" s="223">
        <v>0</v>
      </c>
      <c r="F404" s="223">
        <v>0</v>
      </c>
      <c r="G404" s="223">
        <v>0</v>
      </c>
      <c r="H404" s="223">
        <v>0</v>
      </c>
      <c r="I404" s="223">
        <f t="shared" ref="I404:M404" si="87">I396+I397+I398+I399+I400+I401+I402+I403</f>
        <v>0</v>
      </c>
      <c r="J404" s="223">
        <f t="shared" si="87"/>
        <v>0</v>
      </c>
      <c r="K404" s="223">
        <f t="shared" si="87"/>
        <v>0</v>
      </c>
      <c r="L404" s="223">
        <f t="shared" si="87"/>
        <v>0</v>
      </c>
      <c r="M404" s="224">
        <f t="shared" si="87"/>
        <v>0</v>
      </c>
      <c r="N404" s="256">
        <v>0</v>
      </c>
      <c r="O404" s="223">
        <v>0</v>
      </c>
      <c r="P404" s="223">
        <v>0</v>
      </c>
      <c r="Q404" s="223">
        <v>0</v>
      </c>
      <c r="R404" s="223">
        <v>0</v>
      </c>
      <c r="S404" s="223">
        <f t="shared" ref="S404:W404" si="88">S396+S397+S398+S399+S400+S401+S402+S403</f>
        <v>0</v>
      </c>
      <c r="T404" s="223">
        <f t="shared" si="88"/>
        <v>0</v>
      </c>
      <c r="U404" s="223">
        <f t="shared" si="88"/>
        <v>0</v>
      </c>
      <c r="V404" s="223">
        <f t="shared" si="88"/>
        <v>0</v>
      </c>
      <c r="W404" s="224">
        <f t="shared" si="88"/>
        <v>0</v>
      </c>
    </row>
    <row r="405" spans="1:23" ht="30" customHeight="1">
      <c r="A405" s="415">
        <v>45</v>
      </c>
      <c r="B405" s="417" t="s">
        <v>182</v>
      </c>
      <c r="C405" s="144" t="s">
        <v>17</v>
      </c>
      <c r="D405" s="420">
        <v>872.09</v>
      </c>
      <c r="E405" s="420">
        <v>0</v>
      </c>
      <c r="F405" s="420">
        <v>0</v>
      </c>
      <c r="G405" s="420">
        <v>0</v>
      </c>
      <c r="H405" s="425">
        <v>0</v>
      </c>
      <c r="I405" s="240">
        <v>0</v>
      </c>
      <c r="J405" s="232">
        <v>0</v>
      </c>
      <c r="K405" s="232">
        <v>0</v>
      </c>
      <c r="L405" s="232">
        <v>0</v>
      </c>
      <c r="M405" s="233">
        <v>0</v>
      </c>
      <c r="N405" s="427">
        <v>0</v>
      </c>
      <c r="O405" s="420">
        <v>0</v>
      </c>
      <c r="P405" s="420">
        <v>0</v>
      </c>
      <c r="Q405" s="420">
        <v>0</v>
      </c>
      <c r="R405" s="420">
        <v>0</v>
      </c>
      <c r="S405" s="242">
        <v>0</v>
      </c>
      <c r="T405" s="243">
        <v>0</v>
      </c>
      <c r="U405" s="243">
        <v>0</v>
      </c>
      <c r="V405" s="243">
        <v>0</v>
      </c>
      <c r="W405" s="244">
        <v>0</v>
      </c>
    </row>
    <row r="406" spans="1:23" ht="30" customHeight="1">
      <c r="A406" s="415"/>
      <c r="B406" s="418"/>
      <c r="C406" s="146" t="s">
        <v>18</v>
      </c>
      <c r="D406" s="421"/>
      <c r="E406" s="421"/>
      <c r="F406" s="421"/>
      <c r="G406" s="421"/>
      <c r="H406" s="426"/>
      <c r="I406" s="236">
        <v>0</v>
      </c>
      <c r="J406" s="234">
        <v>0</v>
      </c>
      <c r="K406" s="234">
        <v>0</v>
      </c>
      <c r="L406" s="234">
        <v>0</v>
      </c>
      <c r="M406" s="235">
        <v>0</v>
      </c>
      <c r="N406" s="428"/>
      <c r="O406" s="421"/>
      <c r="P406" s="421"/>
      <c r="Q406" s="421"/>
      <c r="R406" s="421"/>
      <c r="S406" s="245">
        <v>0</v>
      </c>
      <c r="T406" s="246">
        <v>0</v>
      </c>
      <c r="U406" s="246">
        <v>0</v>
      </c>
      <c r="V406" s="246">
        <v>0</v>
      </c>
      <c r="W406" s="247">
        <v>0</v>
      </c>
    </row>
    <row r="407" spans="1:23" ht="30" customHeight="1">
      <c r="A407" s="415"/>
      <c r="B407" s="418"/>
      <c r="C407" s="146" t="s">
        <v>19</v>
      </c>
      <c r="D407" s="421"/>
      <c r="E407" s="421"/>
      <c r="F407" s="421"/>
      <c r="G407" s="421"/>
      <c r="H407" s="426"/>
      <c r="I407" s="236">
        <v>0</v>
      </c>
      <c r="J407" s="234">
        <v>0</v>
      </c>
      <c r="K407" s="234">
        <v>0</v>
      </c>
      <c r="L407" s="234">
        <v>0</v>
      </c>
      <c r="M407" s="235">
        <v>0</v>
      </c>
      <c r="N407" s="428"/>
      <c r="O407" s="421"/>
      <c r="P407" s="421"/>
      <c r="Q407" s="421"/>
      <c r="R407" s="421"/>
      <c r="S407" s="245">
        <v>0</v>
      </c>
      <c r="T407" s="246">
        <v>0</v>
      </c>
      <c r="U407" s="246">
        <v>0</v>
      </c>
      <c r="V407" s="246">
        <v>0</v>
      </c>
      <c r="W407" s="247">
        <v>0</v>
      </c>
    </row>
    <row r="408" spans="1:23" ht="30" customHeight="1">
      <c r="A408" s="415"/>
      <c r="B408" s="418"/>
      <c r="C408" s="146" t="s">
        <v>20</v>
      </c>
      <c r="D408" s="421"/>
      <c r="E408" s="421"/>
      <c r="F408" s="421"/>
      <c r="G408" s="421"/>
      <c r="H408" s="426"/>
      <c r="I408" s="236">
        <v>0</v>
      </c>
      <c r="J408" s="234">
        <v>0</v>
      </c>
      <c r="K408" s="234">
        <v>0</v>
      </c>
      <c r="L408" s="234">
        <v>0</v>
      </c>
      <c r="M408" s="235">
        <v>0</v>
      </c>
      <c r="N408" s="428"/>
      <c r="O408" s="421"/>
      <c r="P408" s="421"/>
      <c r="Q408" s="421"/>
      <c r="R408" s="421"/>
      <c r="S408" s="245">
        <v>0</v>
      </c>
      <c r="T408" s="246">
        <v>0</v>
      </c>
      <c r="U408" s="246">
        <v>0</v>
      </c>
      <c r="V408" s="246">
        <v>0</v>
      </c>
      <c r="W408" s="247">
        <v>0</v>
      </c>
    </row>
    <row r="409" spans="1:23" ht="30" customHeight="1">
      <c r="A409" s="415"/>
      <c r="B409" s="418"/>
      <c r="C409" s="146" t="s">
        <v>21</v>
      </c>
      <c r="D409" s="421"/>
      <c r="E409" s="421"/>
      <c r="F409" s="421"/>
      <c r="G409" s="421"/>
      <c r="H409" s="426"/>
      <c r="I409" s="236">
        <v>0</v>
      </c>
      <c r="J409" s="234">
        <v>0</v>
      </c>
      <c r="K409" s="234">
        <v>0</v>
      </c>
      <c r="L409" s="234">
        <v>0</v>
      </c>
      <c r="M409" s="235">
        <v>0</v>
      </c>
      <c r="N409" s="428"/>
      <c r="O409" s="421"/>
      <c r="P409" s="421"/>
      <c r="Q409" s="421"/>
      <c r="R409" s="421"/>
      <c r="S409" s="245">
        <v>0</v>
      </c>
      <c r="T409" s="246">
        <v>0</v>
      </c>
      <c r="U409" s="246">
        <v>0</v>
      </c>
      <c r="V409" s="246">
        <v>0</v>
      </c>
      <c r="W409" s="247">
        <v>0</v>
      </c>
    </row>
    <row r="410" spans="1:23" ht="30" customHeight="1">
      <c r="A410" s="415"/>
      <c r="B410" s="418"/>
      <c r="C410" s="146" t="s">
        <v>22</v>
      </c>
      <c r="D410" s="421"/>
      <c r="E410" s="421"/>
      <c r="F410" s="421"/>
      <c r="G410" s="421"/>
      <c r="H410" s="426"/>
      <c r="I410" s="236">
        <v>0</v>
      </c>
      <c r="J410" s="234">
        <v>0</v>
      </c>
      <c r="K410" s="234">
        <v>0</v>
      </c>
      <c r="L410" s="234">
        <v>0</v>
      </c>
      <c r="M410" s="235">
        <v>0</v>
      </c>
      <c r="N410" s="428"/>
      <c r="O410" s="421"/>
      <c r="P410" s="421"/>
      <c r="Q410" s="421"/>
      <c r="R410" s="421"/>
      <c r="S410" s="245">
        <v>0</v>
      </c>
      <c r="T410" s="246">
        <v>0</v>
      </c>
      <c r="U410" s="246">
        <v>0</v>
      </c>
      <c r="V410" s="246">
        <v>0</v>
      </c>
      <c r="W410" s="247">
        <v>0</v>
      </c>
    </row>
    <row r="411" spans="1:23" ht="30" customHeight="1">
      <c r="A411" s="415"/>
      <c r="B411" s="418"/>
      <c r="C411" s="146" t="s">
        <v>23</v>
      </c>
      <c r="D411" s="421"/>
      <c r="E411" s="421"/>
      <c r="F411" s="421"/>
      <c r="G411" s="421"/>
      <c r="H411" s="426"/>
      <c r="I411" s="236">
        <v>0</v>
      </c>
      <c r="J411" s="234">
        <v>0</v>
      </c>
      <c r="K411" s="234">
        <v>0</v>
      </c>
      <c r="L411" s="234">
        <v>0</v>
      </c>
      <c r="M411" s="235">
        <v>0</v>
      </c>
      <c r="N411" s="428"/>
      <c r="O411" s="421"/>
      <c r="P411" s="421"/>
      <c r="Q411" s="421"/>
      <c r="R411" s="421"/>
      <c r="S411" s="245">
        <v>0</v>
      </c>
      <c r="T411" s="246">
        <v>0</v>
      </c>
      <c r="U411" s="246">
        <v>0</v>
      </c>
      <c r="V411" s="246">
        <v>0</v>
      </c>
      <c r="W411" s="247">
        <v>0</v>
      </c>
    </row>
    <row r="412" spans="1:23" ht="30" customHeight="1" thickBot="1">
      <c r="A412" s="415"/>
      <c r="B412" s="419"/>
      <c r="C412" s="149" t="s">
        <v>24</v>
      </c>
      <c r="D412" s="421"/>
      <c r="E412" s="421"/>
      <c r="F412" s="421"/>
      <c r="G412" s="421"/>
      <c r="H412" s="426"/>
      <c r="I412" s="237">
        <v>0</v>
      </c>
      <c r="J412" s="238">
        <v>0</v>
      </c>
      <c r="K412" s="238">
        <v>0</v>
      </c>
      <c r="L412" s="238">
        <v>0</v>
      </c>
      <c r="M412" s="239">
        <v>0</v>
      </c>
      <c r="N412" s="429"/>
      <c r="O412" s="424"/>
      <c r="P412" s="424"/>
      <c r="Q412" s="424"/>
      <c r="R412" s="424"/>
      <c r="S412" s="251">
        <v>0</v>
      </c>
      <c r="T412" s="248">
        <v>0</v>
      </c>
      <c r="U412" s="248">
        <v>0</v>
      </c>
      <c r="V412" s="248">
        <v>0</v>
      </c>
      <c r="W412" s="252">
        <v>0</v>
      </c>
    </row>
    <row r="413" spans="1:23" ht="30" customHeight="1" thickBot="1">
      <c r="A413" s="416"/>
      <c r="B413" s="422" t="s">
        <v>25</v>
      </c>
      <c r="C413" s="423"/>
      <c r="D413" s="256">
        <v>0</v>
      </c>
      <c r="E413" s="223">
        <v>0</v>
      </c>
      <c r="F413" s="223">
        <v>0</v>
      </c>
      <c r="G413" s="223">
        <v>0</v>
      </c>
      <c r="H413" s="223">
        <v>0</v>
      </c>
      <c r="I413" s="223">
        <f t="shared" ref="I413:M413" si="89">I405+I406+I407+I408+I409+I410+I411+I412</f>
        <v>0</v>
      </c>
      <c r="J413" s="223">
        <f t="shared" si="89"/>
        <v>0</v>
      </c>
      <c r="K413" s="223">
        <f t="shared" si="89"/>
        <v>0</v>
      </c>
      <c r="L413" s="223">
        <f t="shared" si="89"/>
        <v>0</v>
      </c>
      <c r="M413" s="224">
        <f t="shared" si="89"/>
        <v>0</v>
      </c>
      <c r="N413" s="256">
        <v>0</v>
      </c>
      <c r="O413" s="223">
        <v>0</v>
      </c>
      <c r="P413" s="223">
        <v>0</v>
      </c>
      <c r="Q413" s="223">
        <v>0</v>
      </c>
      <c r="R413" s="223">
        <v>0</v>
      </c>
      <c r="S413" s="223">
        <f t="shared" ref="S413:W413" si="90">S405+S406+S407+S408+S409+S410+S411+S412</f>
        <v>0</v>
      </c>
      <c r="T413" s="223">
        <f t="shared" si="90"/>
        <v>0</v>
      </c>
      <c r="U413" s="223">
        <f t="shared" si="90"/>
        <v>0</v>
      </c>
      <c r="V413" s="223">
        <f t="shared" si="90"/>
        <v>0</v>
      </c>
      <c r="W413" s="224">
        <f t="shared" si="90"/>
        <v>0</v>
      </c>
    </row>
    <row r="414" spans="1:23" ht="30" customHeight="1">
      <c r="A414" s="415">
        <v>46</v>
      </c>
      <c r="B414" s="417" t="s">
        <v>183</v>
      </c>
      <c r="C414" s="144" t="s">
        <v>17</v>
      </c>
      <c r="D414" s="420">
        <v>342.38</v>
      </c>
      <c r="E414" s="420">
        <v>0</v>
      </c>
      <c r="F414" s="420">
        <v>0</v>
      </c>
      <c r="G414" s="420">
        <v>0</v>
      </c>
      <c r="H414" s="425">
        <v>0</v>
      </c>
      <c r="I414" s="240">
        <v>0</v>
      </c>
      <c r="J414" s="232">
        <v>0</v>
      </c>
      <c r="K414" s="232">
        <v>0</v>
      </c>
      <c r="L414" s="232">
        <v>0</v>
      </c>
      <c r="M414" s="233">
        <v>0</v>
      </c>
      <c r="N414" s="427">
        <v>0</v>
      </c>
      <c r="O414" s="420">
        <v>0</v>
      </c>
      <c r="P414" s="420">
        <v>0</v>
      </c>
      <c r="Q414" s="420">
        <v>0</v>
      </c>
      <c r="R414" s="420">
        <v>0</v>
      </c>
      <c r="S414" s="242">
        <v>0</v>
      </c>
      <c r="T414" s="243">
        <v>0</v>
      </c>
      <c r="U414" s="243">
        <v>0</v>
      </c>
      <c r="V414" s="243">
        <v>0</v>
      </c>
      <c r="W414" s="244">
        <v>0</v>
      </c>
    </row>
    <row r="415" spans="1:23" ht="30" customHeight="1">
      <c r="A415" s="415"/>
      <c r="B415" s="418"/>
      <c r="C415" s="146" t="s">
        <v>18</v>
      </c>
      <c r="D415" s="421"/>
      <c r="E415" s="421"/>
      <c r="F415" s="421"/>
      <c r="G415" s="421"/>
      <c r="H415" s="426"/>
      <c r="I415" s="236">
        <v>0</v>
      </c>
      <c r="J415" s="234">
        <v>0</v>
      </c>
      <c r="K415" s="234">
        <v>0</v>
      </c>
      <c r="L415" s="234">
        <v>0</v>
      </c>
      <c r="M415" s="235">
        <v>0</v>
      </c>
      <c r="N415" s="428"/>
      <c r="O415" s="421"/>
      <c r="P415" s="421"/>
      <c r="Q415" s="421"/>
      <c r="R415" s="421"/>
      <c r="S415" s="245">
        <v>0</v>
      </c>
      <c r="T415" s="246">
        <v>0</v>
      </c>
      <c r="U415" s="246">
        <v>0</v>
      </c>
      <c r="V415" s="246">
        <v>0</v>
      </c>
      <c r="W415" s="247">
        <v>0</v>
      </c>
    </row>
    <row r="416" spans="1:23" ht="30" customHeight="1">
      <c r="A416" s="415"/>
      <c r="B416" s="418"/>
      <c r="C416" s="146" t="s">
        <v>19</v>
      </c>
      <c r="D416" s="421"/>
      <c r="E416" s="421"/>
      <c r="F416" s="421"/>
      <c r="G416" s="421"/>
      <c r="H416" s="426"/>
      <c r="I416" s="236">
        <v>0</v>
      </c>
      <c r="J416" s="234">
        <v>0</v>
      </c>
      <c r="K416" s="234">
        <v>0</v>
      </c>
      <c r="L416" s="234">
        <v>0</v>
      </c>
      <c r="M416" s="235">
        <v>0</v>
      </c>
      <c r="N416" s="428"/>
      <c r="O416" s="421"/>
      <c r="P416" s="421"/>
      <c r="Q416" s="421"/>
      <c r="R416" s="421"/>
      <c r="S416" s="245">
        <v>0</v>
      </c>
      <c r="T416" s="246">
        <v>0</v>
      </c>
      <c r="U416" s="246">
        <v>0</v>
      </c>
      <c r="V416" s="246">
        <v>0</v>
      </c>
      <c r="W416" s="247">
        <v>0</v>
      </c>
    </row>
    <row r="417" spans="1:23" ht="30" customHeight="1">
      <c r="A417" s="415"/>
      <c r="B417" s="418"/>
      <c r="C417" s="146" t="s">
        <v>20</v>
      </c>
      <c r="D417" s="421"/>
      <c r="E417" s="421"/>
      <c r="F417" s="421"/>
      <c r="G417" s="421"/>
      <c r="H417" s="426"/>
      <c r="I417" s="236">
        <v>0</v>
      </c>
      <c r="J417" s="234">
        <v>0</v>
      </c>
      <c r="K417" s="234">
        <v>0</v>
      </c>
      <c r="L417" s="234">
        <v>0</v>
      </c>
      <c r="M417" s="235">
        <v>0</v>
      </c>
      <c r="N417" s="428"/>
      <c r="O417" s="421"/>
      <c r="P417" s="421"/>
      <c r="Q417" s="421"/>
      <c r="R417" s="421"/>
      <c r="S417" s="245">
        <v>0</v>
      </c>
      <c r="T417" s="246">
        <v>0</v>
      </c>
      <c r="U417" s="246">
        <v>0</v>
      </c>
      <c r="V417" s="246">
        <v>0</v>
      </c>
      <c r="W417" s="247">
        <v>0</v>
      </c>
    </row>
    <row r="418" spans="1:23" ht="30" customHeight="1">
      <c r="A418" s="415"/>
      <c r="B418" s="418"/>
      <c r="C418" s="146" t="s">
        <v>21</v>
      </c>
      <c r="D418" s="421"/>
      <c r="E418" s="421"/>
      <c r="F418" s="421"/>
      <c r="G418" s="421"/>
      <c r="H418" s="426"/>
      <c r="I418" s="236">
        <v>0</v>
      </c>
      <c r="J418" s="234">
        <v>0</v>
      </c>
      <c r="K418" s="234">
        <v>0</v>
      </c>
      <c r="L418" s="234">
        <v>0</v>
      </c>
      <c r="M418" s="235">
        <v>0</v>
      </c>
      <c r="N418" s="428"/>
      <c r="O418" s="421"/>
      <c r="P418" s="421"/>
      <c r="Q418" s="421"/>
      <c r="R418" s="421"/>
      <c r="S418" s="245">
        <v>0</v>
      </c>
      <c r="T418" s="246">
        <v>0</v>
      </c>
      <c r="U418" s="246">
        <v>0</v>
      </c>
      <c r="V418" s="246">
        <v>0</v>
      </c>
      <c r="W418" s="247">
        <v>0</v>
      </c>
    </row>
    <row r="419" spans="1:23" ht="30" customHeight="1">
      <c r="A419" s="415"/>
      <c r="B419" s="418"/>
      <c r="C419" s="146" t="s">
        <v>22</v>
      </c>
      <c r="D419" s="421"/>
      <c r="E419" s="421"/>
      <c r="F419" s="421"/>
      <c r="G419" s="421"/>
      <c r="H419" s="426"/>
      <c r="I419" s="236">
        <v>0</v>
      </c>
      <c r="J419" s="234">
        <v>0</v>
      </c>
      <c r="K419" s="234">
        <v>0</v>
      </c>
      <c r="L419" s="234">
        <v>0</v>
      </c>
      <c r="M419" s="235">
        <v>0</v>
      </c>
      <c r="N419" s="428"/>
      <c r="O419" s="421"/>
      <c r="P419" s="421"/>
      <c r="Q419" s="421"/>
      <c r="R419" s="421"/>
      <c r="S419" s="245">
        <v>0</v>
      </c>
      <c r="T419" s="246">
        <v>0</v>
      </c>
      <c r="U419" s="246">
        <v>0</v>
      </c>
      <c r="V419" s="246">
        <v>0</v>
      </c>
      <c r="W419" s="247">
        <v>0</v>
      </c>
    </row>
    <row r="420" spans="1:23" ht="30" customHeight="1">
      <c r="A420" s="415"/>
      <c r="B420" s="418"/>
      <c r="C420" s="146" t="s">
        <v>23</v>
      </c>
      <c r="D420" s="421"/>
      <c r="E420" s="421"/>
      <c r="F420" s="421"/>
      <c r="G420" s="421"/>
      <c r="H420" s="426"/>
      <c r="I420" s="236">
        <v>0</v>
      </c>
      <c r="J420" s="234">
        <v>0</v>
      </c>
      <c r="K420" s="234">
        <v>0</v>
      </c>
      <c r="L420" s="234">
        <v>0</v>
      </c>
      <c r="M420" s="235">
        <v>0</v>
      </c>
      <c r="N420" s="428"/>
      <c r="O420" s="421"/>
      <c r="P420" s="421"/>
      <c r="Q420" s="421"/>
      <c r="R420" s="421"/>
      <c r="S420" s="245">
        <v>0</v>
      </c>
      <c r="T420" s="246">
        <v>0</v>
      </c>
      <c r="U420" s="246">
        <v>0</v>
      </c>
      <c r="V420" s="246">
        <v>0</v>
      </c>
      <c r="W420" s="247">
        <v>0</v>
      </c>
    </row>
    <row r="421" spans="1:23" ht="30" customHeight="1" thickBot="1">
      <c r="A421" s="415"/>
      <c r="B421" s="419"/>
      <c r="C421" s="149" t="s">
        <v>24</v>
      </c>
      <c r="D421" s="421"/>
      <c r="E421" s="421"/>
      <c r="F421" s="421"/>
      <c r="G421" s="421"/>
      <c r="H421" s="426"/>
      <c r="I421" s="237">
        <v>162.4</v>
      </c>
      <c r="J421" s="238">
        <v>0</v>
      </c>
      <c r="K421" s="238">
        <v>0</v>
      </c>
      <c r="L421" s="238">
        <v>0</v>
      </c>
      <c r="M421" s="239">
        <v>0</v>
      </c>
      <c r="N421" s="429"/>
      <c r="O421" s="424"/>
      <c r="P421" s="424"/>
      <c r="Q421" s="424"/>
      <c r="R421" s="424"/>
      <c r="S421" s="251">
        <v>0</v>
      </c>
      <c r="T421" s="248">
        <v>0</v>
      </c>
      <c r="U421" s="248">
        <v>0</v>
      </c>
      <c r="V421" s="248">
        <v>0</v>
      </c>
      <c r="W421" s="252">
        <v>0</v>
      </c>
    </row>
    <row r="422" spans="1:23" ht="30" customHeight="1" thickBot="1">
      <c r="A422" s="416"/>
      <c r="B422" s="422" t="s">
        <v>25</v>
      </c>
      <c r="C422" s="423"/>
      <c r="D422" s="256">
        <v>162.4</v>
      </c>
      <c r="E422" s="223">
        <v>0</v>
      </c>
      <c r="F422" s="223">
        <v>0</v>
      </c>
      <c r="G422" s="223">
        <v>0</v>
      </c>
      <c r="H422" s="223">
        <v>0</v>
      </c>
      <c r="I422" s="223">
        <f t="shared" ref="I422:M422" si="91">I414+I415+I416+I417+I418+I419+I420+I421</f>
        <v>162.4</v>
      </c>
      <c r="J422" s="223">
        <f t="shared" si="91"/>
        <v>0</v>
      </c>
      <c r="K422" s="223">
        <f t="shared" si="91"/>
        <v>0</v>
      </c>
      <c r="L422" s="223">
        <f t="shared" si="91"/>
        <v>0</v>
      </c>
      <c r="M422" s="224">
        <f t="shared" si="91"/>
        <v>0</v>
      </c>
      <c r="N422" s="256">
        <v>0</v>
      </c>
      <c r="O422" s="223">
        <v>0</v>
      </c>
      <c r="P422" s="223">
        <v>0</v>
      </c>
      <c r="Q422" s="223">
        <v>0</v>
      </c>
      <c r="R422" s="223">
        <v>0</v>
      </c>
      <c r="S422" s="223">
        <f t="shared" ref="S422:W422" si="92">S414+S415+S416+S417+S418+S419+S420+S421</f>
        <v>0</v>
      </c>
      <c r="T422" s="223">
        <f t="shared" si="92"/>
        <v>0</v>
      </c>
      <c r="U422" s="223">
        <f t="shared" si="92"/>
        <v>0</v>
      </c>
      <c r="V422" s="223">
        <f t="shared" si="92"/>
        <v>0</v>
      </c>
      <c r="W422" s="224">
        <f t="shared" si="92"/>
        <v>0</v>
      </c>
    </row>
    <row r="423" spans="1:23" ht="30" customHeight="1">
      <c r="A423" s="415">
        <v>47</v>
      </c>
      <c r="B423" s="417" t="s">
        <v>184</v>
      </c>
      <c r="C423" s="144" t="s">
        <v>17</v>
      </c>
      <c r="D423" s="420">
        <v>168.33</v>
      </c>
      <c r="E423" s="420">
        <v>0</v>
      </c>
      <c r="F423" s="420">
        <v>28.87</v>
      </c>
      <c r="G423" s="420">
        <v>2.5</v>
      </c>
      <c r="H423" s="425">
        <v>0</v>
      </c>
      <c r="I423" s="240">
        <v>0</v>
      </c>
      <c r="J423" s="232">
        <v>0</v>
      </c>
      <c r="K423" s="232">
        <v>0</v>
      </c>
      <c r="L423" s="232">
        <v>0</v>
      </c>
      <c r="M423" s="233">
        <v>0</v>
      </c>
      <c r="N423" s="427">
        <v>0</v>
      </c>
      <c r="O423" s="420">
        <v>0</v>
      </c>
      <c r="P423" s="420">
        <v>0</v>
      </c>
      <c r="Q423" s="420">
        <v>0</v>
      </c>
      <c r="R423" s="420">
        <v>0</v>
      </c>
      <c r="S423" s="242">
        <v>0</v>
      </c>
      <c r="T423" s="243">
        <v>0</v>
      </c>
      <c r="U423" s="243">
        <v>0</v>
      </c>
      <c r="V423" s="243">
        <v>0</v>
      </c>
      <c r="W423" s="244">
        <v>0</v>
      </c>
    </row>
    <row r="424" spans="1:23" ht="30" customHeight="1">
      <c r="A424" s="415"/>
      <c r="B424" s="418"/>
      <c r="C424" s="146" t="s">
        <v>18</v>
      </c>
      <c r="D424" s="421"/>
      <c r="E424" s="421"/>
      <c r="F424" s="421"/>
      <c r="G424" s="421"/>
      <c r="H424" s="426"/>
      <c r="I424" s="236">
        <v>0</v>
      </c>
      <c r="J424" s="234">
        <v>0</v>
      </c>
      <c r="K424" s="234">
        <v>0</v>
      </c>
      <c r="L424" s="234">
        <v>0</v>
      </c>
      <c r="M424" s="235">
        <v>0</v>
      </c>
      <c r="N424" s="428"/>
      <c r="O424" s="421"/>
      <c r="P424" s="421"/>
      <c r="Q424" s="421"/>
      <c r="R424" s="421"/>
      <c r="S424" s="245">
        <v>0</v>
      </c>
      <c r="T424" s="246">
        <v>0</v>
      </c>
      <c r="U424" s="246">
        <v>0</v>
      </c>
      <c r="V424" s="246">
        <v>0</v>
      </c>
      <c r="W424" s="247">
        <v>0</v>
      </c>
    </row>
    <row r="425" spans="1:23" ht="30" customHeight="1">
      <c r="A425" s="415"/>
      <c r="B425" s="418"/>
      <c r="C425" s="146" t="s">
        <v>19</v>
      </c>
      <c r="D425" s="421"/>
      <c r="E425" s="421"/>
      <c r="F425" s="421"/>
      <c r="G425" s="421"/>
      <c r="H425" s="426"/>
      <c r="I425" s="236">
        <v>0</v>
      </c>
      <c r="J425" s="234">
        <v>0</v>
      </c>
      <c r="K425" s="234">
        <v>0</v>
      </c>
      <c r="L425" s="234">
        <v>0</v>
      </c>
      <c r="M425" s="235">
        <v>0</v>
      </c>
      <c r="N425" s="428"/>
      <c r="O425" s="421"/>
      <c r="P425" s="421"/>
      <c r="Q425" s="421"/>
      <c r="R425" s="421"/>
      <c r="S425" s="245">
        <v>0</v>
      </c>
      <c r="T425" s="246">
        <v>0</v>
      </c>
      <c r="U425" s="246">
        <v>0</v>
      </c>
      <c r="V425" s="246">
        <v>0</v>
      </c>
      <c r="W425" s="247">
        <v>0</v>
      </c>
    </row>
    <row r="426" spans="1:23" ht="30" customHeight="1">
      <c r="A426" s="415"/>
      <c r="B426" s="418"/>
      <c r="C426" s="146" t="s">
        <v>20</v>
      </c>
      <c r="D426" s="421"/>
      <c r="E426" s="421"/>
      <c r="F426" s="421"/>
      <c r="G426" s="421"/>
      <c r="H426" s="426"/>
      <c r="I426" s="236">
        <v>0</v>
      </c>
      <c r="J426" s="234">
        <v>0</v>
      </c>
      <c r="K426" s="234">
        <v>0</v>
      </c>
      <c r="L426" s="234">
        <v>0</v>
      </c>
      <c r="M426" s="235">
        <v>0</v>
      </c>
      <c r="N426" s="428"/>
      <c r="O426" s="421"/>
      <c r="P426" s="421"/>
      <c r="Q426" s="421"/>
      <c r="R426" s="421"/>
      <c r="S426" s="245">
        <v>0</v>
      </c>
      <c r="T426" s="246">
        <v>0</v>
      </c>
      <c r="U426" s="246">
        <v>0</v>
      </c>
      <c r="V426" s="246">
        <v>0</v>
      </c>
      <c r="W426" s="247">
        <v>0</v>
      </c>
    </row>
    <row r="427" spans="1:23" ht="30" customHeight="1">
      <c r="A427" s="415"/>
      <c r="B427" s="418"/>
      <c r="C427" s="146" t="s">
        <v>21</v>
      </c>
      <c r="D427" s="421"/>
      <c r="E427" s="421"/>
      <c r="F427" s="421"/>
      <c r="G427" s="421"/>
      <c r="H427" s="426"/>
      <c r="I427" s="236">
        <v>0</v>
      </c>
      <c r="J427" s="234">
        <v>0</v>
      </c>
      <c r="K427" s="234">
        <v>0</v>
      </c>
      <c r="L427" s="234">
        <v>0</v>
      </c>
      <c r="M427" s="235">
        <v>0</v>
      </c>
      <c r="N427" s="428"/>
      <c r="O427" s="421"/>
      <c r="P427" s="421"/>
      <c r="Q427" s="421"/>
      <c r="R427" s="421"/>
      <c r="S427" s="245">
        <v>0</v>
      </c>
      <c r="T427" s="246">
        <v>0</v>
      </c>
      <c r="U427" s="246">
        <v>0</v>
      </c>
      <c r="V427" s="246">
        <v>0</v>
      </c>
      <c r="W427" s="247">
        <v>0</v>
      </c>
    </row>
    <row r="428" spans="1:23" ht="30" customHeight="1">
      <c r="A428" s="415"/>
      <c r="B428" s="418"/>
      <c r="C428" s="146" t="s">
        <v>22</v>
      </c>
      <c r="D428" s="421"/>
      <c r="E428" s="421"/>
      <c r="F428" s="421"/>
      <c r="G428" s="421"/>
      <c r="H428" s="426"/>
      <c r="I428" s="236">
        <v>0</v>
      </c>
      <c r="J428" s="234">
        <v>0</v>
      </c>
      <c r="K428" s="234">
        <v>0</v>
      </c>
      <c r="L428" s="234">
        <v>0</v>
      </c>
      <c r="M428" s="235">
        <v>0</v>
      </c>
      <c r="N428" s="428"/>
      <c r="O428" s="421"/>
      <c r="P428" s="421"/>
      <c r="Q428" s="421"/>
      <c r="R428" s="421"/>
      <c r="S428" s="245">
        <v>0</v>
      </c>
      <c r="T428" s="246">
        <v>0</v>
      </c>
      <c r="U428" s="246">
        <v>0</v>
      </c>
      <c r="V428" s="246">
        <v>0</v>
      </c>
      <c r="W428" s="247">
        <v>0</v>
      </c>
    </row>
    <row r="429" spans="1:23" ht="30" customHeight="1">
      <c r="A429" s="415"/>
      <c r="B429" s="418"/>
      <c r="C429" s="146" t="s">
        <v>23</v>
      </c>
      <c r="D429" s="421"/>
      <c r="E429" s="421"/>
      <c r="F429" s="421"/>
      <c r="G429" s="421"/>
      <c r="H429" s="426"/>
      <c r="I429" s="236">
        <v>0</v>
      </c>
      <c r="J429" s="234">
        <v>0</v>
      </c>
      <c r="K429" s="234">
        <v>0</v>
      </c>
      <c r="L429" s="234">
        <v>0</v>
      </c>
      <c r="M429" s="235">
        <v>0</v>
      </c>
      <c r="N429" s="428"/>
      <c r="O429" s="421"/>
      <c r="P429" s="421"/>
      <c r="Q429" s="421"/>
      <c r="R429" s="421"/>
      <c r="S429" s="245">
        <v>0</v>
      </c>
      <c r="T429" s="246">
        <v>0</v>
      </c>
      <c r="U429" s="246">
        <v>0</v>
      </c>
      <c r="V429" s="246">
        <v>0</v>
      </c>
      <c r="W429" s="247">
        <v>0</v>
      </c>
    </row>
    <row r="430" spans="1:23" ht="30" customHeight="1" thickBot="1">
      <c r="A430" s="415"/>
      <c r="B430" s="419"/>
      <c r="C430" s="149" t="s">
        <v>24</v>
      </c>
      <c r="D430" s="421"/>
      <c r="E430" s="421"/>
      <c r="F430" s="421"/>
      <c r="G430" s="421"/>
      <c r="H430" s="426"/>
      <c r="I430" s="237">
        <v>0</v>
      </c>
      <c r="J430" s="238">
        <v>0</v>
      </c>
      <c r="K430" s="238">
        <v>0</v>
      </c>
      <c r="L430" s="238">
        <v>0</v>
      </c>
      <c r="M430" s="239">
        <v>0</v>
      </c>
      <c r="N430" s="429"/>
      <c r="O430" s="424"/>
      <c r="P430" s="424"/>
      <c r="Q430" s="424"/>
      <c r="R430" s="424"/>
      <c r="S430" s="251">
        <v>0</v>
      </c>
      <c r="T430" s="248">
        <v>0</v>
      </c>
      <c r="U430" s="248">
        <v>0</v>
      </c>
      <c r="V430" s="248">
        <v>0</v>
      </c>
      <c r="W430" s="252">
        <v>0</v>
      </c>
    </row>
    <row r="431" spans="1:23" ht="30" customHeight="1" thickBot="1">
      <c r="A431" s="416"/>
      <c r="B431" s="422" t="s">
        <v>25</v>
      </c>
      <c r="C431" s="423"/>
      <c r="D431" s="256">
        <v>0</v>
      </c>
      <c r="E431" s="223">
        <v>0</v>
      </c>
      <c r="F431" s="223">
        <v>0</v>
      </c>
      <c r="G431" s="223">
        <v>0</v>
      </c>
      <c r="H431" s="223">
        <v>0</v>
      </c>
      <c r="I431" s="223">
        <f t="shared" ref="I431:M431" si="93">I423+I424+I425+I426+I427+I428+I429+I430</f>
        <v>0</v>
      </c>
      <c r="J431" s="223">
        <f t="shared" si="93"/>
        <v>0</v>
      </c>
      <c r="K431" s="223">
        <f t="shared" si="93"/>
        <v>0</v>
      </c>
      <c r="L431" s="223">
        <f t="shared" si="93"/>
        <v>0</v>
      </c>
      <c r="M431" s="224">
        <f t="shared" si="93"/>
        <v>0</v>
      </c>
      <c r="N431" s="256">
        <v>0</v>
      </c>
      <c r="O431" s="223">
        <v>0</v>
      </c>
      <c r="P431" s="223">
        <v>0</v>
      </c>
      <c r="Q431" s="223">
        <v>0</v>
      </c>
      <c r="R431" s="223">
        <v>0</v>
      </c>
      <c r="S431" s="223">
        <f t="shared" ref="S431:W431" si="94">S423+S424+S425+S426+S427+S428+S429+S430</f>
        <v>0</v>
      </c>
      <c r="T431" s="223">
        <f t="shared" si="94"/>
        <v>0</v>
      </c>
      <c r="U431" s="223">
        <f t="shared" si="94"/>
        <v>0</v>
      </c>
      <c r="V431" s="223">
        <f t="shared" si="94"/>
        <v>0</v>
      </c>
      <c r="W431" s="224">
        <f t="shared" si="94"/>
        <v>0</v>
      </c>
    </row>
    <row r="432" spans="1:23" ht="30" customHeight="1">
      <c r="A432" s="415">
        <v>48</v>
      </c>
      <c r="B432" s="417" t="s">
        <v>185</v>
      </c>
      <c r="C432" s="144" t="s">
        <v>17</v>
      </c>
      <c r="D432" s="420">
        <v>150.12</v>
      </c>
      <c r="E432" s="420">
        <v>0</v>
      </c>
      <c r="F432" s="420">
        <v>0</v>
      </c>
      <c r="G432" s="420">
        <v>0</v>
      </c>
      <c r="H432" s="425">
        <v>0</v>
      </c>
      <c r="I432" s="240">
        <v>0</v>
      </c>
      <c r="J432" s="232">
        <v>0</v>
      </c>
      <c r="K432" s="232">
        <v>0</v>
      </c>
      <c r="L432" s="232">
        <v>0</v>
      </c>
      <c r="M432" s="233">
        <v>0</v>
      </c>
      <c r="N432" s="427">
        <v>0</v>
      </c>
      <c r="O432" s="420">
        <v>0</v>
      </c>
      <c r="P432" s="420">
        <v>0</v>
      </c>
      <c r="Q432" s="420">
        <v>0</v>
      </c>
      <c r="R432" s="420">
        <v>0</v>
      </c>
      <c r="S432" s="242">
        <v>0</v>
      </c>
      <c r="T432" s="243">
        <v>0</v>
      </c>
      <c r="U432" s="243">
        <v>0</v>
      </c>
      <c r="V432" s="243">
        <v>0</v>
      </c>
      <c r="W432" s="244">
        <v>0</v>
      </c>
    </row>
    <row r="433" spans="1:23" ht="30" customHeight="1">
      <c r="A433" s="415"/>
      <c r="B433" s="418"/>
      <c r="C433" s="146" t="s">
        <v>18</v>
      </c>
      <c r="D433" s="421"/>
      <c r="E433" s="421"/>
      <c r="F433" s="421"/>
      <c r="G433" s="421"/>
      <c r="H433" s="426"/>
      <c r="I433" s="236">
        <v>0</v>
      </c>
      <c r="J433" s="234">
        <v>0</v>
      </c>
      <c r="K433" s="234">
        <v>0</v>
      </c>
      <c r="L433" s="234">
        <v>0</v>
      </c>
      <c r="M433" s="235">
        <v>0</v>
      </c>
      <c r="N433" s="428"/>
      <c r="O433" s="421"/>
      <c r="P433" s="421"/>
      <c r="Q433" s="421"/>
      <c r="R433" s="421"/>
      <c r="S433" s="245">
        <v>0</v>
      </c>
      <c r="T433" s="246">
        <v>0</v>
      </c>
      <c r="U433" s="246">
        <v>0</v>
      </c>
      <c r="V433" s="246">
        <v>0</v>
      </c>
      <c r="W433" s="247">
        <v>0</v>
      </c>
    </row>
    <row r="434" spans="1:23" ht="30" customHeight="1">
      <c r="A434" s="415"/>
      <c r="B434" s="418"/>
      <c r="C434" s="146" t="s">
        <v>19</v>
      </c>
      <c r="D434" s="421"/>
      <c r="E434" s="421"/>
      <c r="F434" s="421"/>
      <c r="G434" s="421"/>
      <c r="H434" s="426"/>
      <c r="I434" s="236">
        <v>0</v>
      </c>
      <c r="J434" s="234">
        <v>0</v>
      </c>
      <c r="K434" s="234">
        <v>0</v>
      </c>
      <c r="L434" s="234">
        <v>0</v>
      </c>
      <c r="M434" s="235">
        <v>0</v>
      </c>
      <c r="N434" s="428"/>
      <c r="O434" s="421"/>
      <c r="P434" s="421"/>
      <c r="Q434" s="421"/>
      <c r="R434" s="421"/>
      <c r="S434" s="245">
        <v>0</v>
      </c>
      <c r="T434" s="246">
        <v>0</v>
      </c>
      <c r="U434" s="246">
        <v>0</v>
      </c>
      <c r="V434" s="246">
        <v>0</v>
      </c>
      <c r="W434" s="247">
        <v>0</v>
      </c>
    </row>
    <row r="435" spans="1:23" ht="30" customHeight="1">
      <c r="A435" s="415"/>
      <c r="B435" s="418"/>
      <c r="C435" s="146" t="s">
        <v>20</v>
      </c>
      <c r="D435" s="421"/>
      <c r="E435" s="421"/>
      <c r="F435" s="421"/>
      <c r="G435" s="421"/>
      <c r="H435" s="426"/>
      <c r="I435" s="236">
        <v>0</v>
      </c>
      <c r="J435" s="234">
        <v>0</v>
      </c>
      <c r="K435" s="234">
        <v>0</v>
      </c>
      <c r="L435" s="234">
        <v>0</v>
      </c>
      <c r="M435" s="235">
        <v>0</v>
      </c>
      <c r="N435" s="428"/>
      <c r="O435" s="421"/>
      <c r="P435" s="421"/>
      <c r="Q435" s="421"/>
      <c r="R435" s="421"/>
      <c r="S435" s="245">
        <v>0</v>
      </c>
      <c r="T435" s="246">
        <v>0</v>
      </c>
      <c r="U435" s="246">
        <v>0</v>
      </c>
      <c r="V435" s="246">
        <v>0</v>
      </c>
      <c r="W435" s="247">
        <v>0</v>
      </c>
    </row>
    <row r="436" spans="1:23" ht="30" customHeight="1">
      <c r="A436" s="415"/>
      <c r="B436" s="418"/>
      <c r="C436" s="146" t="s">
        <v>21</v>
      </c>
      <c r="D436" s="421"/>
      <c r="E436" s="421"/>
      <c r="F436" s="421"/>
      <c r="G436" s="421"/>
      <c r="H436" s="426"/>
      <c r="I436" s="236">
        <v>0</v>
      </c>
      <c r="J436" s="234">
        <v>0</v>
      </c>
      <c r="K436" s="234">
        <v>0</v>
      </c>
      <c r="L436" s="234">
        <v>0</v>
      </c>
      <c r="M436" s="235">
        <v>0</v>
      </c>
      <c r="N436" s="428"/>
      <c r="O436" s="421"/>
      <c r="P436" s="421"/>
      <c r="Q436" s="421"/>
      <c r="R436" s="421"/>
      <c r="S436" s="245">
        <v>0</v>
      </c>
      <c r="T436" s="246">
        <v>0</v>
      </c>
      <c r="U436" s="246">
        <v>0</v>
      </c>
      <c r="V436" s="246">
        <v>0</v>
      </c>
      <c r="W436" s="247">
        <v>0</v>
      </c>
    </row>
    <row r="437" spans="1:23" ht="30" customHeight="1">
      <c r="A437" s="415"/>
      <c r="B437" s="418"/>
      <c r="C437" s="146" t="s">
        <v>22</v>
      </c>
      <c r="D437" s="421"/>
      <c r="E437" s="421"/>
      <c r="F437" s="421"/>
      <c r="G437" s="421"/>
      <c r="H437" s="426"/>
      <c r="I437" s="236">
        <v>0</v>
      </c>
      <c r="J437" s="234">
        <v>0</v>
      </c>
      <c r="K437" s="234">
        <v>0</v>
      </c>
      <c r="L437" s="234">
        <v>0</v>
      </c>
      <c r="M437" s="235">
        <v>0</v>
      </c>
      <c r="N437" s="428"/>
      <c r="O437" s="421"/>
      <c r="P437" s="421"/>
      <c r="Q437" s="421"/>
      <c r="R437" s="421"/>
      <c r="S437" s="245">
        <v>0</v>
      </c>
      <c r="T437" s="246">
        <v>0</v>
      </c>
      <c r="U437" s="246">
        <v>0</v>
      </c>
      <c r="V437" s="246">
        <v>0</v>
      </c>
      <c r="W437" s="247">
        <v>0</v>
      </c>
    </row>
    <row r="438" spans="1:23" ht="30" customHeight="1">
      <c r="A438" s="415"/>
      <c r="B438" s="418"/>
      <c r="C438" s="146" t="s">
        <v>23</v>
      </c>
      <c r="D438" s="421"/>
      <c r="E438" s="421"/>
      <c r="F438" s="421"/>
      <c r="G438" s="421"/>
      <c r="H438" s="426"/>
      <c r="I438" s="236">
        <v>0</v>
      </c>
      <c r="J438" s="234">
        <v>0</v>
      </c>
      <c r="K438" s="234">
        <v>0</v>
      </c>
      <c r="L438" s="234">
        <v>0</v>
      </c>
      <c r="M438" s="235">
        <v>0</v>
      </c>
      <c r="N438" s="428"/>
      <c r="O438" s="421"/>
      <c r="P438" s="421"/>
      <c r="Q438" s="421"/>
      <c r="R438" s="421"/>
      <c r="S438" s="245">
        <v>0</v>
      </c>
      <c r="T438" s="246">
        <v>0</v>
      </c>
      <c r="U438" s="246">
        <v>0</v>
      </c>
      <c r="V438" s="246">
        <v>0</v>
      </c>
      <c r="W438" s="247">
        <v>0</v>
      </c>
    </row>
    <row r="439" spans="1:23" ht="30" customHeight="1" thickBot="1">
      <c r="A439" s="415"/>
      <c r="B439" s="419"/>
      <c r="C439" s="149" t="s">
        <v>24</v>
      </c>
      <c r="D439" s="421"/>
      <c r="E439" s="421"/>
      <c r="F439" s="421"/>
      <c r="G439" s="421"/>
      <c r="H439" s="426"/>
      <c r="I439" s="237">
        <v>0</v>
      </c>
      <c r="J439" s="238">
        <v>0</v>
      </c>
      <c r="K439" s="238">
        <v>0</v>
      </c>
      <c r="L439" s="238">
        <v>0</v>
      </c>
      <c r="M439" s="239">
        <v>0</v>
      </c>
      <c r="N439" s="429"/>
      <c r="O439" s="424"/>
      <c r="P439" s="424"/>
      <c r="Q439" s="424"/>
      <c r="R439" s="424"/>
      <c r="S439" s="251">
        <v>0</v>
      </c>
      <c r="T439" s="248">
        <v>0</v>
      </c>
      <c r="U439" s="248">
        <v>0</v>
      </c>
      <c r="V439" s="248">
        <v>0</v>
      </c>
      <c r="W439" s="252">
        <v>0</v>
      </c>
    </row>
    <row r="440" spans="1:23" ht="30" customHeight="1" thickBot="1">
      <c r="A440" s="416"/>
      <c r="B440" s="422" t="s">
        <v>25</v>
      </c>
      <c r="C440" s="423"/>
      <c r="D440" s="256">
        <v>0</v>
      </c>
      <c r="E440" s="223">
        <v>0</v>
      </c>
      <c r="F440" s="223">
        <v>0</v>
      </c>
      <c r="G440" s="223">
        <v>0</v>
      </c>
      <c r="H440" s="223">
        <v>0</v>
      </c>
      <c r="I440" s="223">
        <f t="shared" ref="I440:M440" si="95">I432+I433+I434+I435+I436+I437+I438+I439</f>
        <v>0</v>
      </c>
      <c r="J440" s="223">
        <f t="shared" si="95"/>
        <v>0</v>
      </c>
      <c r="K440" s="223">
        <f t="shared" si="95"/>
        <v>0</v>
      </c>
      <c r="L440" s="223">
        <f t="shared" si="95"/>
        <v>0</v>
      </c>
      <c r="M440" s="224">
        <f t="shared" si="95"/>
        <v>0</v>
      </c>
      <c r="N440" s="256">
        <v>0</v>
      </c>
      <c r="O440" s="223">
        <v>0</v>
      </c>
      <c r="P440" s="223">
        <v>0</v>
      </c>
      <c r="Q440" s="223">
        <v>0</v>
      </c>
      <c r="R440" s="223">
        <v>0</v>
      </c>
      <c r="S440" s="223">
        <f t="shared" ref="S440:W440" si="96">S432+S433+S434+S435+S436+S437+S438+S439</f>
        <v>0</v>
      </c>
      <c r="T440" s="223">
        <f t="shared" si="96"/>
        <v>0</v>
      </c>
      <c r="U440" s="223">
        <f t="shared" si="96"/>
        <v>0</v>
      </c>
      <c r="V440" s="223">
        <f t="shared" si="96"/>
        <v>0</v>
      </c>
      <c r="W440" s="224">
        <f t="shared" si="96"/>
        <v>0</v>
      </c>
    </row>
    <row r="441" spans="1:23" ht="30" customHeight="1">
      <c r="A441" s="415">
        <v>49</v>
      </c>
      <c r="B441" s="417" t="s">
        <v>186</v>
      </c>
      <c r="C441" s="144" t="s">
        <v>17</v>
      </c>
      <c r="D441" s="420">
        <v>245.97</v>
      </c>
      <c r="E441" s="420">
        <v>0</v>
      </c>
      <c r="F441" s="420">
        <v>0</v>
      </c>
      <c r="G441" s="420">
        <v>14.22</v>
      </c>
      <c r="H441" s="425">
        <v>0</v>
      </c>
      <c r="I441" s="240">
        <v>0</v>
      </c>
      <c r="J441" s="232">
        <v>0</v>
      </c>
      <c r="K441" s="232">
        <v>0</v>
      </c>
      <c r="L441" s="232">
        <v>0</v>
      </c>
      <c r="M441" s="233">
        <v>0</v>
      </c>
      <c r="N441" s="427">
        <v>0</v>
      </c>
      <c r="O441" s="420">
        <v>0</v>
      </c>
      <c r="P441" s="420">
        <v>0</v>
      </c>
      <c r="Q441" s="420">
        <v>6.36</v>
      </c>
      <c r="R441" s="420">
        <v>0</v>
      </c>
      <c r="S441" s="242">
        <v>0</v>
      </c>
      <c r="T441" s="243">
        <v>0</v>
      </c>
      <c r="U441" s="243">
        <v>0</v>
      </c>
      <c r="V441" s="243">
        <v>0</v>
      </c>
      <c r="W441" s="244">
        <v>0</v>
      </c>
    </row>
    <row r="442" spans="1:23" ht="30" customHeight="1">
      <c r="A442" s="415"/>
      <c r="B442" s="418"/>
      <c r="C442" s="146" t="s">
        <v>18</v>
      </c>
      <c r="D442" s="421"/>
      <c r="E442" s="421"/>
      <c r="F442" s="421"/>
      <c r="G442" s="421"/>
      <c r="H442" s="426"/>
      <c r="I442" s="236">
        <v>0</v>
      </c>
      <c r="J442" s="234">
        <v>0</v>
      </c>
      <c r="K442" s="234">
        <v>0</v>
      </c>
      <c r="L442" s="234">
        <v>0</v>
      </c>
      <c r="M442" s="235">
        <v>0</v>
      </c>
      <c r="N442" s="428"/>
      <c r="O442" s="421"/>
      <c r="P442" s="421"/>
      <c r="Q442" s="421"/>
      <c r="R442" s="421"/>
      <c r="S442" s="245">
        <v>0</v>
      </c>
      <c r="T442" s="246">
        <v>0</v>
      </c>
      <c r="U442" s="246">
        <v>0</v>
      </c>
      <c r="V442" s="246">
        <v>0</v>
      </c>
      <c r="W442" s="247">
        <v>0</v>
      </c>
    </row>
    <row r="443" spans="1:23" ht="30" customHeight="1">
      <c r="A443" s="415"/>
      <c r="B443" s="418"/>
      <c r="C443" s="146" t="s">
        <v>19</v>
      </c>
      <c r="D443" s="421"/>
      <c r="E443" s="421"/>
      <c r="F443" s="421"/>
      <c r="G443" s="421"/>
      <c r="H443" s="426"/>
      <c r="I443" s="236">
        <v>0</v>
      </c>
      <c r="J443" s="234">
        <v>0</v>
      </c>
      <c r="K443" s="234">
        <v>0</v>
      </c>
      <c r="L443" s="234">
        <v>0</v>
      </c>
      <c r="M443" s="235">
        <v>0</v>
      </c>
      <c r="N443" s="428"/>
      <c r="O443" s="421"/>
      <c r="P443" s="421"/>
      <c r="Q443" s="421"/>
      <c r="R443" s="421"/>
      <c r="S443" s="245">
        <v>0</v>
      </c>
      <c r="T443" s="246">
        <v>0</v>
      </c>
      <c r="U443" s="246">
        <v>0</v>
      </c>
      <c r="V443" s="246">
        <v>0</v>
      </c>
      <c r="W443" s="247">
        <v>0</v>
      </c>
    </row>
    <row r="444" spans="1:23" ht="30" customHeight="1">
      <c r="A444" s="415"/>
      <c r="B444" s="418"/>
      <c r="C444" s="146" t="s">
        <v>20</v>
      </c>
      <c r="D444" s="421"/>
      <c r="E444" s="421"/>
      <c r="F444" s="421"/>
      <c r="G444" s="421"/>
      <c r="H444" s="426"/>
      <c r="I444" s="236">
        <v>0</v>
      </c>
      <c r="J444" s="234">
        <v>0</v>
      </c>
      <c r="K444" s="234">
        <v>0</v>
      </c>
      <c r="L444" s="234">
        <v>0</v>
      </c>
      <c r="M444" s="235">
        <v>0</v>
      </c>
      <c r="N444" s="428"/>
      <c r="O444" s="421"/>
      <c r="P444" s="421"/>
      <c r="Q444" s="421"/>
      <c r="R444" s="421"/>
      <c r="S444" s="245">
        <v>0</v>
      </c>
      <c r="T444" s="246">
        <v>0</v>
      </c>
      <c r="U444" s="246">
        <v>0</v>
      </c>
      <c r="V444" s="246">
        <v>0</v>
      </c>
      <c r="W444" s="247">
        <v>0</v>
      </c>
    </row>
    <row r="445" spans="1:23" ht="30" customHeight="1">
      <c r="A445" s="415"/>
      <c r="B445" s="418"/>
      <c r="C445" s="146" t="s">
        <v>21</v>
      </c>
      <c r="D445" s="421"/>
      <c r="E445" s="421"/>
      <c r="F445" s="421"/>
      <c r="G445" s="421"/>
      <c r="H445" s="426"/>
      <c r="I445" s="236">
        <v>0</v>
      </c>
      <c r="J445" s="234">
        <v>0</v>
      </c>
      <c r="K445" s="234">
        <v>0</v>
      </c>
      <c r="L445" s="234">
        <v>0</v>
      </c>
      <c r="M445" s="235">
        <v>0</v>
      </c>
      <c r="N445" s="428"/>
      <c r="O445" s="421"/>
      <c r="P445" s="421"/>
      <c r="Q445" s="421"/>
      <c r="R445" s="421"/>
      <c r="S445" s="245">
        <v>0</v>
      </c>
      <c r="T445" s="246">
        <v>0</v>
      </c>
      <c r="U445" s="246">
        <v>0</v>
      </c>
      <c r="V445" s="246">
        <v>0</v>
      </c>
      <c r="W445" s="247">
        <v>0</v>
      </c>
    </row>
    <row r="446" spans="1:23" ht="30" customHeight="1">
      <c r="A446" s="415"/>
      <c r="B446" s="418"/>
      <c r="C446" s="146" t="s">
        <v>22</v>
      </c>
      <c r="D446" s="421"/>
      <c r="E446" s="421"/>
      <c r="F446" s="421"/>
      <c r="G446" s="421"/>
      <c r="H446" s="426"/>
      <c r="I446" s="236">
        <v>0</v>
      </c>
      <c r="J446" s="234">
        <v>0</v>
      </c>
      <c r="K446" s="234">
        <v>0</v>
      </c>
      <c r="L446" s="234">
        <v>0</v>
      </c>
      <c r="M446" s="235">
        <v>0</v>
      </c>
      <c r="N446" s="428"/>
      <c r="O446" s="421"/>
      <c r="P446" s="421"/>
      <c r="Q446" s="421"/>
      <c r="R446" s="421"/>
      <c r="S446" s="245">
        <v>0</v>
      </c>
      <c r="T446" s="246">
        <v>0</v>
      </c>
      <c r="U446" s="246">
        <v>0</v>
      </c>
      <c r="V446" s="246">
        <v>0</v>
      </c>
      <c r="W446" s="247">
        <v>0</v>
      </c>
    </row>
    <row r="447" spans="1:23" ht="30" customHeight="1">
      <c r="A447" s="415"/>
      <c r="B447" s="418"/>
      <c r="C447" s="146" t="s">
        <v>23</v>
      </c>
      <c r="D447" s="421"/>
      <c r="E447" s="421"/>
      <c r="F447" s="421"/>
      <c r="G447" s="421"/>
      <c r="H447" s="426"/>
      <c r="I447" s="236">
        <v>0</v>
      </c>
      <c r="J447" s="234">
        <v>0</v>
      </c>
      <c r="K447" s="234">
        <v>0</v>
      </c>
      <c r="L447" s="234">
        <v>0</v>
      </c>
      <c r="M447" s="235">
        <v>0</v>
      </c>
      <c r="N447" s="428"/>
      <c r="O447" s="421"/>
      <c r="P447" s="421"/>
      <c r="Q447" s="421"/>
      <c r="R447" s="421"/>
      <c r="S447" s="245">
        <v>0</v>
      </c>
      <c r="T447" s="246">
        <v>0</v>
      </c>
      <c r="U447" s="246">
        <v>0</v>
      </c>
      <c r="V447" s="246">
        <v>0</v>
      </c>
      <c r="W447" s="247">
        <v>0</v>
      </c>
    </row>
    <row r="448" spans="1:23" ht="30" customHeight="1" thickBot="1">
      <c r="A448" s="415"/>
      <c r="B448" s="419"/>
      <c r="C448" s="149" t="s">
        <v>24</v>
      </c>
      <c r="D448" s="421"/>
      <c r="E448" s="421"/>
      <c r="F448" s="421"/>
      <c r="G448" s="421"/>
      <c r="H448" s="426"/>
      <c r="I448" s="237">
        <v>0</v>
      </c>
      <c r="J448" s="238">
        <v>0</v>
      </c>
      <c r="K448" s="238">
        <v>0</v>
      </c>
      <c r="L448" s="238">
        <v>0</v>
      </c>
      <c r="M448" s="239">
        <v>0</v>
      </c>
      <c r="N448" s="429"/>
      <c r="O448" s="424"/>
      <c r="P448" s="424"/>
      <c r="Q448" s="424"/>
      <c r="R448" s="424"/>
      <c r="S448" s="251">
        <v>0</v>
      </c>
      <c r="T448" s="248">
        <v>0</v>
      </c>
      <c r="U448" s="248">
        <v>0</v>
      </c>
      <c r="V448" s="248">
        <v>0</v>
      </c>
      <c r="W448" s="252">
        <v>0</v>
      </c>
    </row>
    <row r="449" spans="1:23" ht="30" customHeight="1" thickBot="1">
      <c r="A449" s="416"/>
      <c r="B449" s="422" t="s">
        <v>25</v>
      </c>
      <c r="C449" s="423"/>
      <c r="D449" s="256">
        <v>0</v>
      </c>
      <c r="E449" s="223">
        <v>0</v>
      </c>
      <c r="F449" s="223">
        <v>0</v>
      </c>
      <c r="G449" s="223">
        <v>0</v>
      </c>
      <c r="H449" s="223">
        <v>0</v>
      </c>
      <c r="I449" s="223">
        <f t="shared" ref="I449:M449" si="97">I441+I442+I443+I444+I445+I446+I447+I448</f>
        <v>0</v>
      </c>
      <c r="J449" s="223">
        <f t="shared" si="97"/>
        <v>0</v>
      </c>
      <c r="K449" s="223">
        <f t="shared" si="97"/>
        <v>0</v>
      </c>
      <c r="L449" s="223">
        <f t="shared" si="97"/>
        <v>0</v>
      </c>
      <c r="M449" s="224">
        <f t="shared" si="97"/>
        <v>0</v>
      </c>
      <c r="N449" s="256">
        <v>0</v>
      </c>
      <c r="O449" s="223">
        <v>0</v>
      </c>
      <c r="P449" s="223">
        <v>0</v>
      </c>
      <c r="Q449" s="223">
        <v>0</v>
      </c>
      <c r="R449" s="223">
        <v>0</v>
      </c>
      <c r="S449" s="223">
        <f t="shared" ref="S449:W449" si="98">S441+S442+S443+S444+S445+S446+S447+S448</f>
        <v>0</v>
      </c>
      <c r="T449" s="223">
        <f t="shared" si="98"/>
        <v>0</v>
      </c>
      <c r="U449" s="223">
        <f t="shared" si="98"/>
        <v>0</v>
      </c>
      <c r="V449" s="223">
        <f t="shared" si="98"/>
        <v>0</v>
      </c>
      <c r="W449" s="224">
        <f t="shared" si="98"/>
        <v>0</v>
      </c>
    </row>
    <row r="450" spans="1:23" ht="30" customHeight="1">
      <c r="A450" s="415">
        <v>50</v>
      </c>
      <c r="B450" s="417" t="s">
        <v>187</v>
      </c>
      <c r="C450" s="144" t="s">
        <v>17</v>
      </c>
      <c r="D450" s="420">
        <v>163.59</v>
      </c>
      <c r="E450" s="420">
        <v>0</v>
      </c>
      <c r="F450" s="420">
        <v>0</v>
      </c>
      <c r="G450" s="420">
        <v>60</v>
      </c>
      <c r="H450" s="425">
        <v>0</v>
      </c>
      <c r="I450" s="240">
        <v>0</v>
      </c>
      <c r="J450" s="232">
        <v>0</v>
      </c>
      <c r="K450" s="232">
        <v>0</v>
      </c>
      <c r="L450" s="232">
        <v>0</v>
      </c>
      <c r="M450" s="233">
        <v>0</v>
      </c>
      <c r="N450" s="427">
        <v>0</v>
      </c>
      <c r="O450" s="420">
        <v>0</v>
      </c>
      <c r="P450" s="420">
        <v>0</v>
      </c>
      <c r="Q450" s="420">
        <v>5.49</v>
      </c>
      <c r="R450" s="420">
        <v>0</v>
      </c>
      <c r="S450" s="242">
        <v>0</v>
      </c>
      <c r="T450" s="243">
        <v>0</v>
      </c>
      <c r="U450" s="243">
        <v>0</v>
      </c>
      <c r="V450" s="243">
        <v>0</v>
      </c>
      <c r="W450" s="244">
        <v>0</v>
      </c>
    </row>
    <row r="451" spans="1:23" ht="30" customHeight="1">
      <c r="A451" s="415"/>
      <c r="B451" s="418"/>
      <c r="C451" s="146" t="s">
        <v>18</v>
      </c>
      <c r="D451" s="421"/>
      <c r="E451" s="421"/>
      <c r="F451" s="421"/>
      <c r="G451" s="421"/>
      <c r="H451" s="426"/>
      <c r="I451" s="236">
        <v>0</v>
      </c>
      <c r="J451" s="234">
        <v>0</v>
      </c>
      <c r="K451" s="234">
        <v>0</v>
      </c>
      <c r="L451" s="234">
        <v>0</v>
      </c>
      <c r="M451" s="235">
        <v>0</v>
      </c>
      <c r="N451" s="428"/>
      <c r="O451" s="421"/>
      <c r="P451" s="421"/>
      <c r="Q451" s="421"/>
      <c r="R451" s="421"/>
      <c r="S451" s="245">
        <v>0</v>
      </c>
      <c r="T451" s="246">
        <v>0</v>
      </c>
      <c r="U451" s="246">
        <v>0</v>
      </c>
      <c r="V451" s="246">
        <v>0</v>
      </c>
      <c r="W451" s="247">
        <v>0</v>
      </c>
    </row>
    <row r="452" spans="1:23" ht="30" customHeight="1">
      <c r="A452" s="415"/>
      <c r="B452" s="418"/>
      <c r="C452" s="146" t="s">
        <v>19</v>
      </c>
      <c r="D452" s="421"/>
      <c r="E452" s="421"/>
      <c r="F452" s="421"/>
      <c r="G452" s="421"/>
      <c r="H452" s="426"/>
      <c r="I452" s="236">
        <v>10</v>
      </c>
      <c r="J452" s="234">
        <v>0</v>
      </c>
      <c r="K452" s="234">
        <v>0</v>
      </c>
      <c r="L452" s="234">
        <v>0</v>
      </c>
      <c r="M452" s="235">
        <v>0</v>
      </c>
      <c r="N452" s="428"/>
      <c r="O452" s="421"/>
      <c r="P452" s="421"/>
      <c r="Q452" s="421"/>
      <c r="R452" s="421"/>
      <c r="S452" s="245">
        <v>0</v>
      </c>
      <c r="T452" s="246">
        <v>0</v>
      </c>
      <c r="U452" s="246">
        <v>0</v>
      </c>
      <c r="V452" s="246">
        <v>0</v>
      </c>
      <c r="W452" s="247">
        <v>0</v>
      </c>
    </row>
    <row r="453" spans="1:23" ht="30" customHeight="1">
      <c r="A453" s="415"/>
      <c r="B453" s="418"/>
      <c r="C453" s="146" t="s">
        <v>20</v>
      </c>
      <c r="D453" s="421"/>
      <c r="E453" s="421"/>
      <c r="F453" s="421"/>
      <c r="G453" s="421"/>
      <c r="H453" s="426"/>
      <c r="I453" s="236">
        <v>0</v>
      </c>
      <c r="J453" s="234">
        <v>0</v>
      </c>
      <c r="K453" s="234">
        <v>0</v>
      </c>
      <c r="L453" s="234">
        <v>0</v>
      </c>
      <c r="M453" s="235">
        <v>0</v>
      </c>
      <c r="N453" s="428"/>
      <c r="O453" s="421"/>
      <c r="P453" s="421"/>
      <c r="Q453" s="421"/>
      <c r="R453" s="421"/>
      <c r="S453" s="245">
        <v>0</v>
      </c>
      <c r="T453" s="246">
        <v>0</v>
      </c>
      <c r="U453" s="246">
        <v>0</v>
      </c>
      <c r="V453" s="246">
        <v>0</v>
      </c>
      <c r="W453" s="247">
        <v>0</v>
      </c>
    </row>
    <row r="454" spans="1:23" ht="30" customHeight="1">
      <c r="A454" s="415"/>
      <c r="B454" s="418"/>
      <c r="C454" s="146" t="s">
        <v>21</v>
      </c>
      <c r="D454" s="421"/>
      <c r="E454" s="421"/>
      <c r="F454" s="421"/>
      <c r="G454" s="421"/>
      <c r="H454" s="426"/>
      <c r="I454" s="236">
        <v>0</v>
      </c>
      <c r="J454" s="234">
        <v>0</v>
      </c>
      <c r="K454" s="234">
        <v>0</v>
      </c>
      <c r="L454" s="234">
        <v>0</v>
      </c>
      <c r="M454" s="235">
        <v>0</v>
      </c>
      <c r="N454" s="428"/>
      <c r="O454" s="421"/>
      <c r="P454" s="421"/>
      <c r="Q454" s="421"/>
      <c r="R454" s="421"/>
      <c r="S454" s="245">
        <v>0</v>
      </c>
      <c r="T454" s="246">
        <v>0</v>
      </c>
      <c r="U454" s="246">
        <v>0</v>
      </c>
      <c r="V454" s="246">
        <v>0</v>
      </c>
      <c r="W454" s="247">
        <v>0</v>
      </c>
    </row>
    <row r="455" spans="1:23" ht="30" customHeight="1">
      <c r="A455" s="415"/>
      <c r="B455" s="418"/>
      <c r="C455" s="146" t="s">
        <v>22</v>
      </c>
      <c r="D455" s="421"/>
      <c r="E455" s="421"/>
      <c r="F455" s="421"/>
      <c r="G455" s="421"/>
      <c r="H455" s="426"/>
      <c r="I455" s="236">
        <v>0</v>
      </c>
      <c r="J455" s="234">
        <v>0</v>
      </c>
      <c r="K455" s="234">
        <v>0</v>
      </c>
      <c r="L455" s="234">
        <v>0</v>
      </c>
      <c r="M455" s="235">
        <v>0</v>
      </c>
      <c r="N455" s="428"/>
      <c r="O455" s="421"/>
      <c r="P455" s="421"/>
      <c r="Q455" s="421"/>
      <c r="R455" s="421"/>
      <c r="S455" s="245">
        <v>0</v>
      </c>
      <c r="T455" s="246">
        <v>0</v>
      </c>
      <c r="U455" s="246">
        <v>0</v>
      </c>
      <c r="V455" s="246">
        <v>0</v>
      </c>
      <c r="W455" s="247">
        <v>0</v>
      </c>
    </row>
    <row r="456" spans="1:23" ht="30" customHeight="1">
      <c r="A456" s="415"/>
      <c r="B456" s="418"/>
      <c r="C456" s="146" t="s">
        <v>23</v>
      </c>
      <c r="D456" s="421"/>
      <c r="E456" s="421"/>
      <c r="F456" s="421"/>
      <c r="G456" s="421"/>
      <c r="H456" s="426"/>
      <c r="I456" s="236">
        <v>0</v>
      </c>
      <c r="J456" s="234">
        <v>0</v>
      </c>
      <c r="K456" s="234">
        <v>0</v>
      </c>
      <c r="L456" s="234">
        <v>0</v>
      </c>
      <c r="M456" s="235">
        <v>0</v>
      </c>
      <c r="N456" s="428"/>
      <c r="O456" s="421"/>
      <c r="P456" s="421"/>
      <c r="Q456" s="421"/>
      <c r="R456" s="421"/>
      <c r="S456" s="245">
        <v>0</v>
      </c>
      <c r="T456" s="246">
        <v>0</v>
      </c>
      <c r="U456" s="246">
        <v>0</v>
      </c>
      <c r="V456" s="246">
        <v>0</v>
      </c>
      <c r="W456" s="247">
        <v>0</v>
      </c>
    </row>
    <row r="457" spans="1:23" ht="30" customHeight="1" thickBot="1">
      <c r="A457" s="415"/>
      <c r="B457" s="419"/>
      <c r="C457" s="149" t="s">
        <v>24</v>
      </c>
      <c r="D457" s="421"/>
      <c r="E457" s="421"/>
      <c r="F457" s="421"/>
      <c r="G457" s="421"/>
      <c r="H457" s="426"/>
      <c r="I457" s="237">
        <v>10</v>
      </c>
      <c r="J457" s="238">
        <v>0</v>
      </c>
      <c r="K457" s="238">
        <v>0</v>
      </c>
      <c r="L457" s="238">
        <v>0</v>
      </c>
      <c r="M457" s="239">
        <v>0</v>
      </c>
      <c r="N457" s="429"/>
      <c r="O457" s="424"/>
      <c r="P457" s="424"/>
      <c r="Q457" s="424"/>
      <c r="R457" s="424"/>
      <c r="S457" s="251">
        <v>0</v>
      </c>
      <c r="T457" s="248">
        <v>0</v>
      </c>
      <c r="U457" s="248">
        <v>0</v>
      </c>
      <c r="V457" s="248">
        <v>0</v>
      </c>
      <c r="W457" s="252">
        <v>0</v>
      </c>
    </row>
    <row r="458" spans="1:23" ht="30" customHeight="1" thickBot="1">
      <c r="A458" s="416"/>
      <c r="B458" s="422" t="s">
        <v>25</v>
      </c>
      <c r="C458" s="423"/>
      <c r="D458" s="256">
        <v>20</v>
      </c>
      <c r="E458" s="223">
        <v>0</v>
      </c>
      <c r="F458" s="223">
        <v>0</v>
      </c>
      <c r="G458" s="223">
        <v>0</v>
      </c>
      <c r="H458" s="223">
        <v>0</v>
      </c>
      <c r="I458" s="223">
        <f t="shared" ref="I458:M458" si="99">I450+I451+I452+I453+I454+I455+I456+I457</f>
        <v>20</v>
      </c>
      <c r="J458" s="223">
        <f t="shared" si="99"/>
        <v>0</v>
      </c>
      <c r="K458" s="223">
        <f t="shared" si="99"/>
        <v>0</v>
      </c>
      <c r="L458" s="223">
        <f t="shared" si="99"/>
        <v>0</v>
      </c>
      <c r="M458" s="224">
        <f t="shared" si="99"/>
        <v>0</v>
      </c>
      <c r="N458" s="256">
        <v>0</v>
      </c>
      <c r="O458" s="223">
        <v>0</v>
      </c>
      <c r="P458" s="223">
        <v>0</v>
      </c>
      <c r="Q458" s="223">
        <v>0</v>
      </c>
      <c r="R458" s="223">
        <v>0</v>
      </c>
      <c r="S458" s="223">
        <f t="shared" ref="S458:W458" si="100">S450+S451+S452+S453+S454+S455+S456+S457</f>
        <v>0</v>
      </c>
      <c r="T458" s="223">
        <f t="shared" si="100"/>
        <v>0</v>
      </c>
      <c r="U458" s="223">
        <f t="shared" si="100"/>
        <v>0</v>
      </c>
      <c r="V458" s="223">
        <f t="shared" si="100"/>
        <v>0</v>
      </c>
      <c r="W458" s="224">
        <f t="shared" si="100"/>
        <v>0</v>
      </c>
    </row>
    <row r="459" spans="1:23" ht="30" customHeight="1">
      <c r="A459" s="415">
        <v>51</v>
      </c>
      <c r="B459" s="417" t="s">
        <v>188</v>
      </c>
      <c r="C459" s="144" t="s">
        <v>17</v>
      </c>
      <c r="D459" s="420">
        <v>232.05</v>
      </c>
      <c r="E459" s="420">
        <v>0</v>
      </c>
      <c r="F459" s="420">
        <v>32.89</v>
      </c>
      <c r="G459" s="420">
        <v>0</v>
      </c>
      <c r="H459" s="425">
        <v>0</v>
      </c>
      <c r="I459" s="240">
        <v>0</v>
      </c>
      <c r="J459" s="232">
        <v>0</v>
      </c>
      <c r="K459" s="232">
        <v>0</v>
      </c>
      <c r="L459" s="232">
        <v>0</v>
      </c>
      <c r="M459" s="233">
        <v>0</v>
      </c>
      <c r="N459" s="427">
        <v>0</v>
      </c>
      <c r="O459" s="420">
        <v>0</v>
      </c>
      <c r="P459" s="420">
        <v>0</v>
      </c>
      <c r="Q459" s="420">
        <v>3.33</v>
      </c>
      <c r="R459" s="420">
        <v>0</v>
      </c>
      <c r="S459" s="242">
        <v>0</v>
      </c>
      <c r="T459" s="243">
        <v>0</v>
      </c>
      <c r="U459" s="243">
        <v>0</v>
      </c>
      <c r="V459" s="243">
        <v>0</v>
      </c>
      <c r="W459" s="244">
        <v>0</v>
      </c>
    </row>
    <row r="460" spans="1:23" ht="30" customHeight="1">
      <c r="A460" s="415"/>
      <c r="B460" s="418"/>
      <c r="C460" s="146" t="s">
        <v>18</v>
      </c>
      <c r="D460" s="421"/>
      <c r="E460" s="421"/>
      <c r="F460" s="421"/>
      <c r="G460" s="421"/>
      <c r="H460" s="426"/>
      <c r="I460" s="236">
        <v>0</v>
      </c>
      <c r="J460" s="234">
        <v>0</v>
      </c>
      <c r="K460" s="234">
        <v>0</v>
      </c>
      <c r="L460" s="234">
        <v>0</v>
      </c>
      <c r="M460" s="235">
        <v>0</v>
      </c>
      <c r="N460" s="428"/>
      <c r="O460" s="421"/>
      <c r="P460" s="421"/>
      <c r="Q460" s="421"/>
      <c r="R460" s="421"/>
      <c r="S460" s="245">
        <v>0</v>
      </c>
      <c r="T460" s="246">
        <v>0</v>
      </c>
      <c r="U460" s="246">
        <v>0</v>
      </c>
      <c r="V460" s="246">
        <v>0</v>
      </c>
      <c r="W460" s="247">
        <v>0</v>
      </c>
    </row>
    <row r="461" spans="1:23" ht="30" customHeight="1">
      <c r="A461" s="415"/>
      <c r="B461" s="418"/>
      <c r="C461" s="146" t="s">
        <v>19</v>
      </c>
      <c r="D461" s="421"/>
      <c r="E461" s="421"/>
      <c r="F461" s="421"/>
      <c r="G461" s="421"/>
      <c r="H461" s="426"/>
      <c r="I461" s="236">
        <v>0</v>
      </c>
      <c r="J461" s="234">
        <v>0</v>
      </c>
      <c r="K461" s="234">
        <v>0</v>
      </c>
      <c r="L461" s="234">
        <v>0</v>
      </c>
      <c r="M461" s="235">
        <v>0</v>
      </c>
      <c r="N461" s="428"/>
      <c r="O461" s="421"/>
      <c r="P461" s="421"/>
      <c r="Q461" s="421"/>
      <c r="R461" s="421"/>
      <c r="S461" s="245">
        <v>0</v>
      </c>
      <c r="T461" s="246">
        <v>0</v>
      </c>
      <c r="U461" s="246">
        <v>0</v>
      </c>
      <c r="V461" s="246">
        <v>0</v>
      </c>
      <c r="W461" s="247">
        <v>0</v>
      </c>
    </row>
    <row r="462" spans="1:23" ht="30" customHeight="1">
      <c r="A462" s="415"/>
      <c r="B462" s="418"/>
      <c r="C462" s="146" t="s">
        <v>20</v>
      </c>
      <c r="D462" s="421"/>
      <c r="E462" s="421"/>
      <c r="F462" s="421"/>
      <c r="G462" s="421"/>
      <c r="H462" s="426"/>
      <c r="I462" s="236">
        <v>0</v>
      </c>
      <c r="J462" s="234">
        <v>0</v>
      </c>
      <c r="K462" s="234">
        <v>0</v>
      </c>
      <c r="L462" s="234">
        <v>0</v>
      </c>
      <c r="M462" s="235">
        <v>0</v>
      </c>
      <c r="N462" s="428"/>
      <c r="O462" s="421"/>
      <c r="P462" s="421"/>
      <c r="Q462" s="421"/>
      <c r="R462" s="421"/>
      <c r="S462" s="245">
        <v>0</v>
      </c>
      <c r="T462" s="246">
        <v>0</v>
      </c>
      <c r="U462" s="246">
        <v>0</v>
      </c>
      <c r="V462" s="246">
        <v>0</v>
      </c>
      <c r="W462" s="247">
        <v>0</v>
      </c>
    </row>
    <row r="463" spans="1:23" ht="30" customHeight="1">
      <c r="A463" s="415"/>
      <c r="B463" s="418"/>
      <c r="C463" s="146" t="s">
        <v>21</v>
      </c>
      <c r="D463" s="421"/>
      <c r="E463" s="421"/>
      <c r="F463" s="421"/>
      <c r="G463" s="421"/>
      <c r="H463" s="426"/>
      <c r="I463" s="236">
        <v>0</v>
      </c>
      <c r="J463" s="234">
        <v>0</v>
      </c>
      <c r="K463" s="234">
        <v>0</v>
      </c>
      <c r="L463" s="234">
        <v>0</v>
      </c>
      <c r="M463" s="235">
        <v>0</v>
      </c>
      <c r="N463" s="428"/>
      <c r="O463" s="421"/>
      <c r="P463" s="421"/>
      <c r="Q463" s="421"/>
      <c r="R463" s="421"/>
      <c r="S463" s="245">
        <v>0</v>
      </c>
      <c r="T463" s="246">
        <v>0</v>
      </c>
      <c r="U463" s="246">
        <v>0</v>
      </c>
      <c r="V463" s="246">
        <v>0</v>
      </c>
      <c r="W463" s="247">
        <v>0</v>
      </c>
    </row>
    <row r="464" spans="1:23" ht="30" customHeight="1">
      <c r="A464" s="415"/>
      <c r="B464" s="418"/>
      <c r="C464" s="146" t="s">
        <v>22</v>
      </c>
      <c r="D464" s="421"/>
      <c r="E464" s="421"/>
      <c r="F464" s="421"/>
      <c r="G464" s="421"/>
      <c r="H464" s="426"/>
      <c r="I464" s="236">
        <v>0</v>
      </c>
      <c r="J464" s="234">
        <v>0</v>
      </c>
      <c r="K464" s="234">
        <v>0</v>
      </c>
      <c r="L464" s="234">
        <v>0</v>
      </c>
      <c r="M464" s="235">
        <v>0</v>
      </c>
      <c r="N464" s="428"/>
      <c r="O464" s="421"/>
      <c r="P464" s="421"/>
      <c r="Q464" s="421"/>
      <c r="R464" s="421"/>
      <c r="S464" s="245">
        <v>0</v>
      </c>
      <c r="T464" s="246">
        <v>0</v>
      </c>
      <c r="U464" s="246">
        <v>0</v>
      </c>
      <c r="V464" s="246">
        <v>0</v>
      </c>
      <c r="W464" s="247">
        <v>0</v>
      </c>
    </row>
    <row r="465" spans="1:23" ht="30" customHeight="1">
      <c r="A465" s="415"/>
      <c r="B465" s="418"/>
      <c r="C465" s="146" t="s">
        <v>23</v>
      </c>
      <c r="D465" s="421"/>
      <c r="E465" s="421"/>
      <c r="F465" s="421"/>
      <c r="G465" s="421"/>
      <c r="H465" s="426"/>
      <c r="I465" s="236">
        <v>0</v>
      </c>
      <c r="J465" s="234">
        <v>0</v>
      </c>
      <c r="K465" s="234">
        <v>0</v>
      </c>
      <c r="L465" s="234">
        <v>0</v>
      </c>
      <c r="M465" s="235">
        <v>0</v>
      </c>
      <c r="N465" s="428"/>
      <c r="O465" s="421"/>
      <c r="P465" s="421"/>
      <c r="Q465" s="421"/>
      <c r="R465" s="421"/>
      <c r="S465" s="245">
        <v>0</v>
      </c>
      <c r="T465" s="246">
        <v>0</v>
      </c>
      <c r="U465" s="246">
        <v>0</v>
      </c>
      <c r="V465" s="246">
        <v>0</v>
      </c>
      <c r="W465" s="247">
        <v>0</v>
      </c>
    </row>
    <row r="466" spans="1:23" ht="30" customHeight="1" thickBot="1">
      <c r="A466" s="415"/>
      <c r="B466" s="419"/>
      <c r="C466" s="149" t="s">
        <v>24</v>
      </c>
      <c r="D466" s="421"/>
      <c r="E466" s="421"/>
      <c r="F466" s="421"/>
      <c r="G466" s="421"/>
      <c r="H466" s="426"/>
      <c r="I466" s="237">
        <v>0</v>
      </c>
      <c r="J466" s="238">
        <v>0</v>
      </c>
      <c r="K466" s="238">
        <v>0</v>
      </c>
      <c r="L466" s="238">
        <v>0</v>
      </c>
      <c r="M466" s="239">
        <v>0</v>
      </c>
      <c r="N466" s="429"/>
      <c r="O466" s="424"/>
      <c r="P466" s="424"/>
      <c r="Q466" s="424"/>
      <c r="R466" s="424"/>
      <c r="S466" s="251">
        <v>0</v>
      </c>
      <c r="T466" s="248">
        <v>0</v>
      </c>
      <c r="U466" s="248">
        <v>0</v>
      </c>
      <c r="V466" s="248">
        <v>0</v>
      </c>
      <c r="W466" s="252">
        <v>0</v>
      </c>
    </row>
    <row r="467" spans="1:23" ht="30" customHeight="1" thickBot="1">
      <c r="A467" s="416"/>
      <c r="B467" s="422" t="s">
        <v>25</v>
      </c>
      <c r="C467" s="423"/>
      <c r="D467" s="256">
        <v>0</v>
      </c>
      <c r="E467" s="223">
        <v>0</v>
      </c>
      <c r="F467" s="223">
        <v>0</v>
      </c>
      <c r="G467" s="223">
        <v>0</v>
      </c>
      <c r="H467" s="223">
        <v>0</v>
      </c>
      <c r="I467" s="223">
        <f t="shared" ref="I467:M467" si="101">I459+I460+I461+I462+I463+I464+I465+I466</f>
        <v>0</v>
      </c>
      <c r="J467" s="223">
        <f t="shared" si="101"/>
        <v>0</v>
      </c>
      <c r="K467" s="223">
        <f t="shared" si="101"/>
        <v>0</v>
      </c>
      <c r="L467" s="223">
        <f t="shared" si="101"/>
        <v>0</v>
      </c>
      <c r="M467" s="224">
        <f t="shared" si="101"/>
        <v>0</v>
      </c>
      <c r="N467" s="256">
        <v>0</v>
      </c>
      <c r="O467" s="223">
        <v>0</v>
      </c>
      <c r="P467" s="223">
        <v>0</v>
      </c>
      <c r="Q467" s="223">
        <v>0</v>
      </c>
      <c r="R467" s="223">
        <v>0</v>
      </c>
      <c r="S467" s="223">
        <f t="shared" ref="S467:W467" si="102">S459+S460+S461+S462+S463+S464+S465+S466</f>
        <v>0</v>
      </c>
      <c r="T467" s="223">
        <f t="shared" si="102"/>
        <v>0</v>
      </c>
      <c r="U467" s="223">
        <f t="shared" si="102"/>
        <v>0</v>
      </c>
      <c r="V467" s="223">
        <f t="shared" si="102"/>
        <v>0</v>
      </c>
      <c r="W467" s="224">
        <f t="shared" si="102"/>
        <v>0</v>
      </c>
    </row>
    <row r="468" spans="1:23" ht="30" customHeight="1">
      <c r="A468" s="415">
        <v>52</v>
      </c>
      <c r="B468" s="417" t="s">
        <v>189</v>
      </c>
      <c r="C468" s="144" t="s">
        <v>17</v>
      </c>
      <c r="D468" s="420">
        <v>183.18</v>
      </c>
      <c r="E468" s="420">
        <v>0</v>
      </c>
      <c r="F468" s="420">
        <v>0</v>
      </c>
      <c r="G468" s="420">
        <v>24.11</v>
      </c>
      <c r="H468" s="425">
        <v>3.45</v>
      </c>
      <c r="I468" s="240">
        <v>0</v>
      </c>
      <c r="J468" s="232">
        <v>0</v>
      </c>
      <c r="K468" s="232">
        <v>0</v>
      </c>
      <c r="L468" s="232">
        <v>0</v>
      </c>
      <c r="M468" s="233">
        <v>0</v>
      </c>
      <c r="N468" s="427">
        <v>0</v>
      </c>
      <c r="O468" s="420">
        <v>0</v>
      </c>
      <c r="P468" s="420">
        <v>0</v>
      </c>
      <c r="Q468" s="420">
        <v>0</v>
      </c>
      <c r="R468" s="420">
        <v>0</v>
      </c>
      <c r="S468" s="242">
        <v>0</v>
      </c>
      <c r="T468" s="243">
        <v>0</v>
      </c>
      <c r="U468" s="243">
        <v>0</v>
      </c>
      <c r="V468" s="243">
        <v>0</v>
      </c>
      <c r="W468" s="244">
        <v>0</v>
      </c>
    </row>
    <row r="469" spans="1:23" ht="30" customHeight="1">
      <c r="A469" s="415"/>
      <c r="B469" s="418"/>
      <c r="C469" s="146" t="s">
        <v>18</v>
      </c>
      <c r="D469" s="421"/>
      <c r="E469" s="421"/>
      <c r="F469" s="421"/>
      <c r="G469" s="421"/>
      <c r="H469" s="426"/>
      <c r="I469" s="236">
        <v>0</v>
      </c>
      <c r="J469" s="234">
        <v>0</v>
      </c>
      <c r="K469" s="234">
        <v>0</v>
      </c>
      <c r="L469" s="234">
        <v>0</v>
      </c>
      <c r="M469" s="235">
        <v>0</v>
      </c>
      <c r="N469" s="428"/>
      <c r="O469" s="421"/>
      <c r="P469" s="421"/>
      <c r="Q469" s="421"/>
      <c r="R469" s="421"/>
      <c r="S469" s="245">
        <v>0</v>
      </c>
      <c r="T469" s="246">
        <v>0</v>
      </c>
      <c r="U469" s="246">
        <v>0</v>
      </c>
      <c r="V469" s="246">
        <v>0</v>
      </c>
      <c r="W469" s="247">
        <v>0</v>
      </c>
    </row>
    <row r="470" spans="1:23" ht="30" customHeight="1">
      <c r="A470" s="415"/>
      <c r="B470" s="418"/>
      <c r="C470" s="146" t="s">
        <v>19</v>
      </c>
      <c r="D470" s="421"/>
      <c r="E470" s="421"/>
      <c r="F470" s="421"/>
      <c r="G470" s="421"/>
      <c r="H470" s="426"/>
      <c r="I470" s="236">
        <v>0</v>
      </c>
      <c r="J470" s="234">
        <v>0</v>
      </c>
      <c r="K470" s="234">
        <v>0</v>
      </c>
      <c r="L470" s="234">
        <v>0</v>
      </c>
      <c r="M470" s="235">
        <v>0</v>
      </c>
      <c r="N470" s="428"/>
      <c r="O470" s="421"/>
      <c r="P470" s="421"/>
      <c r="Q470" s="421"/>
      <c r="R470" s="421"/>
      <c r="S470" s="245">
        <v>0</v>
      </c>
      <c r="T470" s="246">
        <v>0</v>
      </c>
      <c r="U470" s="246">
        <v>0</v>
      </c>
      <c r="V470" s="246">
        <v>0</v>
      </c>
      <c r="W470" s="247">
        <v>0</v>
      </c>
    </row>
    <row r="471" spans="1:23" ht="30" customHeight="1">
      <c r="A471" s="415"/>
      <c r="B471" s="418"/>
      <c r="C471" s="146" t="s">
        <v>20</v>
      </c>
      <c r="D471" s="421"/>
      <c r="E471" s="421"/>
      <c r="F471" s="421"/>
      <c r="G471" s="421"/>
      <c r="H471" s="426"/>
      <c r="I471" s="236">
        <v>0</v>
      </c>
      <c r="J471" s="234">
        <v>0</v>
      </c>
      <c r="K471" s="234">
        <v>0</v>
      </c>
      <c r="L471" s="234">
        <v>0</v>
      </c>
      <c r="M471" s="235">
        <v>0</v>
      </c>
      <c r="N471" s="428"/>
      <c r="O471" s="421"/>
      <c r="P471" s="421"/>
      <c r="Q471" s="421"/>
      <c r="R471" s="421"/>
      <c r="S471" s="245">
        <v>0</v>
      </c>
      <c r="T471" s="246">
        <v>0</v>
      </c>
      <c r="U471" s="246">
        <v>0</v>
      </c>
      <c r="V471" s="246">
        <v>0</v>
      </c>
      <c r="W471" s="247">
        <v>0</v>
      </c>
    </row>
    <row r="472" spans="1:23" ht="30" customHeight="1">
      <c r="A472" s="415"/>
      <c r="B472" s="418"/>
      <c r="C472" s="146" t="s">
        <v>21</v>
      </c>
      <c r="D472" s="421"/>
      <c r="E472" s="421"/>
      <c r="F472" s="421"/>
      <c r="G472" s="421"/>
      <c r="H472" s="426"/>
      <c r="I472" s="236">
        <v>30</v>
      </c>
      <c r="J472" s="234">
        <v>0</v>
      </c>
      <c r="K472" s="234">
        <v>0</v>
      </c>
      <c r="L472" s="234">
        <v>0</v>
      </c>
      <c r="M472" s="235">
        <v>0</v>
      </c>
      <c r="N472" s="428"/>
      <c r="O472" s="421"/>
      <c r="P472" s="421"/>
      <c r="Q472" s="421"/>
      <c r="R472" s="421"/>
      <c r="S472" s="245">
        <v>0</v>
      </c>
      <c r="T472" s="246">
        <v>0</v>
      </c>
      <c r="U472" s="246">
        <v>0</v>
      </c>
      <c r="V472" s="246">
        <v>0</v>
      </c>
      <c r="W472" s="247">
        <v>0</v>
      </c>
    </row>
    <row r="473" spans="1:23" ht="30" customHeight="1">
      <c r="A473" s="415"/>
      <c r="B473" s="418"/>
      <c r="C473" s="146" t="s">
        <v>22</v>
      </c>
      <c r="D473" s="421"/>
      <c r="E473" s="421"/>
      <c r="F473" s="421"/>
      <c r="G473" s="421"/>
      <c r="H473" s="426"/>
      <c r="I473" s="236">
        <v>0</v>
      </c>
      <c r="J473" s="234">
        <v>0</v>
      </c>
      <c r="K473" s="234">
        <v>0</v>
      </c>
      <c r="L473" s="234">
        <v>0</v>
      </c>
      <c r="M473" s="235">
        <v>0</v>
      </c>
      <c r="N473" s="428"/>
      <c r="O473" s="421"/>
      <c r="P473" s="421"/>
      <c r="Q473" s="421"/>
      <c r="R473" s="421"/>
      <c r="S473" s="245">
        <v>0</v>
      </c>
      <c r="T473" s="246">
        <v>0</v>
      </c>
      <c r="U473" s="246">
        <v>0</v>
      </c>
      <c r="V473" s="246">
        <v>0</v>
      </c>
      <c r="W473" s="247">
        <v>0</v>
      </c>
    </row>
    <row r="474" spans="1:23" ht="30" customHeight="1">
      <c r="A474" s="415"/>
      <c r="B474" s="418"/>
      <c r="C474" s="146" t="s">
        <v>23</v>
      </c>
      <c r="D474" s="421"/>
      <c r="E474" s="421"/>
      <c r="F474" s="421"/>
      <c r="G474" s="421"/>
      <c r="H474" s="426"/>
      <c r="I474" s="236">
        <v>0</v>
      </c>
      <c r="J474" s="234">
        <v>0</v>
      </c>
      <c r="K474" s="234">
        <v>0</v>
      </c>
      <c r="L474" s="234">
        <v>0</v>
      </c>
      <c r="M474" s="235">
        <v>0</v>
      </c>
      <c r="N474" s="428"/>
      <c r="O474" s="421"/>
      <c r="P474" s="421"/>
      <c r="Q474" s="421"/>
      <c r="R474" s="421"/>
      <c r="S474" s="245">
        <v>0</v>
      </c>
      <c r="T474" s="246">
        <v>0</v>
      </c>
      <c r="U474" s="246">
        <v>0</v>
      </c>
      <c r="V474" s="246">
        <v>0</v>
      </c>
      <c r="W474" s="247">
        <v>0</v>
      </c>
    </row>
    <row r="475" spans="1:23" ht="30" customHeight="1" thickBot="1">
      <c r="A475" s="415"/>
      <c r="B475" s="419"/>
      <c r="C475" s="149" t="s">
        <v>24</v>
      </c>
      <c r="D475" s="421"/>
      <c r="E475" s="421"/>
      <c r="F475" s="421"/>
      <c r="G475" s="421"/>
      <c r="H475" s="426"/>
      <c r="I475" s="237">
        <v>0</v>
      </c>
      <c r="J475" s="238">
        <v>0</v>
      </c>
      <c r="K475" s="238">
        <v>0</v>
      </c>
      <c r="L475" s="238">
        <v>0</v>
      </c>
      <c r="M475" s="239">
        <v>0</v>
      </c>
      <c r="N475" s="429"/>
      <c r="O475" s="424"/>
      <c r="P475" s="424"/>
      <c r="Q475" s="424"/>
      <c r="R475" s="424"/>
      <c r="S475" s="251">
        <v>0</v>
      </c>
      <c r="T475" s="248">
        <v>0</v>
      </c>
      <c r="U475" s="248">
        <v>0</v>
      </c>
      <c r="V475" s="248">
        <v>0</v>
      </c>
      <c r="W475" s="252">
        <v>0</v>
      </c>
    </row>
    <row r="476" spans="1:23" ht="30" customHeight="1" thickBot="1">
      <c r="A476" s="416"/>
      <c r="B476" s="422" t="s">
        <v>25</v>
      </c>
      <c r="C476" s="423"/>
      <c r="D476" s="256">
        <v>30</v>
      </c>
      <c r="E476" s="223">
        <v>0</v>
      </c>
      <c r="F476" s="223">
        <v>0</v>
      </c>
      <c r="G476" s="223">
        <v>0</v>
      </c>
      <c r="H476" s="223">
        <v>0</v>
      </c>
      <c r="I476" s="223">
        <f t="shared" ref="I476:M476" si="103">I468+I469+I470+I471+I472+I473+I474+I475</f>
        <v>30</v>
      </c>
      <c r="J476" s="223">
        <f t="shared" si="103"/>
        <v>0</v>
      </c>
      <c r="K476" s="223">
        <f t="shared" si="103"/>
        <v>0</v>
      </c>
      <c r="L476" s="223">
        <f t="shared" si="103"/>
        <v>0</v>
      </c>
      <c r="M476" s="224">
        <f t="shared" si="103"/>
        <v>0</v>
      </c>
      <c r="N476" s="256">
        <v>0</v>
      </c>
      <c r="O476" s="223">
        <v>0</v>
      </c>
      <c r="P476" s="223">
        <v>0</v>
      </c>
      <c r="Q476" s="223">
        <v>0</v>
      </c>
      <c r="R476" s="223">
        <v>0</v>
      </c>
      <c r="S476" s="223">
        <f t="shared" ref="S476:W476" si="104">S468+S469+S470+S471+S472+S473+S474+S475</f>
        <v>0</v>
      </c>
      <c r="T476" s="223">
        <f t="shared" si="104"/>
        <v>0</v>
      </c>
      <c r="U476" s="223">
        <f t="shared" si="104"/>
        <v>0</v>
      </c>
      <c r="V476" s="223">
        <f t="shared" si="104"/>
        <v>0</v>
      </c>
      <c r="W476" s="224">
        <f t="shared" si="104"/>
        <v>0</v>
      </c>
    </row>
    <row r="477" spans="1:23" ht="30" customHeight="1">
      <c r="A477" s="415">
        <v>53</v>
      </c>
      <c r="B477" s="417" t="s">
        <v>190</v>
      </c>
      <c r="C477" s="144" t="s">
        <v>17</v>
      </c>
      <c r="D477" s="420">
        <v>448.53</v>
      </c>
      <c r="E477" s="420">
        <v>0</v>
      </c>
      <c r="F477" s="420">
        <v>0</v>
      </c>
      <c r="G477" s="420">
        <v>0</v>
      </c>
      <c r="H477" s="425">
        <v>0</v>
      </c>
      <c r="I477" s="240">
        <v>100</v>
      </c>
      <c r="J477" s="232">
        <v>0</v>
      </c>
      <c r="K477" s="232">
        <v>0</v>
      </c>
      <c r="L477" s="232">
        <v>0</v>
      </c>
      <c r="M477" s="233">
        <v>0</v>
      </c>
      <c r="N477" s="427">
        <v>0</v>
      </c>
      <c r="O477" s="420">
        <v>0</v>
      </c>
      <c r="P477" s="420">
        <v>0</v>
      </c>
      <c r="Q477" s="420">
        <v>0</v>
      </c>
      <c r="R477" s="420">
        <v>0</v>
      </c>
      <c r="S477" s="242">
        <v>0</v>
      </c>
      <c r="T477" s="243">
        <v>0</v>
      </c>
      <c r="U477" s="243">
        <v>0</v>
      </c>
      <c r="V477" s="243">
        <v>0</v>
      </c>
      <c r="W477" s="244">
        <v>0</v>
      </c>
    </row>
    <row r="478" spans="1:23" ht="30" customHeight="1">
      <c r="A478" s="415"/>
      <c r="B478" s="418"/>
      <c r="C478" s="146" t="s">
        <v>18</v>
      </c>
      <c r="D478" s="421"/>
      <c r="E478" s="421"/>
      <c r="F478" s="421"/>
      <c r="G478" s="421"/>
      <c r="H478" s="426"/>
      <c r="I478" s="236">
        <v>0</v>
      </c>
      <c r="J478" s="234">
        <v>0</v>
      </c>
      <c r="K478" s="234">
        <v>0</v>
      </c>
      <c r="L478" s="234">
        <v>0</v>
      </c>
      <c r="M478" s="235">
        <v>0</v>
      </c>
      <c r="N478" s="428"/>
      <c r="O478" s="421"/>
      <c r="P478" s="421"/>
      <c r="Q478" s="421"/>
      <c r="R478" s="421"/>
      <c r="S478" s="245">
        <v>0</v>
      </c>
      <c r="T478" s="246">
        <v>0</v>
      </c>
      <c r="U478" s="246">
        <v>0</v>
      </c>
      <c r="V478" s="246">
        <v>0</v>
      </c>
      <c r="W478" s="247">
        <v>0</v>
      </c>
    </row>
    <row r="479" spans="1:23" ht="30" customHeight="1">
      <c r="A479" s="415"/>
      <c r="B479" s="418"/>
      <c r="C479" s="146" t="s">
        <v>19</v>
      </c>
      <c r="D479" s="421"/>
      <c r="E479" s="421"/>
      <c r="F479" s="421"/>
      <c r="G479" s="421"/>
      <c r="H479" s="426"/>
      <c r="I479" s="236">
        <v>0</v>
      </c>
      <c r="J479" s="234">
        <v>0</v>
      </c>
      <c r="K479" s="234">
        <v>0</v>
      </c>
      <c r="L479" s="234">
        <v>0</v>
      </c>
      <c r="M479" s="235">
        <v>0</v>
      </c>
      <c r="N479" s="428"/>
      <c r="O479" s="421"/>
      <c r="P479" s="421"/>
      <c r="Q479" s="421"/>
      <c r="R479" s="421"/>
      <c r="S479" s="245">
        <v>0</v>
      </c>
      <c r="T479" s="246">
        <v>0</v>
      </c>
      <c r="U479" s="246">
        <v>0</v>
      </c>
      <c r="V479" s="246">
        <v>0</v>
      </c>
      <c r="W479" s="247">
        <v>0</v>
      </c>
    </row>
    <row r="480" spans="1:23" ht="30" customHeight="1">
      <c r="A480" s="415"/>
      <c r="B480" s="418"/>
      <c r="C480" s="146" t="s">
        <v>20</v>
      </c>
      <c r="D480" s="421"/>
      <c r="E480" s="421"/>
      <c r="F480" s="421"/>
      <c r="G480" s="421"/>
      <c r="H480" s="426"/>
      <c r="I480" s="236">
        <v>0</v>
      </c>
      <c r="J480" s="234">
        <v>0</v>
      </c>
      <c r="K480" s="234">
        <v>0</v>
      </c>
      <c r="L480" s="234">
        <v>0</v>
      </c>
      <c r="M480" s="235">
        <v>0</v>
      </c>
      <c r="N480" s="428"/>
      <c r="O480" s="421"/>
      <c r="P480" s="421"/>
      <c r="Q480" s="421"/>
      <c r="R480" s="421"/>
      <c r="S480" s="245">
        <v>0</v>
      </c>
      <c r="T480" s="246">
        <v>0</v>
      </c>
      <c r="U480" s="246">
        <v>0</v>
      </c>
      <c r="V480" s="246">
        <v>0</v>
      </c>
      <c r="W480" s="247">
        <v>0</v>
      </c>
    </row>
    <row r="481" spans="1:23" ht="30" customHeight="1">
      <c r="A481" s="415"/>
      <c r="B481" s="418"/>
      <c r="C481" s="146" t="s">
        <v>21</v>
      </c>
      <c r="D481" s="421"/>
      <c r="E481" s="421"/>
      <c r="F481" s="421"/>
      <c r="G481" s="421"/>
      <c r="H481" s="426"/>
      <c r="I481" s="236">
        <v>0</v>
      </c>
      <c r="J481" s="234">
        <v>0</v>
      </c>
      <c r="K481" s="234">
        <v>0</v>
      </c>
      <c r="L481" s="234">
        <v>0</v>
      </c>
      <c r="M481" s="235">
        <v>0</v>
      </c>
      <c r="N481" s="428"/>
      <c r="O481" s="421"/>
      <c r="P481" s="421"/>
      <c r="Q481" s="421"/>
      <c r="R481" s="421"/>
      <c r="S481" s="245">
        <v>0</v>
      </c>
      <c r="T481" s="246">
        <v>0</v>
      </c>
      <c r="U481" s="246">
        <v>0</v>
      </c>
      <c r="V481" s="246">
        <v>0</v>
      </c>
      <c r="W481" s="247">
        <v>0</v>
      </c>
    </row>
    <row r="482" spans="1:23" ht="30" customHeight="1">
      <c r="A482" s="415"/>
      <c r="B482" s="418"/>
      <c r="C482" s="146" t="s">
        <v>22</v>
      </c>
      <c r="D482" s="421"/>
      <c r="E482" s="421"/>
      <c r="F482" s="421"/>
      <c r="G482" s="421"/>
      <c r="H482" s="426"/>
      <c r="I482" s="236">
        <v>0</v>
      </c>
      <c r="J482" s="234">
        <v>0</v>
      </c>
      <c r="K482" s="234">
        <v>0</v>
      </c>
      <c r="L482" s="234">
        <v>0</v>
      </c>
      <c r="M482" s="235">
        <v>0</v>
      </c>
      <c r="N482" s="428"/>
      <c r="O482" s="421"/>
      <c r="P482" s="421"/>
      <c r="Q482" s="421"/>
      <c r="R482" s="421"/>
      <c r="S482" s="245">
        <v>0</v>
      </c>
      <c r="T482" s="246">
        <v>0</v>
      </c>
      <c r="U482" s="246">
        <v>0</v>
      </c>
      <c r="V482" s="246">
        <v>0</v>
      </c>
      <c r="W482" s="247">
        <v>0</v>
      </c>
    </row>
    <row r="483" spans="1:23" ht="30" customHeight="1">
      <c r="A483" s="415"/>
      <c r="B483" s="418"/>
      <c r="C483" s="146" t="s">
        <v>23</v>
      </c>
      <c r="D483" s="421"/>
      <c r="E483" s="421"/>
      <c r="F483" s="421"/>
      <c r="G483" s="421"/>
      <c r="H483" s="426"/>
      <c r="I483" s="236">
        <v>0</v>
      </c>
      <c r="J483" s="234">
        <v>0</v>
      </c>
      <c r="K483" s="234">
        <v>0</v>
      </c>
      <c r="L483" s="234">
        <v>0</v>
      </c>
      <c r="M483" s="235">
        <v>0</v>
      </c>
      <c r="N483" s="428"/>
      <c r="O483" s="421"/>
      <c r="P483" s="421"/>
      <c r="Q483" s="421"/>
      <c r="R483" s="421"/>
      <c r="S483" s="245">
        <v>0</v>
      </c>
      <c r="T483" s="246">
        <v>0</v>
      </c>
      <c r="U483" s="246">
        <v>0</v>
      </c>
      <c r="V483" s="246">
        <v>0</v>
      </c>
      <c r="W483" s="247">
        <v>0</v>
      </c>
    </row>
    <row r="484" spans="1:23" ht="30" customHeight="1" thickBot="1">
      <c r="A484" s="415"/>
      <c r="B484" s="419"/>
      <c r="C484" s="149" t="s">
        <v>24</v>
      </c>
      <c r="D484" s="421"/>
      <c r="E484" s="421"/>
      <c r="F484" s="421"/>
      <c r="G484" s="421"/>
      <c r="H484" s="426"/>
      <c r="I484" s="237">
        <v>105.4</v>
      </c>
      <c r="J484" s="238">
        <v>0</v>
      </c>
      <c r="K484" s="238">
        <v>0</v>
      </c>
      <c r="L484" s="238">
        <v>0</v>
      </c>
      <c r="M484" s="239">
        <v>0</v>
      </c>
      <c r="N484" s="429"/>
      <c r="O484" s="424"/>
      <c r="P484" s="424"/>
      <c r="Q484" s="424"/>
      <c r="R484" s="424"/>
      <c r="S484" s="251">
        <v>0</v>
      </c>
      <c r="T484" s="248">
        <v>0</v>
      </c>
      <c r="U484" s="248">
        <v>0</v>
      </c>
      <c r="V484" s="248">
        <v>0</v>
      </c>
      <c r="W484" s="252">
        <v>0</v>
      </c>
    </row>
    <row r="485" spans="1:23" ht="30" customHeight="1" thickBot="1">
      <c r="A485" s="416"/>
      <c r="B485" s="422" t="s">
        <v>25</v>
      </c>
      <c r="C485" s="423"/>
      <c r="D485" s="256">
        <v>205.4</v>
      </c>
      <c r="E485" s="223">
        <v>0</v>
      </c>
      <c r="F485" s="223">
        <v>0</v>
      </c>
      <c r="G485" s="223">
        <v>0</v>
      </c>
      <c r="H485" s="223">
        <v>0</v>
      </c>
      <c r="I485" s="223">
        <f t="shared" ref="I485:M485" si="105">I477+I478+I479+I480+I481+I482+I483+I484</f>
        <v>205.4</v>
      </c>
      <c r="J485" s="223">
        <f t="shared" si="105"/>
        <v>0</v>
      </c>
      <c r="K485" s="223">
        <f t="shared" si="105"/>
        <v>0</v>
      </c>
      <c r="L485" s="223">
        <f t="shared" si="105"/>
        <v>0</v>
      </c>
      <c r="M485" s="224">
        <f t="shared" si="105"/>
        <v>0</v>
      </c>
      <c r="N485" s="256">
        <v>0</v>
      </c>
      <c r="O485" s="223">
        <v>0</v>
      </c>
      <c r="P485" s="223">
        <v>0</v>
      </c>
      <c r="Q485" s="223">
        <v>0</v>
      </c>
      <c r="R485" s="223">
        <v>0</v>
      </c>
      <c r="S485" s="223">
        <f t="shared" ref="S485:W485" si="106">S477+S478+S479+S480+S481+S482+S483+S484</f>
        <v>0</v>
      </c>
      <c r="T485" s="223">
        <f t="shared" si="106"/>
        <v>0</v>
      </c>
      <c r="U485" s="223">
        <f t="shared" si="106"/>
        <v>0</v>
      </c>
      <c r="V485" s="223">
        <f t="shared" si="106"/>
        <v>0</v>
      </c>
      <c r="W485" s="224">
        <f t="shared" si="106"/>
        <v>0</v>
      </c>
    </row>
    <row r="486" spans="1:23" ht="30" customHeight="1">
      <c r="A486" s="415">
        <v>54</v>
      </c>
      <c r="B486" s="417" t="s">
        <v>191</v>
      </c>
      <c r="C486" s="144" t="s">
        <v>17</v>
      </c>
      <c r="D486" s="420">
        <v>429.25</v>
      </c>
      <c r="E486" s="420">
        <v>0</v>
      </c>
      <c r="F486" s="420">
        <v>0</v>
      </c>
      <c r="G486" s="420">
        <v>0</v>
      </c>
      <c r="H486" s="425">
        <v>0</v>
      </c>
      <c r="I486" s="240">
        <v>0</v>
      </c>
      <c r="J486" s="232">
        <v>0</v>
      </c>
      <c r="K486" s="232">
        <v>0</v>
      </c>
      <c r="L486" s="232">
        <v>0</v>
      </c>
      <c r="M486" s="233">
        <v>0</v>
      </c>
      <c r="N486" s="427">
        <v>0</v>
      </c>
      <c r="O486" s="420">
        <v>0</v>
      </c>
      <c r="P486" s="420">
        <v>0</v>
      </c>
      <c r="Q486" s="420">
        <v>0</v>
      </c>
      <c r="R486" s="420">
        <v>0</v>
      </c>
      <c r="S486" s="242">
        <v>0</v>
      </c>
      <c r="T486" s="243">
        <v>0</v>
      </c>
      <c r="U486" s="243">
        <v>0</v>
      </c>
      <c r="V486" s="243">
        <v>0</v>
      </c>
      <c r="W486" s="244">
        <v>0</v>
      </c>
    </row>
    <row r="487" spans="1:23" ht="30" customHeight="1">
      <c r="A487" s="415"/>
      <c r="B487" s="418"/>
      <c r="C487" s="146" t="s">
        <v>18</v>
      </c>
      <c r="D487" s="421"/>
      <c r="E487" s="421"/>
      <c r="F487" s="421"/>
      <c r="G487" s="421"/>
      <c r="H487" s="426"/>
      <c r="I487" s="236">
        <v>0</v>
      </c>
      <c r="J487" s="234">
        <v>0</v>
      </c>
      <c r="K487" s="234">
        <v>0</v>
      </c>
      <c r="L487" s="234">
        <v>0</v>
      </c>
      <c r="M487" s="235">
        <v>0</v>
      </c>
      <c r="N487" s="428"/>
      <c r="O487" s="421"/>
      <c r="P487" s="421"/>
      <c r="Q487" s="421"/>
      <c r="R487" s="421"/>
      <c r="S487" s="245">
        <v>0</v>
      </c>
      <c r="T487" s="246">
        <v>0</v>
      </c>
      <c r="U487" s="246">
        <v>0</v>
      </c>
      <c r="V487" s="246">
        <v>0</v>
      </c>
      <c r="W487" s="247">
        <v>0</v>
      </c>
    </row>
    <row r="488" spans="1:23" ht="30" customHeight="1">
      <c r="A488" s="415"/>
      <c r="B488" s="418"/>
      <c r="C488" s="146" t="s">
        <v>19</v>
      </c>
      <c r="D488" s="421"/>
      <c r="E488" s="421"/>
      <c r="F488" s="421"/>
      <c r="G488" s="421"/>
      <c r="H488" s="426"/>
      <c r="I488" s="236">
        <v>0</v>
      </c>
      <c r="J488" s="234">
        <v>0</v>
      </c>
      <c r="K488" s="234">
        <v>0</v>
      </c>
      <c r="L488" s="234">
        <v>0</v>
      </c>
      <c r="M488" s="235">
        <v>0</v>
      </c>
      <c r="N488" s="428"/>
      <c r="O488" s="421"/>
      <c r="P488" s="421"/>
      <c r="Q488" s="421"/>
      <c r="R488" s="421"/>
      <c r="S488" s="245">
        <v>0</v>
      </c>
      <c r="T488" s="246">
        <v>0</v>
      </c>
      <c r="U488" s="246">
        <v>0</v>
      </c>
      <c r="V488" s="246">
        <v>0</v>
      </c>
      <c r="W488" s="247">
        <v>0</v>
      </c>
    </row>
    <row r="489" spans="1:23" ht="30" customHeight="1">
      <c r="A489" s="415"/>
      <c r="B489" s="418"/>
      <c r="C489" s="146" t="s">
        <v>20</v>
      </c>
      <c r="D489" s="421"/>
      <c r="E489" s="421"/>
      <c r="F489" s="421"/>
      <c r="G489" s="421"/>
      <c r="H489" s="426"/>
      <c r="I489" s="236">
        <v>0</v>
      </c>
      <c r="J489" s="234">
        <v>0</v>
      </c>
      <c r="K489" s="234">
        <v>0</v>
      </c>
      <c r="L489" s="234">
        <v>0</v>
      </c>
      <c r="M489" s="235">
        <v>0</v>
      </c>
      <c r="N489" s="428"/>
      <c r="O489" s="421"/>
      <c r="P489" s="421"/>
      <c r="Q489" s="421"/>
      <c r="R489" s="421"/>
      <c r="S489" s="245">
        <v>0</v>
      </c>
      <c r="T489" s="246">
        <v>0</v>
      </c>
      <c r="U489" s="246">
        <v>0</v>
      </c>
      <c r="V489" s="246">
        <v>0</v>
      </c>
      <c r="W489" s="247">
        <v>0</v>
      </c>
    </row>
    <row r="490" spans="1:23" ht="30" customHeight="1">
      <c r="A490" s="415"/>
      <c r="B490" s="418"/>
      <c r="C490" s="146" t="s">
        <v>21</v>
      </c>
      <c r="D490" s="421"/>
      <c r="E490" s="421"/>
      <c r="F490" s="421"/>
      <c r="G490" s="421"/>
      <c r="H490" s="426"/>
      <c r="I490" s="236">
        <v>0</v>
      </c>
      <c r="J490" s="234">
        <v>0</v>
      </c>
      <c r="K490" s="234">
        <v>0</v>
      </c>
      <c r="L490" s="234">
        <v>0</v>
      </c>
      <c r="M490" s="235">
        <v>0</v>
      </c>
      <c r="N490" s="428"/>
      <c r="O490" s="421"/>
      <c r="P490" s="421"/>
      <c r="Q490" s="421"/>
      <c r="R490" s="421"/>
      <c r="S490" s="245">
        <v>0</v>
      </c>
      <c r="T490" s="246">
        <v>0</v>
      </c>
      <c r="U490" s="246">
        <v>0</v>
      </c>
      <c r="V490" s="246">
        <v>0</v>
      </c>
      <c r="W490" s="247">
        <v>0</v>
      </c>
    </row>
    <row r="491" spans="1:23" ht="30" customHeight="1">
      <c r="A491" s="415"/>
      <c r="B491" s="418"/>
      <c r="C491" s="146" t="s">
        <v>22</v>
      </c>
      <c r="D491" s="421"/>
      <c r="E491" s="421"/>
      <c r="F491" s="421"/>
      <c r="G491" s="421"/>
      <c r="H491" s="426"/>
      <c r="I491" s="236">
        <v>0</v>
      </c>
      <c r="J491" s="234">
        <v>0</v>
      </c>
      <c r="K491" s="234">
        <v>0</v>
      </c>
      <c r="L491" s="234">
        <v>0</v>
      </c>
      <c r="M491" s="235">
        <v>0</v>
      </c>
      <c r="N491" s="428"/>
      <c r="O491" s="421"/>
      <c r="P491" s="421"/>
      <c r="Q491" s="421"/>
      <c r="R491" s="421"/>
      <c r="S491" s="245">
        <v>0</v>
      </c>
      <c r="T491" s="246">
        <v>0</v>
      </c>
      <c r="U491" s="246">
        <v>0</v>
      </c>
      <c r="V491" s="246">
        <v>0</v>
      </c>
      <c r="W491" s="247">
        <v>0</v>
      </c>
    </row>
    <row r="492" spans="1:23" ht="30" customHeight="1">
      <c r="A492" s="415"/>
      <c r="B492" s="418"/>
      <c r="C492" s="146" t="s">
        <v>23</v>
      </c>
      <c r="D492" s="421"/>
      <c r="E492" s="421"/>
      <c r="F492" s="421"/>
      <c r="G492" s="421"/>
      <c r="H492" s="426"/>
      <c r="I492" s="236">
        <v>0</v>
      </c>
      <c r="J492" s="234">
        <v>0</v>
      </c>
      <c r="K492" s="234">
        <v>0</v>
      </c>
      <c r="L492" s="234">
        <v>0</v>
      </c>
      <c r="M492" s="235">
        <v>0</v>
      </c>
      <c r="N492" s="428"/>
      <c r="O492" s="421"/>
      <c r="P492" s="421"/>
      <c r="Q492" s="421"/>
      <c r="R492" s="421"/>
      <c r="S492" s="245">
        <v>0</v>
      </c>
      <c r="T492" s="246">
        <v>0</v>
      </c>
      <c r="U492" s="246">
        <v>0</v>
      </c>
      <c r="V492" s="246">
        <v>0</v>
      </c>
      <c r="W492" s="247">
        <v>0</v>
      </c>
    </row>
    <row r="493" spans="1:23" ht="30" customHeight="1" thickBot="1">
      <c r="A493" s="415"/>
      <c r="B493" s="419"/>
      <c r="C493" s="149" t="s">
        <v>24</v>
      </c>
      <c r="D493" s="421"/>
      <c r="E493" s="421"/>
      <c r="F493" s="421"/>
      <c r="G493" s="421"/>
      <c r="H493" s="426"/>
      <c r="I493" s="237">
        <v>0</v>
      </c>
      <c r="J493" s="238">
        <v>0</v>
      </c>
      <c r="K493" s="238">
        <v>0</v>
      </c>
      <c r="L493" s="238">
        <v>0</v>
      </c>
      <c r="M493" s="239">
        <v>0</v>
      </c>
      <c r="N493" s="429"/>
      <c r="O493" s="424"/>
      <c r="P493" s="424"/>
      <c r="Q493" s="424"/>
      <c r="R493" s="424"/>
      <c r="S493" s="251">
        <v>0</v>
      </c>
      <c r="T493" s="248">
        <v>0</v>
      </c>
      <c r="U493" s="248">
        <v>0</v>
      </c>
      <c r="V493" s="248">
        <v>0</v>
      </c>
      <c r="W493" s="252">
        <v>0</v>
      </c>
    </row>
    <row r="494" spans="1:23" ht="30" customHeight="1" thickBot="1">
      <c r="A494" s="416"/>
      <c r="B494" s="422" t="s">
        <v>25</v>
      </c>
      <c r="C494" s="423"/>
      <c r="D494" s="256">
        <v>0</v>
      </c>
      <c r="E494" s="223">
        <v>0</v>
      </c>
      <c r="F494" s="223">
        <v>0</v>
      </c>
      <c r="G494" s="223">
        <v>0</v>
      </c>
      <c r="H494" s="223">
        <v>0</v>
      </c>
      <c r="I494" s="223">
        <f t="shared" ref="I494:M494" si="107">I486+I487+I488+I489+I490+I491+I492+I493</f>
        <v>0</v>
      </c>
      <c r="J494" s="223">
        <f t="shared" si="107"/>
        <v>0</v>
      </c>
      <c r="K494" s="223">
        <f t="shared" si="107"/>
        <v>0</v>
      </c>
      <c r="L494" s="223">
        <f t="shared" si="107"/>
        <v>0</v>
      </c>
      <c r="M494" s="224">
        <f t="shared" si="107"/>
        <v>0</v>
      </c>
      <c r="N494" s="256">
        <v>0</v>
      </c>
      <c r="O494" s="223">
        <v>0</v>
      </c>
      <c r="P494" s="223">
        <v>0</v>
      </c>
      <c r="Q494" s="223">
        <v>0</v>
      </c>
      <c r="R494" s="223">
        <v>0</v>
      </c>
      <c r="S494" s="223">
        <f t="shared" ref="S494:W494" si="108">S486+S487+S488+S489+S490+S491+S492+S493</f>
        <v>0</v>
      </c>
      <c r="T494" s="223">
        <f t="shared" si="108"/>
        <v>0</v>
      </c>
      <c r="U494" s="223">
        <f t="shared" si="108"/>
        <v>0</v>
      </c>
      <c r="V494" s="223">
        <f t="shared" si="108"/>
        <v>0</v>
      </c>
      <c r="W494" s="224">
        <f t="shared" si="108"/>
        <v>0</v>
      </c>
    </row>
    <row r="495" spans="1:23" ht="30" customHeight="1">
      <c r="A495" s="415">
        <v>55</v>
      </c>
      <c r="B495" s="417" t="s">
        <v>192</v>
      </c>
      <c r="C495" s="144" t="s">
        <v>17</v>
      </c>
      <c r="D495" s="420">
        <v>1928.42</v>
      </c>
      <c r="E495" s="420">
        <v>0</v>
      </c>
      <c r="F495" s="420">
        <v>0</v>
      </c>
      <c r="G495" s="420">
        <v>0.51</v>
      </c>
      <c r="H495" s="425">
        <v>0</v>
      </c>
      <c r="I495" s="240">
        <v>0</v>
      </c>
      <c r="J495" s="232">
        <v>0</v>
      </c>
      <c r="K495" s="232">
        <v>0</v>
      </c>
      <c r="L495" s="232">
        <v>0</v>
      </c>
      <c r="M495" s="233">
        <v>0</v>
      </c>
      <c r="N495" s="427">
        <v>0.81</v>
      </c>
      <c r="O495" s="420">
        <v>0</v>
      </c>
      <c r="P495" s="420">
        <v>0</v>
      </c>
      <c r="Q495" s="420">
        <v>0</v>
      </c>
      <c r="R495" s="420">
        <v>0</v>
      </c>
      <c r="S495" s="242">
        <v>0</v>
      </c>
      <c r="T495" s="243">
        <v>0</v>
      </c>
      <c r="U495" s="243">
        <v>0</v>
      </c>
      <c r="V495" s="243">
        <v>0</v>
      </c>
      <c r="W495" s="244">
        <v>0</v>
      </c>
    </row>
    <row r="496" spans="1:23" ht="30" customHeight="1">
      <c r="A496" s="415"/>
      <c r="B496" s="418"/>
      <c r="C496" s="146" t="s">
        <v>18</v>
      </c>
      <c r="D496" s="421"/>
      <c r="E496" s="421"/>
      <c r="F496" s="421"/>
      <c r="G496" s="421"/>
      <c r="H496" s="426"/>
      <c r="I496" s="236">
        <v>0</v>
      </c>
      <c r="J496" s="234">
        <v>0</v>
      </c>
      <c r="K496" s="234">
        <v>0</v>
      </c>
      <c r="L496" s="234">
        <v>0</v>
      </c>
      <c r="M496" s="235">
        <v>0</v>
      </c>
      <c r="N496" s="428"/>
      <c r="O496" s="421"/>
      <c r="P496" s="421"/>
      <c r="Q496" s="421"/>
      <c r="R496" s="421"/>
      <c r="S496" s="245">
        <v>0</v>
      </c>
      <c r="T496" s="246">
        <v>0</v>
      </c>
      <c r="U496" s="246">
        <v>0</v>
      </c>
      <c r="V496" s="246">
        <v>0</v>
      </c>
      <c r="W496" s="247">
        <v>0</v>
      </c>
    </row>
    <row r="497" spans="1:23" ht="30" customHeight="1">
      <c r="A497" s="415"/>
      <c r="B497" s="418"/>
      <c r="C497" s="146" t="s">
        <v>19</v>
      </c>
      <c r="D497" s="421"/>
      <c r="E497" s="421"/>
      <c r="F497" s="421"/>
      <c r="G497" s="421"/>
      <c r="H497" s="426"/>
      <c r="I497" s="236">
        <v>0</v>
      </c>
      <c r="J497" s="234">
        <v>0</v>
      </c>
      <c r="K497" s="234">
        <v>0</v>
      </c>
      <c r="L497" s="234">
        <v>0</v>
      </c>
      <c r="M497" s="235">
        <v>0</v>
      </c>
      <c r="N497" s="428"/>
      <c r="O497" s="421"/>
      <c r="P497" s="421"/>
      <c r="Q497" s="421"/>
      <c r="R497" s="421"/>
      <c r="S497" s="245">
        <v>0</v>
      </c>
      <c r="T497" s="246">
        <v>0</v>
      </c>
      <c r="U497" s="246">
        <v>0</v>
      </c>
      <c r="V497" s="246">
        <v>0</v>
      </c>
      <c r="W497" s="247">
        <v>0</v>
      </c>
    </row>
    <row r="498" spans="1:23" ht="30" customHeight="1">
      <c r="A498" s="415"/>
      <c r="B498" s="418"/>
      <c r="C498" s="146" t="s">
        <v>20</v>
      </c>
      <c r="D498" s="421"/>
      <c r="E498" s="421"/>
      <c r="F498" s="421"/>
      <c r="G498" s="421"/>
      <c r="H498" s="426"/>
      <c r="I498" s="236">
        <v>0</v>
      </c>
      <c r="J498" s="234">
        <v>0</v>
      </c>
      <c r="K498" s="234">
        <v>0</v>
      </c>
      <c r="L498" s="234">
        <v>0</v>
      </c>
      <c r="M498" s="235">
        <v>0</v>
      </c>
      <c r="N498" s="428"/>
      <c r="O498" s="421"/>
      <c r="P498" s="421"/>
      <c r="Q498" s="421"/>
      <c r="R498" s="421"/>
      <c r="S498" s="245">
        <v>0</v>
      </c>
      <c r="T498" s="246">
        <v>0</v>
      </c>
      <c r="U498" s="246">
        <v>0</v>
      </c>
      <c r="V498" s="246">
        <v>0</v>
      </c>
      <c r="W498" s="247">
        <v>0</v>
      </c>
    </row>
    <row r="499" spans="1:23" ht="30" customHeight="1">
      <c r="A499" s="415"/>
      <c r="B499" s="418"/>
      <c r="C499" s="146" t="s">
        <v>21</v>
      </c>
      <c r="D499" s="421"/>
      <c r="E499" s="421"/>
      <c r="F499" s="421"/>
      <c r="G499" s="421"/>
      <c r="H499" s="426"/>
      <c r="I499" s="236">
        <v>0</v>
      </c>
      <c r="J499" s="234">
        <v>0</v>
      </c>
      <c r="K499" s="234">
        <v>0</v>
      </c>
      <c r="L499" s="234">
        <v>0</v>
      </c>
      <c r="M499" s="235">
        <v>0</v>
      </c>
      <c r="N499" s="428"/>
      <c r="O499" s="421"/>
      <c r="P499" s="421"/>
      <c r="Q499" s="421"/>
      <c r="R499" s="421"/>
      <c r="S499" s="245">
        <v>0</v>
      </c>
      <c r="T499" s="246">
        <v>0</v>
      </c>
      <c r="U499" s="246">
        <v>0</v>
      </c>
      <c r="V499" s="246">
        <v>0</v>
      </c>
      <c r="W499" s="247">
        <v>0</v>
      </c>
    </row>
    <row r="500" spans="1:23" ht="30" customHeight="1">
      <c r="A500" s="415"/>
      <c r="B500" s="418"/>
      <c r="C500" s="146" t="s">
        <v>22</v>
      </c>
      <c r="D500" s="421"/>
      <c r="E500" s="421"/>
      <c r="F500" s="421"/>
      <c r="G500" s="421"/>
      <c r="H500" s="426"/>
      <c r="I500" s="236">
        <v>0</v>
      </c>
      <c r="J500" s="234">
        <v>0</v>
      </c>
      <c r="K500" s="234">
        <v>0</v>
      </c>
      <c r="L500" s="234">
        <v>0</v>
      </c>
      <c r="M500" s="235">
        <v>0</v>
      </c>
      <c r="N500" s="428"/>
      <c r="O500" s="421"/>
      <c r="P500" s="421"/>
      <c r="Q500" s="421"/>
      <c r="R500" s="421"/>
      <c r="S500" s="245">
        <v>0</v>
      </c>
      <c r="T500" s="246">
        <v>0</v>
      </c>
      <c r="U500" s="246">
        <v>0</v>
      </c>
      <c r="V500" s="246">
        <v>0</v>
      </c>
      <c r="W500" s="247">
        <v>0</v>
      </c>
    </row>
    <row r="501" spans="1:23" ht="30" customHeight="1">
      <c r="A501" s="415"/>
      <c r="B501" s="418"/>
      <c r="C501" s="146" t="s">
        <v>23</v>
      </c>
      <c r="D501" s="421"/>
      <c r="E501" s="421"/>
      <c r="F501" s="421"/>
      <c r="G501" s="421"/>
      <c r="H501" s="426"/>
      <c r="I501" s="236">
        <v>0</v>
      </c>
      <c r="J501" s="234">
        <v>0</v>
      </c>
      <c r="K501" s="234">
        <v>0</v>
      </c>
      <c r="L501" s="234">
        <v>0</v>
      </c>
      <c r="M501" s="235">
        <v>0</v>
      </c>
      <c r="N501" s="428"/>
      <c r="O501" s="421"/>
      <c r="P501" s="421"/>
      <c r="Q501" s="421"/>
      <c r="R501" s="421"/>
      <c r="S501" s="245">
        <v>0</v>
      </c>
      <c r="T501" s="246">
        <v>0</v>
      </c>
      <c r="U501" s="246">
        <v>0</v>
      </c>
      <c r="V501" s="246">
        <v>0</v>
      </c>
      <c r="W501" s="247">
        <v>0</v>
      </c>
    </row>
    <row r="502" spans="1:23" ht="30" customHeight="1" thickBot="1">
      <c r="A502" s="415"/>
      <c r="B502" s="419"/>
      <c r="C502" s="149" t="s">
        <v>24</v>
      </c>
      <c r="D502" s="421"/>
      <c r="E502" s="421"/>
      <c r="F502" s="421"/>
      <c r="G502" s="421"/>
      <c r="H502" s="426"/>
      <c r="I502" s="237">
        <v>0</v>
      </c>
      <c r="J502" s="238">
        <v>0</v>
      </c>
      <c r="K502" s="238">
        <v>0</v>
      </c>
      <c r="L502" s="238">
        <v>0</v>
      </c>
      <c r="M502" s="239">
        <v>0</v>
      </c>
      <c r="N502" s="429"/>
      <c r="O502" s="424"/>
      <c r="P502" s="424"/>
      <c r="Q502" s="424"/>
      <c r="R502" s="424"/>
      <c r="S502" s="251">
        <v>0</v>
      </c>
      <c r="T502" s="248">
        <v>0</v>
      </c>
      <c r="U502" s="248">
        <v>0</v>
      </c>
      <c r="V502" s="248">
        <v>0</v>
      </c>
      <c r="W502" s="252">
        <v>0</v>
      </c>
    </row>
    <row r="503" spans="1:23" ht="30" customHeight="1" thickBot="1">
      <c r="A503" s="416"/>
      <c r="B503" s="422" t="s">
        <v>25</v>
      </c>
      <c r="C503" s="423"/>
      <c r="D503" s="256">
        <v>0</v>
      </c>
      <c r="E503" s="223">
        <v>0</v>
      </c>
      <c r="F503" s="223">
        <v>0</v>
      </c>
      <c r="G503" s="223">
        <v>0</v>
      </c>
      <c r="H503" s="223">
        <v>0</v>
      </c>
      <c r="I503" s="223">
        <f t="shared" ref="I503:M503" si="109">I495+I496+I497+I498+I499+I500+I501+I502</f>
        <v>0</v>
      </c>
      <c r="J503" s="223">
        <f t="shared" si="109"/>
        <v>0</v>
      </c>
      <c r="K503" s="223">
        <f t="shared" si="109"/>
        <v>0</v>
      </c>
      <c r="L503" s="223">
        <f t="shared" si="109"/>
        <v>0</v>
      </c>
      <c r="M503" s="224">
        <f t="shared" si="109"/>
        <v>0</v>
      </c>
      <c r="N503" s="256">
        <v>0</v>
      </c>
      <c r="O503" s="223">
        <v>0</v>
      </c>
      <c r="P503" s="223">
        <v>0</v>
      </c>
      <c r="Q503" s="223">
        <v>0</v>
      </c>
      <c r="R503" s="223">
        <v>0</v>
      </c>
      <c r="S503" s="223">
        <f t="shared" ref="S503:W503" si="110">S495+S496+S497+S498+S499+S500+S501+S502</f>
        <v>0</v>
      </c>
      <c r="T503" s="223">
        <f t="shared" si="110"/>
        <v>0</v>
      </c>
      <c r="U503" s="223">
        <f t="shared" si="110"/>
        <v>0</v>
      </c>
      <c r="V503" s="223">
        <f t="shared" si="110"/>
        <v>0</v>
      </c>
      <c r="W503" s="224">
        <f t="shared" si="110"/>
        <v>0</v>
      </c>
    </row>
    <row r="504" spans="1:23" ht="30" customHeight="1">
      <c r="A504" s="415">
        <v>56</v>
      </c>
      <c r="B504" s="417" t="s">
        <v>193</v>
      </c>
      <c r="C504" s="144" t="s">
        <v>17</v>
      </c>
      <c r="D504" s="420">
        <v>39.21</v>
      </c>
      <c r="E504" s="420">
        <v>0</v>
      </c>
      <c r="F504" s="420">
        <v>0</v>
      </c>
      <c r="G504" s="420">
        <v>0</v>
      </c>
      <c r="H504" s="425">
        <v>0</v>
      </c>
      <c r="I504" s="240">
        <v>0</v>
      </c>
      <c r="J504" s="232">
        <v>0</v>
      </c>
      <c r="K504" s="232">
        <v>0</v>
      </c>
      <c r="L504" s="232">
        <v>0</v>
      </c>
      <c r="M504" s="233">
        <v>0</v>
      </c>
      <c r="N504" s="427">
        <v>0</v>
      </c>
      <c r="O504" s="420">
        <v>0</v>
      </c>
      <c r="P504" s="420">
        <v>0</v>
      </c>
      <c r="Q504" s="420">
        <v>0</v>
      </c>
      <c r="R504" s="420">
        <v>0</v>
      </c>
      <c r="S504" s="242">
        <v>0</v>
      </c>
      <c r="T504" s="243">
        <v>0</v>
      </c>
      <c r="U504" s="243">
        <v>0</v>
      </c>
      <c r="V504" s="243">
        <v>0</v>
      </c>
      <c r="W504" s="244">
        <v>0</v>
      </c>
    </row>
    <row r="505" spans="1:23" ht="30" customHeight="1">
      <c r="A505" s="415"/>
      <c r="B505" s="418"/>
      <c r="C505" s="146" t="s">
        <v>18</v>
      </c>
      <c r="D505" s="421"/>
      <c r="E505" s="421"/>
      <c r="F505" s="421"/>
      <c r="G505" s="421"/>
      <c r="H505" s="426"/>
      <c r="I505" s="236">
        <v>0</v>
      </c>
      <c r="J505" s="234">
        <v>0</v>
      </c>
      <c r="K505" s="234">
        <v>0</v>
      </c>
      <c r="L505" s="234">
        <v>0</v>
      </c>
      <c r="M505" s="235">
        <v>0</v>
      </c>
      <c r="N505" s="428"/>
      <c r="O505" s="421"/>
      <c r="P505" s="421"/>
      <c r="Q505" s="421"/>
      <c r="R505" s="421"/>
      <c r="S505" s="245">
        <v>0</v>
      </c>
      <c r="T505" s="246">
        <v>0</v>
      </c>
      <c r="U505" s="246">
        <v>0</v>
      </c>
      <c r="V505" s="246">
        <v>0</v>
      </c>
      <c r="W505" s="247">
        <v>0</v>
      </c>
    </row>
    <row r="506" spans="1:23" ht="30" customHeight="1">
      <c r="A506" s="415"/>
      <c r="B506" s="418"/>
      <c r="C506" s="146" t="s">
        <v>19</v>
      </c>
      <c r="D506" s="421"/>
      <c r="E506" s="421"/>
      <c r="F506" s="421"/>
      <c r="G506" s="421"/>
      <c r="H506" s="426"/>
      <c r="I506" s="236">
        <v>0</v>
      </c>
      <c r="J506" s="234">
        <v>0</v>
      </c>
      <c r="K506" s="234">
        <v>0</v>
      </c>
      <c r="L506" s="234">
        <v>0</v>
      </c>
      <c r="M506" s="235">
        <v>0</v>
      </c>
      <c r="N506" s="428"/>
      <c r="O506" s="421"/>
      <c r="P506" s="421"/>
      <c r="Q506" s="421"/>
      <c r="R506" s="421"/>
      <c r="S506" s="245">
        <v>0</v>
      </c>
      <c r="T506" s="246">
        <v>0</v>
      </c>
      <c r="U506" s="246">
        <v>0</v>
      </c>
      <c r="V506" s="246">
        <v>0</v>
      </c>
      <c r="W506" s="247">
        <v>0</v>
      </c>
    </row>
    <row r="507" spans="1:23" ht="30" customHeight="1">
      <c r="A507" s="415"/>
      <c r="B507" s="418"/>
      <c r="C507" s="146" t="s">
        <v>20</v>
      </c>
      <c r="D507" s="421"/>
      <c r="E507" s="421"/>
      <c r="F507" s="421"/>
      <c r="G507" s="421"/>
      <c r="H507" s="426"/>
      <c r="I507" s="236">
        <v>0</v>
      </c>
      <c r="J507" s="234">
        <v>0</v>
      </c>
      <c r="K507" s="234">
        <v>0</v>
      </c>
      <c r="L507" s="234">
        <v>0</v>
      </c>
      <c r="M507" s="235">
        <v>0</v>
      </c>
      <c r="N507" s="428"/>
      <c r="O507" s="421"/>
      <c r="P507" s="421"/>
      <c r="Q507" s="421"/>
      <c r="R507" s="421"/>
      <c r="S507" s="245">
        <v>0</v>
      </c>
      <c r="T507" s="246">
        <v>0</v>
      </c>
      <c r="U507" s="246">
        <v>0</v>
      </c>
      <c r="V507" s="246">
        <v>0</v>
      </c>
      <c r="W507" s="247">
        <v>0</v>
      </c>
    </row>
    <row r="508" spans="1:23" ht="30" customHeight="1">
      <c r="A508" s="415"/>
      <c r="B508" s="418"/>
      <c r="C508" s="146" t="s">
        <v>21</v>
      </c>
      <c r="D508" s="421"/>
      <c r="E508" s="421"/>
      <c r="F508" s="421"/>
      <c r="G508" s="421"/>
      <c r="H508" s="426"/>
      <c r="I508" s="236">
        <v>0</v>
      </c>
      <c r="J508" s="234">
        <v>0</v>
      </c>
      <c r="K508" s="234">
        <v>0</v>
      </c>
      <c r="L508" s="234">
        <v>0</v>
      </c>
      <c r="M508" s="235">
        <v>0</v>
      </c>
      <c r="N508" s="428"/>
      <c r="O508" s="421"/>
      <c r="P508" s="421"/>
      <c r="Q508" s="421"/>
      <c r="R508" s="421"/>
      <c r="S508" s="245">
        <v>0</v>
      </c>
      <c r="T508" s="246">
        <v>0</v>
      </c>
      <c r="U508" s="246">
        <v>0</v>
      </c>
      <c r="V508" s="246">
        <v>0</v>
      </c>
      <c r="W508" s="247">
        <v>0</v>
      </c>
    </row>
    <row r="509" spans="1:23" ht="30" customHeight="1">
      <c r="A509" s="415"/>
      <c r="B509" s="418"/>
      <c r="C509" s="146" t="s">
        <v>22</v>
      </c>
      <c r="D509" s="421"/>
      <c r="E509" s="421"/>
      <c r="F509" s="421"/>
      <c r="G509" s="421"/>
      <c r="H509" s="426"/>
      <c r="I509" s="236">
        <v>0</v>
      </c>
      <c r="J509" s="234">
        <v>0</v>
      </c>
      <c r="K509" s="234">
        <v>0</v>
      </c>
      <c r="L509" s="234">
        <v>0</v>
      </c>
      <c r="M509" s="235">
        <v>0</v>
      </c>
      <c r="N509" s="428"/>
      <c r="O509" s="421"/>
      <c r="P509" s="421"/>
      <c r="Q509" s="421"/>
      <c r="R509" s="421"/>
      <c r="S509" s="245">
        <v>0</v>
      </c>
      <c r="T509" s="246">
        <v>0</v>
      </c>
      <c r="U509" s="246">
        <v>0</v>
      </c>
      <c r="V509" s="246">
        <v>0</v>
      </c>
      <c r="W509" s="247">
        <v>0</v>
      </c>
    </row>
    <row r="510" spans="1:23" ht="30" customHeight="1">
      <c r="A510" s="415"/>
      <c r="B510" s="418"/>
      <c r="C510" s="146" t="s">
        <v>23</v>
      </c>
      <c r="D510" s="421"/>
      <c r="E510" s="421"/>
      <c r="F510" s="421"/>
      <c r="G510" s="421"/>
      <c r="H510" s="426"/>
      <c r="I510" s="236">
        <v>0</v>
      </c>
      <c r="J510" s="234">
        <v>0</v>
      </c>
      <c r="K510" s="234">
        <v>0</v>
      </c>
      <c r="L510" s="234">
        <v>0</v>
      </c>
      <c r="M510" s="235">
        <v>0</v>
      </c>
      <c r="N510" s="428"/>
      <c r="O510" s="421"/>
      <c r="P510" s="421"/>
      <c r="Q510" s="421"/>
      <c r="R510" s="421"/>
      <c r="S510" s="245">
        <v>0</v>
      </c>
      <c r="T510" s="246">
        <v>0</v>
      </c>
      <c r="U510" s="246">
        <v>0</v>
      </c>
      <c r="V510" s="246">
        <v>0</v>
      </c>
      <c r="W510" s="247">
        <v>0</v>
      </c>
    </row>
    <row r="511" spans="1:23" ht="30" customHeight="1" thickBot="1">
      <c r="A511" s="415"/>
      <c r="B511" s="419"/>
      <c r="C511" s="149" t="s">
        <v>24</v>
      </c>
      <c r="D511" s="421"/>
      <c r="E511" s="421"/>
      <c r="F511" s="421"/>
      <c r="G511" s="421"/>
      <c r="H511" s="426"/>
      <c r="I511" s="237">
        <v>0</v>
      </c>
      <c r="J511" s="238">
        <v>0</v>
      </c>
      <c r="K511" s="238">
        <v>0</v>
      </c>
      <c r="L511" s="238">
        <v>0</v>
      </c>
      <c r="M511" s="239">
        <v>0</v>
      </c>
      <c r="N511" s="429"/>
      <c r="O511" s="424"/>
      <c r="P511" s="424"/>
      <c r="Q511" s="424"/>
      <c r="R511" s="424"/>
      <c r="S511" s="251">
        <v>0</v>
      </c>
      <c r="T511" s="248">
        <v>0</v>
      </c>
      <c r="U511" s="248">
        <v>0</v>
      </c>
      <c r="V511" s="248">
        <v>0</v>
      </c>
      <c r="W511" s="252">
        <v>0</v>
      </c>
    </row>
    <row r="512" spans="1:23" ht="30" customHeight="1" thickBot="1">
      <c r="A512" s="416"/>
      <c r="B512" s="422" t="s">
        <v>25</v>
      </c>
      <c r="C512" s="423"/>
      <c r="D512" s="256">
        <v>0</v>
      </c>
      <c r="E512" s="223">
        <v>0</v>
      </c>
      <c r="F512" s="223">
        <v>0</v>
      </c>
      <c r="G512" s="223">
        <v>0</v>
      </c>
      <c r="H512" s="223">
        <v>0</v>
      </c>
      <c r="I512" s="223">
        <f t="shared" ref="I512:M512" si="111">I504+I505+I506+I507+I508+I509+I510+I511</f>
        <v>0</v>
      </c>
      <c r="J512" s="223">
        <f t="shared" si="111"/>
        <v>0</v>
      </c>
      <c r="K512" s="223">
        <f t="shared" si="111"/>
        <v>0</v>
      </c>
      <c r="L512" s="223">
        <f t="shared" si="111"/>
        <v>0</v>
      </c>
      <c r="M512" s="224">
        <f t="shared" si="111"/>
        <v>0</v>
      </c>
      <c r="N512" s="256">
        <v>0</v>
      </c>
      <c r="O512" s="223">
        <v>0</v>
      </c>
      <c r="P512" s="223">
        <v>0</v>
      </c>
      <c r="Q512" s="223">
        <v>0</v>
      </c>
      <c r="R512" s="223">
        <v>0</v>
      </c>
      <c r="S512" s="223">
        <f t="shared" ref="S512:W512" si="112">S504+S505+S506+S507+S508+S509+S510+S511</f>
        <v>0</v>
      </c>
      <c r="T512" s="223">
        <f t="shared" si="112"/>
        <v>0</v>
      </c>
      <c r="U512" s="223">
        <f t="shared" si="112"/>
        <v>0</v>
      </c>
      <c r="V512" s="223">
        <f t="shared" si="112"/>
        <v>0</v>
      </c>
      <c r="W512" s="224">
        <f t="shared" si="112"/>
        <v>0</v>
      </c>
    </row>
    <row r="513" spans="1:23" ht="30" customHeight="1">
      <c r="A513" s="415">
        <v>57</v>
      </c>
      <c r="B513" s="417" t="s">
        <v>194</v>
      </c>
      <c r="C513" s="144" t="s">
        <v>17</v>
      </c>
      <c r="D513" s="420">
        <v>312.36</v>
      </c>
      <c r="E513" s="420">
        <v>32.06</v>
      </c>
      <c r="F513" s="420">
        <v>0</v>
      </c>
      <c r="G513" s="420">
        <v>37.43</v>
      </c>
      <c r="H513" s="425">
        <v>0</v>
      </c>
      <c r="I513" s="240">
        <v>150</v>
      </c>
      <c r="J513" s="232">
        <v>0</v>
      </c>
      <c r="K513" s="232">
        <v>0</v>
      </c>
      <c r="L513" s="232">
        <v>37</v>
      </c>
      <c r="M513" s="233">
        <v>0</v>
      </c>
      <c r="N513" s="427">
        <v>0</v>
      </c>
      <c r="O513" s="420">
        <v>0</v>
      </c>
      <c r="P513" s="420">
        <v>0</v>
      </c>
      <c r="Q513" s="420">
        <v>0.02</v>
      </c>
      <c r="R513" s="420">
        <v>0</v>
      </c>
      <c r="S513" s="242">
        <v>0</v>
      </c>
      <c r="T513" s="243">
        <v>0</v>
      </c>
      <c r="U513" s="243">
        <v>0</v>
      </c>
      <c r="V513" s="243">
        <v>0</v>
      </c>
      <c r="W513" s="244">
        <v>0</v>
      </c>
    </row>
    <row r="514" spans="1:23" ht="30" customHeight="1">
      <c r="A514" s="415"/>
      <c r="B514" s="418"/>
      <c r="C514" s="146" t="s">
        <v>18</v>
      </c>
      <c r="D514" s="421"/>
      <c r="E514" s="421"/>
      <c r="F514" s="421"/>
      <c r="G514" s="421"/>
      <c r="H514" s="426"/>
      <c r="I514" s="236">
        <v>0</v>
      </c>
      <c r="J514" s="234">
        <v>0</v>
      </c>
      <c r="K514" s="234">
        <v>0</v>
      </c>
      <c r="L514" s="234">
        <v>0</v>
      </c>
      <c r="M514" s="235">
        <v>0</v>
      </c>
      <c r="N514" s="428"/>
      <c r="O514" s="421"/>
      <c r="P514" s="421"/>
      <c r="Q514" s="421"/>
      <c r="R514" s="421"/>
      <c r="S514" s="245">
        <v>0</v>
      </c>
      <c r="T514" s="246">
        <v>0</v>
      </c>
      <c r="U514" s="246">
        <v>0</v>
      </c>
      <c r="V514" s="246">
        <v>0</v>
      </c>
      <c r="W514" s="247">
        <v>0</v>
      </c>
    </row>
    <row r="515" spans="1:23" ht="30" customHeight="1">
      <c r="A515" s="415"/>
      <c r="B515" s="418"/>
      <c r="C515" s="146" t="s">
        <v>19</v>
      </c>
      <c r="D515" s="421"/>
      <c r="E515" s="421"/>
      <c r="F515" s="421"/>
      <c r="G515" s="421"/>
      <c r="H515" s="426"/>
      <c r="I515" s="236">
        <v>0</v>
      </c>
      <c r="J515" s="234">
        <v>0</v>
      </c>
      <c r="K515" s="234">
        <v>0</v>
      </c>
      <c r="L515" s="234">
        <v>0</v>
      </c>
      <c r="M515" s="235">
        <v>0</v>
      </c>
      <c r="N515" s="428"/>
      <c r="O515" s="421"/>
      <c r="P515" s="421"/>
      <c r="Q515" s="421"/>
      <c r="R515" s="421"/>
      <c r="S515" s="245">
        <v>0</v>
      </c>
      <c r="T515" s="246">
        <v>0</v>
      </c>
      <c r="U515" s="246">
        <v>0</v>
      </c>
      <c r="V515" s="246">
        <v>0</v>
      </c>
      <c r="W515" s="247">
        <v>0</v>
      </c>
    </row>
    <row r="516" spans="1:23" ht="30" customHeight="1">
      <c r="A516" s="415"/>
      <c r="B516" s="418"/>
      <c r="C516" s="146" t="s">
        <v>20</v>
      </c>
      <c r="D516" s="421"/>
      <c r="E516" s="421"/>
      <c r="F516" s="421"/>
      <c r="G516" s="421"/>
      <c r="H516" s="426"/>
      <c r="I516" s="236">
        <v>112</v>
      </c>
      <c r="J516" s="234">
        <v>32</v>
      </c>
      <c r="K516" s="234">
        <v>0</v>
      </c>
      <c r="L516" s="234">
        <v>0</v>
      </c>
      <c r="M516" s="235">
        <v>0</v>
      </c>
      <c r="N516" s="428"/>
      <c r="O516" s="421"/>
      <c r="P516" s="421"/>
      <c r="Q516" s="421"/>
      <c r="R516" s="421"/>
      <c r="S516" s="245">
        <v>0</v>
      </c>
      <c r="T516" s="246">
        <v>0</v>
      </c>
      <c r="U516" s="246">
        <v>0</v>
      </c>
      <c r="V516" s="246">
        <v>0</v>
      </c>
      <c r="W516" s="247">
        <v>0</v>
      </c>
    </row>
    <row r="517" spans="1:23" ht="30" customHeight="1">
      <c r="A517" s="415"/>
      <c r="B517" s="418"/>
      <c r="C517" s="146" t="s">
        <v>21</v>
      </c>
      <c r="D517" s="421"/>
      <c r="E517" s="421"/>
      <c r="F517" s="421"/>
      <c r="G517" s="421"/>
      <c r="H517" s="426"/>
      <c r="I517" s="236">
        <v>0</v>
      </c>
      <c r="J517" s="234">
        <v>0</v>
      </c>
      <c r="K517" s="234">
        <v>0</v>
      </c>
      <c r="L517" s="234">
        <v>0</v>
      </c>
      <c r="M517" s="235">
        <v>0</v>
      </c>
      <c r="N517" s="428"/>
      <c r="O517" s="421"/>
      <c r="P517" s="421"/>
      <c r="Q517" s="421"/>
      <c r="R517" s="421"/>
      <c r="S517" s="245">
        <v>0</v>
      </c>
      <c r="T517" s="246">
        <v>0</v>
      </c>
      <c r="U517" s="246">
        <v>0</v>
      </c>
      <c r="V517" s="246">
        <v>0</v>
      </c>
      <c r="W517" s="247">
        <v>0</v>
      </c>
    </row>
    <row r="518" spans="1:23" ht="30" customHeight="1">
      <c r="A518" s="415"/>
      <c r="B518" s="418"/>
      <c r="C518" s="146" t="s">
        <v>22</v>
      </c>
      <c r="D518" s="421"/>
      <c r="E518" s="421"/>
      <c r="F518" s="421"/>
      <c r="G518" s="421"/>
      <c r="H518" s="426"/>
      <c r="I518" s="236">
        <v>0</v>
      </c>
      <c r="J518" s="234">
        <v>0</v>
      </c>
      <c r="K518" s="234">
        <v>0</v>
      </c>
      <c r="L518" s="234">
        <v>0</v>
      </c>
      <c r="M518" s="235">
        <v>0</v>
      </c>
      <c r="N518" s="428"/>
      <c r="O518" s="421"/>
      <c r="P518" s="421"/>
      <c r="Q518" s="421"/>
      <c r="R518" s="421"/>
      <c r="S518" s="245">
        <v>0</v>
      </c>
      <c r="T518" s="246">
        <v>0</v>
      </c>
      <c r="U518" s="246">
        <v>0</v>
      </c>
      <c r="V518" s="246">
        <v>0</v>
      </c>
      <c r="W518" s="247">
        <v>0</v>
      </c>
    </row>
    <row r="519" spans="1:23" ht="30" customHeight="1">
      <c r="A519" s="415"/>
      <c r="B519" s="418"/>
      <c r="C519" s="146" t="s">
        <v>23</v>
      </c>
      <c r="D519" s="421"/>
      <c r="E519" s="421"/>
      <c r="F519" s="421"/>
      <c r="G519" s="421"/>
      <c r="H519" s="426"/>
      <c r="I519" s="236">
        <v>0</v>
      </c>
      <c r="J519" s="234">
        <v>0</v>
      </c>
      <c r="K519" s="234">
        <v>0</v>
      </c>
      <c r="L519" s="234">
        <v>0</v>
      </c>
      <c r="M519" s="235">
        <v>0</v>
      </c>
      <c r="N519" s="428"/>
      <c r="O519" s="421"/>
      <c r="P519" s="421"/>
      <c r="Q519" s="421"/>
      <c r="R519" s="421"/>
      <c r="S519" s="245">
        <v>0</v>
      </c>
      <c r="T519" s="246">
        <v>0</v>
      </c>
      <c r="U519" s="246">
        <v>0</v>
      </c>
      <c r="V519" s="246">
        <v>0</v>
      </c>
      <c r="W519" s="247">
        <v>0</v>
      </c>
    </row>
    <row r="520" spans="1:23" ht="30" customHeight="1" thickBot="1">
      <c r="A520" s="415"/>
      <c r="B520" s="419"/>
      <c r="C520" s="149" t="s">
        <v>24</v>
      </c>
      <c r="D520" s="421"/>
      <c r="E520" s="421"/>
      <c r="F520" s="421"/>
      <c r="G520" s="421"/>
      <c r="H520" s="426"/>
      <c r="I520" s="237">
        <v>0</v>
      </c>
      <c r="J520" s="238">
        <v>0</v>
      </c>
      <c r="K520" s="238">
        <v>0</v>
      </c>
      <c r="L520" s="238">
        <v>0</v>
      </c>
      <c r="M520" s="239">
        <v>0</v>
      </c>
      <c r="N520" s="429"/>
      <c r="O520" s="424"/>
      <c r="P520" s="424"/>
      <c r="Q520" s="424"/>
      <c r="R520" s="424"/>
      <c r="S520" s="251">
        <v>0</v>
      </c>
      <c r="T520" s="248">
        <v>0</v>
      </c>
      <c r="U520" s="248">
        <v>0</v>
      </c>
      <c r="V520" s="248">
        <v>0</v>
      </c>
      <c r="W520" s="252">
        <v>0</v>
      </c>
    </row>
    <row r="521" spans="1:23" ht="30" customHeight="1" thickBot="1">
      <c r="A521" s="416"/>
      <c r="B521" s="422" t="s">
        <v>25</v>
      </c>
      <c r="C521" s="423"/>
      <c r="D521" s="256">
        <v>262</v>
      </c>
      <c r="E521" s="223">
        <v>32</v>
      </c>
      <c r="F521" s="223">
        <v>0</v>
      </c>
      <c r="G521" s="223">
        <v>37</v>
      </c>
      <c r="H521" s="223">
        <v>0</v>
      </c>
      <c r="I521" s="223">
        <f t="shared" ref="I521:M521" si="113">I513+I514+I515+I516+I517+I518+I519+I520</f>
        <v>262</v>
      </c>
      <c r="J521" s="223">
        <f t="shared" si="113"/>
        <v>32</v>
      </c>
      <c r="K521" s="223">
        <f t="shared" si="113"/>
        <v>0</v>
      </c>
      <c r="L521" s="223">
        <f t="shared" si="113"/>
        <v>37</v>
      </c>
      <c r="M521" s="224">
        <f t="shared" si="113"/>
        <v>0</v>
      </c>
      <c r="N521" s="256">
        <v>0</v>
      </c>
      <c r="O521" s="223">
        <v>0</v>
      </c>
      <c r="P521" s="223">
        <v>0</v>
      </c>
      <c r="Q521" s="223">
        <v>0</v>
      </c>
      <c r="R521" s="223">
        <v>0</v>
      </c>
      <c r="S521" s="223">
        <f t="shared" ref="S521:W521" si="114">S513+S514+S515+S516+S517+S518+S519+S520</f>
        <v>0</v>
      </c>
      <c r="T521" s="223">
        <f t="shared" si="114"/>
        <v>0</v>
      </c>
      <c r="U521" s="223">
        <f t="shared" si="114"/>
        <v>0</v>
      </c>
      <c r="V521" s="223">
        <f t="shared" si="114"/>
        <v>0</v>
      </c>
      <c r="W521" s="224">
        <f t="shared" si="114"/>
        <v>0</v>
      </c>
    </row>
    <row r="522" spans="1:23" ht="30" customHeight="1">
      <c r="A522" s="415">
        <v>58</v>
      </c>
      <c r="B522" s="417" t="s">
        <v>195</v>
      </c>
      <c r="C522" s="144" t="s">
        <v>17</v>
      </c>
      <c r="D522" s="420">
        <v>157.09</v>
      </c>
      <c r="E522" s="420">
        <v>0</v>
      </c>
      <c r="F522" s="420">
        <v>0</v>
      </c>
      <c r="G522" s="420">
        <v>1.1200000000000001</v>
      </c>
      <c r="H522" s="425">
        <v>0</v>
      </c>
      <c r="I522" s="240">
        <v>0</v>
      </c>
      <c r="J522" s="232">
        <v>0</v>
      </c>
      <c r="K522" s="232">
        <v>0</v>
      </c>
      <c r="L522" s="232">
        <v>0</v>
      </c>
      <c r="M522" s="233">
        <v>0</v>
      </c>
      <c r="N522" s="427">
        <v>0</v>
      </c>
      <c r="O522" s="420">
        <v>15</v>
      </c>
      <c r="P522" s="420">
        <v>0</v>
      </c>
      <c r="Q522" s="420">
        <v>21.4</v>
      </c>
      <c r="R522" s="420">
        <v>0</v>
      </c>
      <c r="S522" s="242">
        <v>0</v>
      </c>
      <c r="T522" s="243">
        <v>0</v>
      </c>
      <c r="U522" s="243">
        <v>0</v>
      </c>
      <c r="V522" s="243">
        <v>0</v>
      </c>
      <c r="W522" s="244">
        <v>0</v>
      </c>
    </row>
    <row r="523" spans="1:23" ht="30" customHeight="1">
      <c r="A523" s="415"/>
      <c r="B523" s="418"/>
      <c r="C523" s="146" t="s">
        <v>18</v>
      </c>
      <c r="D523" s="421"/>
      <c r="E523" s="421"/>
      <c r="F523" s="421"/>
      <c r="G523" s="421"/>
      <c r="H523" s="426"/>
      <c r="I523" s="236">
        <v>0</v>
      </c>
      <c r="J523" s="234">
        <v>0</v>
      </c>
      <c r="K523" s="234">
        <v>0</v>
      </c>
      <c r="L523" s="234">
        <v>0</v>
      </c>
      <c r="M523" s="235">
        <v>0</v>
      </c>
      <c r="N523" s="428"/>
      <c r="O523" s="421"/>
      <c r="P523" s="421"/>
      <c r="Q523" s="421"/>
      <c r="R523" s="421"/>
      <c r="S523" s="245">
        <v>0</v>
      </c>
      <c r="T523" s="246">
        <v>0</v>
      </c>
      <c r="U523" s="246">
        <v>0</v>
      </c>
      <c r="V523" s="246">
        <v>0</v>
      </c>
      <c r="W523" s="247">
        <v>0</v>
      </c>
    </row>
    <row r="524" spans="1:23" ht="30" customHeight="1">
      <c r="A524" s="415"/>
      <c r="B524" s="418"/>
      <c r="C524" s="146" t="s">
        <v>19</v>
      </c>
      <c r="D524" s="421"/>
      <c r="E524" s="421"/>
      <c r="F524" s="421"/>
      <c r="G524" s="421"/>
      <c r="H524" s="426"/>
      <c r="I524" s="236">
        <v>0</v>
      </c>
      <c r="J524" s="234">
        <v>0</v>
      </c>
      <c r="K524" s="234">
        <v>0</v>
      </c>
      <c r="L524" s="234">
        <v>0</v>
      </c>
      <c r="M524" s="235">
        <v>0</v>
      </c>
      <c r="N524" s="428"/>
      <c r="O524" s="421"/>
      <c r="P524" s="421"/>
      <c r="Q524" s="421"/>
      <c r="R524" s="421"/>
      <c r="S524" s="245">
        <v>0</v>
      </c>
      <c r="T524" s="246">
        <v>0</v>
      </c>
      <c r="U524" s="246">
        <v>0</v>
      </c>
      <c r="V524" s="246">
        <v>0</v>
      </c>
      <c r="W524" s="247">
        <v>0</v>
      </c>
    </row>
    <row r="525" spans="1:23" ht="30" customHeight="1">
      <c r="A525" s="415"/>
      <c r="B525" s="418"/>
      <c r="C525" s="146" t="s">
        <v>20</v>
      </c>
      <c r="D525" s="421"/>
      <c r="E525" s="421"/>
      <c r="F525" s="421"/>
      <c r="G525" s="421"/>
      <c r="H525" s="426"/>
      <c r="I525" s="236">
        <v>0</v>
      </c>
      <c r="J525" s="234">
        <v>0</v>
      </c>
      <c r="K525" s="234">
        <v>0</v>
      </c>
      <c r="L525" s="234">
        <v>0</v>
      </c>
      <c r="M525" s="235">
        <v>0</v>
      </c>
      <c r="N525" s="428"/>
      <c r="O525" s="421"/>
      <c r="P525" s="421"/>
      <c r="Q525" s="421"/>
      <c r="R525" s="421"/>
      <c r="S525" s="245">
        <v>0</v>
      </c>
      <c r="T525" s="246">
        <v>0</v>
      </c>
      <c r="U525" s="246">
        <v>0</v>
      </c>
      <c r="V525" s="246">
        <v>0</v>
      </c>
      <c r="W525" s="247">
        <v>0</v>
      </c>
    </row>
    <row r="526" spans="1:23" ht="30" customHeight="1">
      <c r="A526" s="415"/>
      <c r="B526" s="418"/>
      <c r="C526" s="146" t="s">
        <v>21</v>
      </c>
      <c r="D526" s="421"/>
      <c r="E526" s="421"/>
      <c r="F526" s="421"/>
      <c r="G526" s="421"/>
      <c r="H526" s="426"/>
      <c r="I526" s="236">
        <v>0</v>
      </c>
      <c r="J526" s="234">
        <v>0</v>
      </c>
      <c r="K526" s="234">
        <v>0</v>
      </c>
      <c r="L526" s="234">
        <v>0</v>
      </c>
      <c r="M526" s="235">
        <v>0</v>
      </c>
      <c r="N526" s="428"/>
      <c r="O526" s="421"/>
      <c r="P526" s="421"/>
      <c r="Q526" s="421"/>
      <c r="R526" s="421"/>
      <c r="S526" s="245">
        <v>0</v>
      </c>
      <c r="T526" s="246">
        <v>0</v>
      </c>
      <c r="U526" s="246">
        <v>0</v>
      </c>
      <c r="V526" s="246">
        <v>0</v>
      </c>
      <c r="W526" s="247">
        <v>0</v>
      </c>
    </row>
    <row r="527" spans="1:23" ht="30" customHeight="1">
      <c r="A527" s="415"/>
      <c r="B527" s="418"/>
      <c r="C527" s="146" t="s">
        <v>22</v>
      </c>
      <c r="D527" s="421"/>
      <c r="E527" s="421"/>
      <c r="F527" s="421"/>
      <c r="G527" s="421"/>
      <c r="H527" s="426"/>
      <c r="I527" s="236">
        <v>0</v>
      </c>
      <c r="J527" s="234">
        <v>0</v>
      </c>
      <c r="K527" s="234">
        <v>0</v>
      </c>
      <c r="L527" s="234">
        <v>0</v>
      </c>
      <c r="M527" s="235">
        <v>0</v>
      </c>
      <c r="N527" s="428"/>
      <c r="O527" s="421"/>
      <c r="P527" s="421"/>
      <c r="Q527" s="421"/>
      <c r="R527" s="421"/>
      <c r="S527" s="245">
        <v>0</v>
      </c>
      <c r="T527" s="246">
        <v>0</v>
      </c>
      <c r="U527" s="246">
        <v>0</v>
      </c>
      <c r="V527" s="246">
        <v>0</v>
      </c>
      <c r="W527" s="247">
        <v>0</v>
      </c>
    </row>
    <row r="528" spans="1:23" ht="30" customHeight="1">
      <c r="A528" s="415"/>
      <c r="B528" s="418"/>
      <c r="C528" s="146" t="s">
        <v>23</v>
      </c>
      <c r="D528" s="421"/>
      <c r="E528" s="421"/>
      <c r="F528" s="421"/>
      <c r="G528" s="421"/>
      <c r="H528" s="426"/>
      <c r="I528" s="236">
        <v>0</v>
      </c>
      <c r="J528" s="234">
        <v>0</v>
      </c>
      <c r="K528" s="234">
        <v>0</v>
      </c>
      <c r="L528" s="234">
        <v>0</v>
      </c>
      <c r="M528" s="235">
        <v>0</v>
      </c>
      <c r="N528" s="428"/>
      <c r="O528" s="421"/>
      <c r="P528" s="421"/>
      <c r="Q528" s="421"/>
      <c r="R528" s="421"/>
      <c r="S528" s="245">
        <v>0</v>
      </c>
      <c r="T528" s="246">
        <v>0</v>
      </c>
      <c r="U528" s="246">
        <v>0</v>
      </c>
      <c r="V528" s="246">
        <v>0</v>
      </c>
      <c r="W528" s="247">
        <v>0</v>
      </c>
    </row>
    <row r="529" spans="1:23" ht="30" customHeight="1" thickBot="1">
      <c r="A529" s="415"/>
      <c r="B529" s="419"/>
      <c r="C529" s="149" t="s">
        <v>24</v>
      </c>
      <c r="D529" s="421"/>
      <c r="E529" s="421"/>
      <c r="F529" s="421"/>
      <c r="G529" s="421"/>
      <c r="H529" s="426"/>
      <c r="I529" s="237">
        <v>0</v>
      </c>
      <c r="J529" s="238">
        <v>0</v>
      </c>
      <c r="K529" s="238">
        <v>0</v>
      </c>
      <c r="L529" s="238">
        <v>0</v>
      </c>
      <c r="M529" s="239">
        <v>0</v>
      </c>
      <c r="N529" s="429"/>
      <c r="O529" s="424"/>
      <c r="P529" s="424"/>
      <c r="Q529" s="424"/>
      <c r="R529" s="424"/>
      <c r="S529" s="251">
        <v>0</v>
      </c>
      <c r="T529" s="248">
        <v>0</v>
      </c>
      <c r="U529" s="248">
        <v>0</v>
      </c>
      <c r="V529" s="248">
        <v>0</v>
      </c>
      <c r="W529" s="252">
        <v>0</v>
      </c>
    </row>
    <row r="530" spans="1:23" ht="30" customHeight="1" thickBot="1">
      <c r="A530" s="416"/>
      <c r="B530" s="422" t="s">
        <v>25</v>
      </c>
      <c r="C530" s="423"/>
      <c r="D530" s="256">
        <v>0</v>
      </c>
      <c r="E530" s="223">
        <v>0</v>
      </c>
      <c r="F530" s="223">
        <v>0</v>
      </c>
      <c r="G530" s="223">
        <v>0</v>
      </c>
      <c r="H530" s="223">
        <v>0</v>
      </c>
      <c r="I530" s="223">
        <f t="shared" ref="I530:M530" si="115">I522+I523+I524+I525+I526+I527+I528+I529</f>
        <v>0</v>
      </c>
      <c r="J530" s="223">
        <f t="shared" si="115"/>
        <v>0</v>
      </c>
      <c r="K530" s="223">
        <f t="shared" si="115"/>
        <v>0</v>
      </c>
      <c r="L530" s="223">
        <f t="shared" si="115"/>
        <v>0</v>
      </c>
      <c r="M530" s="224">
        <f t="shared" si="115"/>
        <v>0</v>
      </c>
      <c r="N530" s="256">
        <v>0</v>
      </c>
      <c r="O530" s="223">
        <v>0</v>
      </c>
      <c r="P530" s="223">
        <v>0</v>
      </c>
      <c r="Q530" s="223">
        <v>0</v>
      </c>
      <c r="R530" s="223">
        <v>0</v>
      </c>
      <c r="S530" s="223">
        <f t="shared" ref="S530:W530" si="116">S522+S523+S524+S525+S526+S527+S528+S529</f>
        <v>0</v>
      </c>
      <c r="T530" s="223">
        <f t="shared" si="116"/>
        <v>0</v>
      </c>
      <c r="U530" s="223">
        <f t="shared" si="116"/>
        <v>0</v>
      </c>
      <c r="V530" s="223">
        <f t="shared" si="116"/>
        <v>0</v>
      </c>
      <c r="W530" s="224">
        <f t="shared" si="116"/>
        <v>0</v>
      </c>
    </row>
    <row r="531" spans="1:23" ht="30" customHeight="1">
      <c r="A531" s="415">
        <v>59</v>
      </c>
      <c r="B531" s="417" t="s">
        <v>196</v>
      </c>
      <c r="C531" s="144" t="s">
        <v>17</v>
      </c>
      <c r="D531" s="420">
        <v>763</v>
      </c>
      <c r="E531" s="420">
        <v>0</v>
      </c>
      <c r="F531" s="420">
        <v>0</v>
      </c>
      <c r="G531" s="420">
        <v>0</v>
      </c>
      <c r="H531" s="425">
        <v>0</v>
      </c>
      <c r="I531" s="240">
        <v>0</v>
      </c>
      <c r="J531" s="232">
        <v>0</v>
      </c>
      <c r="K531" s="232">
        <v>0</v>
      </c>
      <c r="L531" s="232">
        <v>0</v>
      </c>
      <c r="M531" s="233">
        <v>0</v>
      </c>
      <c r="N531" s="427">
        <v>0</v>
      </c>
      <c r="O531" s="420">
        <v>0</v>
      </c>
      <c r="P531" s="420">
        <v>0</v>
      </c>
      <c r="Q531" s="420">
        <v>0</v>
      </c>
      <c r="R531" s="420">
        <v>0</v>
      </c>
      <c r="S531" s="242">
        <v>0</v>
      </c>
      <c r="T531" s="243">
        <v>0</v>
      </c>
      <c r="U531" s="243">
        <v>0</v>
      </c>
      <c r="V531" s="243">
        <v>0</v>
      </c>
      <c r="W531" s="244">
        <v>0</v>
      </c>
    </row>
    <row r="532" spans="1:23" ht="30" customHeight="1">
      <c r="A532" s="415"/>
      <c r="B532" s="418"/>
      <c r="C532" s="146" t="s">
        <v>18</v>
      </c>
      <c r="D532" s="421"/>
      <c r="E532" s="421"/>
      <c r="F532" s="421"/>
      <c r="G532" s="421"/>
      <c r="H532" s="426"/>
      <c r="I532" s="236">
        <v>0</v>
      </c>
      <c r="J532" s="234">
        <v>0</v>
      </c>
      <c r="K532" s="234">
        <v>0</v>
      </c>
      <c r="L532" s="234">
        <v>0</v>
      </c>
      <c r="M532" s="235">
        <v>0</v>
      </c>
      <c r="N532" s="428"/>
      <c r="O532" s="421"/>
      <c r="P532" s="421"/>
      <c r="Q532" s="421"/>
      <c r="R532" s="421"/>
      <c r="S532" s="245">
        <v>0</v>
      </c>
      <c r="T532" s="246">
        <v>0</v>
      </c>
      <c r="U532" s="246">
        <v>0</v>
      </c>
      <c r="V532" s="246">
        <v>0</v>
      </c>
      <c r="W532" s="247">
        <v>0</v>
      </c>
    </row>
    <row r="533" spans="1:23" ht="30" customHeight="1">
      <c r="A533" s="415"/>
      <c r="B533" s="418"/>
      <c r="C533" s="146" t="s">
        <v>19</v>
      </c>
      <c r="D533" s="421"/>
      <c r="E533" s="421"/>
      <c r="F533" s="421"/>
      <c r="G533" s="421"/>
      <c r="H533" s="426"/>
      <c r="I533" s="236">
        <v>0</v>
      </c>
      <c r="J533" s="234">
        <v>0</v>
      </c>
      <c r="K533" s="234">
        <v>0</v>
      </c>
      <c r="L533" s="234">
        <v>0</v>
      </c>
      <c r="M533" s="235">
        <v>0</v>
      </c>
      <c r="N533" s="428"/>
      <c r="O533" s="421"/>
      <c r="P533" s="421"/>
      <c r="Q533" s="421"/>
      <c r="R533" s="421"/>
      <c r="S533" s="245">
        <v>0</v>
      </c>
      <c r="T533" s="246">
        <v>0</v>
      </c>
      <c r="U533" s="246">
        <v>0</v>
      </c>
      <c r="V533" s="246">
        <v>0</v>
      </c>
      <c r="W533" s="247">
        <v>0</v>
      </c>
    </row>
    <row r="534" spans="1:23" ht="30" customHeight="1">
      <c r="A534" s="415"/>
      <c r="B534" s="418"/>
      <c r="C534" s="146" t="s">
        <v>20</v>
      </c>
      <c r="D534" s="421"/>
      <c r="E534" s="421"/>
      <c r="F534" s="421"/>
      <c r="G534" s="421"/>
      <c r="H534" s="426"/>
      <c r="I534" s="236">
        <v>0</v>
      </c>
      <c r="J534" s="234">
        <v>0</v>
      </c>
      <c r="K534" s="234">
        <v>0</v>
      </c>
      <c r="L534" s="234">
        <v>0</v>
      </c>
      <c r="M534" s="235">
        <v>0</v>
      </c>
      <c r="N534" s="428"/>
      <c r="O534" s="421"/>
      <c r="P534" s="421"/>
      <c r="Q534" s="421"/>
      <c r="R534" s="421"/>
      <c r="S534" s="245">
        <v>0</v>
      </c>
      <c r="T534" s="246">
        <v>0</v>
      </c>
      <c r="U534" s="246">
        <v>0</v>
      </c>
      <c r="V534" s="246">
        <v>0</v>
      </c>
      <c r="W534" s="247">
        <v>0</v>
      </c>
    </row>
    <row r="535" spans="1:23" ht="30" customHeight="1">
      <c r="A535" s="415"/>
      <c r="B535" s="418"/>
      <c r="C535" s="146" t="s">
        <v>21</v>
      </c>
      <c r="D535" s="421"/>
      <c r="E535" s="421"/>
      <c r="F535" s="421"/>
      <c r="G535" s="421"/>
      <c r="H535" s="426"/>
      <c r="I535" s="236">
        <v>0</v>
      </c>
      <c r="J535" s="234">
        <v>0</v>
      </c>
      <c r="K535" s="234">
        <v>0</v>
      </c>
      <c r="L535" s="234">
        <v>0</v>
      </c>
      <c r="M535" s="235">
        <v>0</v>
      </c>
      <c r="N535" s="428"/>
      <c r="O535" s="421"/>
      <c r="P535" s="421"/>
      <c r="Q535" s="421"/>
      <c r="R535" s="421"/>
      <c r="S535" s="245">
        <v>0</v>
      </c>
      <c r="T535" s="246">
        <v>0</v>
      </c>
      <c r="U535" s="246">
        <v>0</v>
      </c>
      <c r="V535" s="246">
        <v>0</v>
      </c>
      <c r="W535" s="247">
        <v>0</v>
      </c>
    </row>
    <row r="536" spans="1:23" ht="30" customHeight="1">
      <c r="A536" s="415"/>
      <c r="B536" s="418"/>
      <c r="C536" s="146" t="s">
        <v>22</v>
      </c>
      <c r="D536" s="421"/>
      <c r="E536" s="421"/>
      <c r="F536" s="421"/>
      <c r="G536" s="421"/>
      <c r="H536" s="426"/>
      <c r="I536" s="236">
        <v>0</v>
      </c>
      <c r="J536" s="234">
        <v>0</v>
      </c>
      <c r="K536" s="234">
        <v>0</v>
      </c>
      <c r="L536" s="234">
        <v>0</v>
      </c>
      <c r="M536" s="235">
        <v>0</v>
      </c>
      <c r="N536" s="428"/>
      <c r="O536" s="421"/>
      <c r="P536" s="421"/>
      <c r="Q536" s="421"/>
      <c r="R536" s="421"/>
      <c r="S536" s="245">
        <v>0</v>
      </c>
      <c r="T536" s="246">
        <v>0</v>
      </c>
      <c r="U536" s="246">
        <v>0</v>
      </c>
      <c r="V536" s="246">
        <v>0</v>
      </c>
      <c r="W536" s="247">
        <v>0</v>
      </c>
    </row>
    <row r="537" spans="1:23" ht="30" customHeight="1">
      <c r="A537" s="415"/>
      <c r="B537" s="418"/>
      <c r="C537" s="146" t="s">
        <v>23</v>
      </c>
      <c r="D537" s="421"/>
      <c r="E537" s="421"/>
      <c r="F537" s="421"/>
      <c r="G537" s="421"/>
      <c r="H537" s="426"/>
      <c r="I537" s="236">
        <v>0</v>
      </c>
      <c r="J537" s="234">
        <v>0</v>
      </c>
      <c r="K537" s="234">
        <v>0</v>
      </c>
      <c r="L537" s="234">
        <v>0</v>
      </c>
      <c r="M537" s="235">
        <v>0</v>
      </c>
      <c r="N537" s="428"/>
      <c r="O537" s="421"/>
      <c r="P537" s="421"/>
      <c r="Q537" s="421"/>
      <c r="R537" s="421"/>
      <c r="S537" s="245">
        <v>0</v>
      </c>
      <c r="T537" s="246">
        <v>0</v>
      </c>
      <c r="U537" s="246">
        <v>0</v>
      </c>
      <c r="V537" s="246">
        <v>0</v>
      </c>
      <c r="W537" s="247">
        <v>0</v>
      </c>
    </row>
    <row r="538" spans="1:23" ht="30" customHeight="1" thickBot="1">
      <c r="A538" s="415"/>
      <c r="B538" s="419"/>
      <c r="C538" s="149" t="s">
        <v>24</v>
      </c>
      <c r="D538" s="421"/>
      <c r="E538" s="421"/>
      <c r="F538" s="421"/>
      <c r="G538" s="421"/>
      <c r="H538" s="426"/>
      <c r="I538" s="237">
        <v>0</v>
      </c>
      <c r="J538" s="238">
        <v>0</v>
      </c>
      <c r="K538" s="238">
        <v>0</v>
      </c>
      <c r="L538" s="238">
        <v>0</v>
      </c>
      <c r="M538" s="239">
        <v>0</v>
      </c>
      <c r="N538" s="429"/>
      <c r="O538" s="424"/>
      <c r="P538" s="424"/>
      <c r="Q538" s="424"/>
      <c r="R538" s="424"/>
      <c r="S538" s="251">
        <v>0</v>
      </c>
      <c r="T538" s="248">
        <v>0</v>
      </c>
      <c r="U538" s="248">
        <v>0</v>
      </c>
      <c r="V538" s="248">
        <v>0</v>
      </c>
      <c r="W538" s="252">
        <v>0</v>
      </c>
    </row>
    <row r="539" spans="1:23" ht="30" customHeight="1" thickBot="1">
      <c r="A539" s="416"/>
      <c r="B539" s="422" t="s">
        <v>25</v>
      </c>
      <c r="C539" s="423"/>
      <c r="D539" s="256">
        <v>0</v>
      </c>
      <c r="E539" s="223">
        <v>0</v>
      </c>
      <c r="F539" s="223">
        <v>0</v>
      </c>
      <c r="G539" s="223">
        <v>0</v>
      </c>
      <c r="H539" s="223">
        <v>0</v>
      </c>
      <c r="I539" s="223">
        <f t="shared" ref="I539:M539" si="117">I531+I532+I533+I534+I535+I536+I537+I538</f>
        <v>0</v>
      </c>
      <c r="J539" s="223">
        <f t="shared" si="117"/>
        <v>0</v>
      </c>
      <c r="K539" s="223">
        <f t="shared" si="117"/>
        <v>0</v>
      </c>
      <c r="L539" s="223">
        <f t="shared" si="117"/>
        <v>0</v>
      </c>
      <c r="M539" s="224">
        <f t="shared" si="117"/>
        <v>0</v>
      </c>
      <c r="N539" s="256">
        <v>0</v>
      </c>
      <c r="O539" s="223">
        <v>0</v>
      </c>
      <c r="P539" s="223">
        <v>0</v>
      </c>
      <c r="Q539" s="223">
        <v>0</v>
      </c>
      <c r="R539" s="223">
        <v>0</v>
      </c>
      <c r="S539" s="223">
        <f t="shared" ref="S539:W539" si="118">S531+S532+S533+S534+S535+S536+S537+S538</f>
        <v>0</v>
      </c>
      <c r="T539" s="223">
        <f t="shared" si="118"/>
        <v>0</v>
      </c>
      <c r="U539" s="223">
        <f t="shared" si="118"/>
        <v>0</v>
      </c>
      <c r="V539" s="223">
        <f t="shared" si="118"/>
        <v>0</v>
      </c>
      <c r="W539" s="224">
        <f t="shared" si="118"/>
        <v>0</v>
      </c>
    </row>
    <row r="540" spans="1:23" ht="30" customHeight="1">
      <c r="A540" s="415">
        <v>60</v>
      </c>
      <c r="B540" s="417" t="s">
        <v>197</v>
      </c>
      <c r="C540" s="144" t="s">
        <v>17</v>
      </c>
      <c r="D540" s="420">
        <v>140.02000000000001</v>
      </c>
      <c r="E540" s="420">
        <v>0</v>
      </c>
      <c r="F540" s="420">
        <v>0</v>
      </c>
      <c r="G540" s="420">
        <v>0</v>
      </c>
      <c r="H540" s="425">
        <v>0</v>
      </c>
      <c r="I540" s="240">
        <v>0</v>
      </c>
      <c r="J540" s="232">
        <v>0</v>
      </c>
      <c r="K540" s="232">
        <v>0</v>
      </c>
      <c r="L540" s="232">
        <v>0</v>
      </c>
      <c r="M540" s="233">
        <v>0</v>
      </c>
      <c r="N540" s="427">
        <v>0</v>
      </c>
      <c r="O540" s="420">
        <v>0</v>
      </c>
      <c r="P540" s="420">
        <v>0</v>
      </c>
      <c r="Q540" s="420">
        <v>0</v>
      </c>
      <c r="R540" s="420">
        <v>0</v>
      </c>
      <c r="S540" s="242">
        <v>0</v>
      </c>
      <c r="T540" s="243">
        <v>0</v>
      </c>
      <c r="U540" s="243">
        <v>0</v>
      </c>
      <c r="V540" s="243">
        <v>0</v>
      </c>
      <c r="W540" s="244">
        <v>0</v>
      </c>
    </row>
    <row r="541" spans="1:23" ht="30" customHeight="1">
      <c r="A541" s="415"/>
      <c r="B541" s="418"/>
      <c r="C541" s="146" t="s">
        <v>18</v>
      </c>
      <c r="D541" s="421"/>
      <c r="E541" s="421"/>
      <c r="F541" s="421"/>
      <c r="G541" s="421"/>
      <c r="H541" s="426"/>
      <c r="I541" s="236">
        <v>0</v>
      </c>
      <c r="J541" s="234">
        <v>0</v>
      </c>
      <c r="K541" s="234">
        <v>0</v>
      </c>
      <c r="L541" s="234">
        <v>0</v>
      </c>
      <c r="M541" s="235">
        <v>0</v>
      </c>
      <c r="N541" s="428"/>
      <c r="O541" s="421"/>
      <c r="P541" s="421"/>
      <c r="Q541" s="421"/>
      <c r="R541" s="421"/>
      <c r="S541" s="245">
        <v>0</v>
      </c>
      <c r="T541" s="246">
        <v>0</v>
      </c>
      <c r="U541" s="246">
        <v>0</v>
      </c>
      <c r="V541" s="246">
        <v>0</v>
      </c>
      <c r="W541" s="247">
        <v>0</v>
      </c>
    </row>
    <row r="542" spans="1:23" ht="30" customHeight="1">
      <c r="A542" s="415"/>
      <c r="B542" s="418"/>
      <c r="C542" s="146" t="s">
        <v>19</v>
      </c>
      <c r="D542" s="421"/>
      <c r="E542" s="421"/>
      <c r="F542" s="421"/>
      <c r="G542" s="421"/>
      <c r="H542" s="426"/>
      <c r="I542" s="236">
        <v>0</v>
      </c>
      <c r="J542" s="234">
        <v>0</v>
      </c>
      <c r="K542" s="234">
        <v>0</v>
      </c>
      <c r="L542" s="234">
        <v>0</v>
      </c>
      <c r="M542" s="235">
        <v>0</v>
      </c>
      <c r="N542" s="428"/>
      <c r="O542" s="421"/>
      <c r="P542" s="421"/>
      <c r="Q542" s="421"/>
      <c r="R542" s="421"/>
      <c r="S542" s="245">
        <v>0</v>
      </c>
      <c r="T542" s="246">
        <v>0</v>
      </c>
      <c r="U542" s="246">
        <v>0</v>
      </c>
      <c r="V542" s="246">
        <v>0</v>
      </c>
      <c r="W542" s="247">
        <v>0</v>
      </c>
    </row>
    <row r="543" spans="1:23" ht="30" customHeight="1">
      <c r="A543" s="415"/>
      <c r="B543" s="418"/>
      <c r="C543" s="146" t="s">
        <v>20</v>
      </c>
      <c r="D543" s="421"/>
      <c r="E543" s="421"/>
      <c r="F543" s="421"/>
      <c r="G543" s="421"/>
      <c r="H543" s="426"/>
      <c r="I543" s="236">
        <v>0</v>
      </c>
      <c r="J543" s="234">
        <v>0</v>
      </c>
      <c r="K543" s="234">
        <v>0</v>
      </c>
      <c r="L543" s="234">
        <v>0</v>
      </c>
      <c r="M543" s="235">
        <v>0</v>
      </c>
      <c r="N543" s="428"/>
      <c r="O543" s="421"/>
      <c r="P543" s="421"/>
      <c r="Q543" s="421"/>
      <c r="R543" s="421"/>
      <c r="S543" s="245">
        <v>0</v>
      </c>
      <c r="T543" s="246">
        <v>0</v>
      </c>
      <c r="U543" s="246">
        <v>0</v>
      </c>
      <c r="V543" s="246">
        <v>0</v>
      </c>
      <c r="W543" s="247">
        <v>0</v>
      </c>
    </row>
    <row r="544" spans="1:23" ht="30" customHeight="1">
      <c r="A544" s="415"/>
      <c r="B544" s="418"/>
      <c r="C544" s="146" t="s">
        <v>21</v>
      </c>
      <c r="D544" s="421"/>
      <c r="E544" s="421"/>
      <c r="F544" s="421"/>
      <c r="G544" s="421"/>
      <c r="H544" s="426"/>
      <c r="I544" s="236">
        <v>0</v>
      </c>
      <c r="J544" s="234">
        <v>0</v>
      </c>
      <c r="K544" s="234">
        <v>0</v>
      </c>
      <c r="L544" s="234">
        <v>0</v>
      </c>
      <c r="M544" s="235">
        <v>0</v>
      </c>
      <c r="N544" s="428"/>
      <c r="O544" s="421"/>
      <c r="P544" s="421"/>
      <c r="Q544" s="421"/>
      <c r="R544" s="421"/>
      <c r="S544" s="245">
        <v>0</v>
      </c>
      <c r="T544" s="246">
        <v>0</v>
      </c>
      <c r="U544" s="246">
        <v>0</v>
      </c>
      <c r="V544" s="246">
        <v>0</v>
      </c>
      <c r="W544" s="247">
        <v>0</v>
      </c>
    </row>
    <row r="545" spans="1:23" ht="30" customHeight="1">
      <c r="A545" s="415"/>
      <c r="B545" s="418"/>
      <c r="C545" s="146" t="s">
        <v>22</v>
      </c>
      <c r="D545" s="421"/>
      <c r="E545" s="421"/>
      <c r="F545" s="421"/>
      <c r="G545" s="421"/>
      <c r="H545" s="426"/>
      <c r="I545" s="236">
        <v>0</v>
      </c>
      <c r="J545" s="234">
        <v>0</v>
      </c>
      <c r="K545" s="234">
        <v>0</v>
      </c>
      <c r="L545" s="234">
        <v>0</v>
      </c>
      <c r="M545" s="235">
        <v>0</v>
      </c>
      <c r="N545" s="428"/>
      <c r="O545" s="421"/>
      <c r="P545" s="421"/>
      <c r="Q545" s="421"/>
      <c r="R545" s="421"/>
      <c r="S545" s="245">
        <v>0</v>
      </c>
      <c r="T545" s="246">
        <v>0</v>
      </c>
      <c r="U545" s="246">
        <v>0</v>
      </c>
      <c r="V545" s="246">
        <v>0</v>
      </c>
      <c r="W545" s="247">
        <v>0</v>
      </c>
    </row>
    <row r="546" spans="1:23" ht="30" customHeight="1">
      <c r="A546" s="415"/>
      <c r="B546" s="418"/>
      <c r="C546" s="146" t="s">
        <v>23</v>
      </c>
      <c r="D546" s="421"/>
      <c r="E546" s="421"/>
      <c r="F546" s="421"/>
      <c r="G546" s="421"/>
      <c r="H546" s="426"/>
      <c r="I546" s="236">
        <v>0</v>
      </c>
      <c r="J546" s="234">
        <v>0</v>
      </c>
      <c r="K546" s="234">
        <v>0</v>
      </c>
      <c r="L546" s="234">
        <v>0</v>
      </c>
      <c r="M546" s="235">
        <v>0</v>
      </c>
      <c r="N546" s="428"/>
      <c r="O546" s="421"/>
      <c r="P546" s="421"/>
      <c r="Q546" s="421"/>
      <c r="R546" s="421"/>
      <c r="S546" s="245">
        <v>0</v>
      </c>
      <c r="T546" s="246">
        <v>0</v>
      </c>
      <c r="U546" s="246">
        <v>0</v>
      </c>
      <c r="V546" s="246">
        <v>0</v>
      </c>
      <c r="W546" s="247">
        <v>0</v>
      </c>
    </row>
    <row r="547" spans="1:23" ht="30" customHeight="1" thickBot="1">
      <c r="A547" s="415"/>
      <c r="B547" s="419"/>
      <c r="C547" s="149" t="s">
        <v>24</v>
      </c>
      <c r="D547" s="421"/>
      <c r="E547" s="421"/>
      <c r="F547" s="421"/>
      <c r="G547" s="421"/>
      <c r="H547" s="426"/>
      <c r="I547" s="237">
        <v>0</v>
      </c>
      <c r="J547" s="238">
        <v>0</v>
      </c>
      <c r="K547" s="238">
        <v>0</v>
      </c>
      <c r="L547" s="238">
        <v>0</v>
      </c>
      <c r="M547" s="239">
        <v>0</v>
      </c>
      <c r="N547" s="429"/>
      <c r="O547" s="424"/>
      <c r="P547" s="424"/>
      <c r="Q547" s="424"/>
      <c r="R547" s="424"/>
      <c r="S547" s="251">
        <v>0</v>
      </c>
      <c r="T547" s="248">
        <v>0</v>
      </c>
      <c r="U547" s="248">
        <v>0</v>
      </c>
      <c r="V547" s="248">
        <v>0</v>
      </c>
      <c r="W547" s="252">
        <v>0</v>
      </c>
    </row>
    <row r="548" spans="1:23" ht="30" customHeight="1" thickBot="1">
      <c r="A548" s="416"/>
      <c r="B548" s="422" t="s">
        <v>25</v>
      </c>
      <c r="C548" s="423"/>
      <c r="D548" s="256">
        <v>0</v>
      </c>
      <c r="E548" s="223">
        <v>0</v>
      </c>
      <c r="F548" s="223">
        <v>0</v>
      </c>
      <c r="G548" s="223">
        <v>0</v>
      </c>
      <c r="H548" s="223">
        <v>0</v>
      </c>
      <c r="I548" s="223">
        <f t="shared" ref="I548:M548" si="119">I540+I541+I542+I543+I544+I545+I546+I547</f>
        <v>0</v>
      </c>
      <c r="J548" s="223">
        <f t="shared" si="119"/>
        <v>0</v>
      </c>
      <c r="K548" s="223">
        <f t="shared" si="119"/>
        <v>0</v>
      </c>
      <c r="L548" s="223">
        <f t="shared" si="119"/>
        <v>0</v>
      </c>
      <c r="M548" s="224">
        <f t="shared" si="119"/>
        <v>0</v>
      </c>
      <c r="N548" s="256">
        <v>0</v>
      </c>
      <c r="O548" s="223">
        <v>0</v>
      </c>
      <c r="P548" s="223">
        <v>0</v>
      </c>
      <c r="Q548" s="223">
        <v>0</v>
      </c>
      <c r="R548" s="223">
        <v>0</v>
      </c>
      <c r="S548" s="223">
        <f t="shared" ref="S548:W548" si="120">S540+S541+S542+S543+S544+S545+S546+S547</f>
        <v>0</v>
      </c>
      <c r="T548" s="223">
        <f t="shared" si="120"/>
        <v>0</v>
      </c>
      <c r="U548" s="223">
        <f t="shared" si="120"/>
        <v>0</v>
      </c>
      <c r="V548" s="223">
        <f t="shared" si="120"/>
        <v>0</v>
      </c>
      <c r="W548" s="224">
        <f t="shared" si="120"/>
        <v>0</v>
      </c>
    </row>
    <row r="549" spans="1:23" ht="30" customHeight="1">
      <c r="A549" s="415">
        <v>61</v>
      </c>
      <c r="B549" s="417" t="s">
        <v>198</v>
      </c>
      <c r="C549" s="144" t="s">
        <v>17</v>
      </c>
      <c r="D549" s="420">
        <v>257.2</v>
      </c>
      <c r="E549" s="420">
        <v>0</v>
      </c>
      <c r="F549" s="420">
        <v>0</v>
      </c>
      <c r="G549" s="420">
        <v>0</v>
      </c>
      <c r="H549" s="425">
        <v>0</v>
      </c>
      <c r="I549" s="240">
        <v>0</v>
      </c>
      <c r="J549" s="232">
        <v>0</v>
      </c>
      <c r="K549" s="232">
        <v>0</v>
      </c>
      <c r="L549" s="232">
        <v>0</v>
      </c>
      <c r="M549" s="233">
        <v>0</v>
      </c>
      <c r="N549" s="427">
        <v>0</v>
      </c>
      <c r="O549" s="420">
        <v>0</v>
      </c>
      <c r="P549" s="420">
        <v>0</v>
      </c>
      <c r="Q549" s="420">
        <v>0</v>
      </c>
      <c r="R549" s="420">
        <v>0</v>
      </c>
      <c r="S549" s="242">
        <v>0</v>
      </c>
      <c r="T549" s="243">
        <v>0</v>
      </c>
      <c r="U549" s="243">
        <v>0</v>
      </c>
      <c r="V549" s="243">
        <v>0</v>
      </c>
      <c r="W549" s="244">
        <v>0</v>
      </c>
    </row>
    <row r="550" spans="1:23" ht="30" customHeight="1">
      <c r="A550" s="415"/>
      <c r="B550" s="418"/>
      <c r="C550" s="146" t="s">
        <v>18</v>
      </c>
      <c r="D550" s="421"/>
      <c r="E550" s="421"/>
      <c r="F550" s="421"/>
      <c r="G550" s="421"/>
      <c r="H550" s="426"/>
      <c r="I550" s="236">
        <v>0</v>
      </c>
      <c r="J550" s="234">
        <v>0</v>
      </c>
      <c r="K550" s="234">
        <v>0</v>
      </c>
      <c r="L550" s="234">
        <v>0</v>
      </c>
      <c r="M550" s="235">
        <v>0</v>
      </c>
      <c r="N550" s="428"/>
      <c r="O550" s="421"/>
      <c r="P550" s="421"/>
      <c r="Q550" s="421"/>
      <c r="R550" s="421"/>
      <c r="S550" s="245">
        <v>0</v>
      </c>
      <c r="T550" s="246">
        <v>0</v>
      </c>
      <c r="U550" s="246">
        <v>0</v>
      </c>
      <c r="V550" s="246">
        <v>0</v>
      </c>
      <c r="W550" s="247">
        <v>0</v>
      </c>
    </row>
    <row r="551" spans="1:23" ht="30" customHeight="1">
      <c r="A551" s="415"/>
      <c r="B551" s="418"/>
      <c r="C551" s="146" t="s">
        <v>19</v>
      </c>
      <c r="D551" s="421"/>
      <c r="E551" s="421"/>
      <c r="F551" s="421"/>
      <c r="G551" s="421"/>
      <c r="H551" s="426"/>
      <c r="I551" s="236">
        <v>0</v>
      </c>
      <c r="J551" s="234">
        <v>0</v>
      </c>
      <c r="K551" s="234">
        <v>0</v>
      </c>
      <c r="L551" s="234">
        <v>0</v>
      </c>
      <c r="M551" s="235">
        <v>0</v>
      </c>
      <c r="N551" s="428"/>
      <c r="O551" s="421"/>
      <c r="P551" s="421"/>
      <c r="Q551" s="421"/>
      <c r="R551" s="421"/>
      <c r="S551" s="245">
        <v>0</v>
      </c>
      <c r="T551" s="246">
        <v>0</v>
      </c>
      <c r="U551" s="246">
        <v>0</v>
      </c>
      <c r="V551" s="246">
        <v>0</v>
      </c>
      <c r="W551" s="247">
        <v>0</v>
      </c>
    </row>
    <row r="552" spans="1:23" ht="30" customHeight="1">
      <c r="A552" s="415"/>
      <c r="B552" s="418"/>
      <c r="C552" s="146" t="s">
        <v>20</v>
      </c>
      <c r="D552" s="421"/>
      <c r="E552" s="421"/>
      <c r="F552" s="421"/>
      <c r="G552" s="421"/>
      <c r="H552" s="426"/>
      <c r="I552" s="236">
        <v>0</v>
      </c>
      <c r="J552" s="234">
        <v>0</v>
      </c>
      <c r="K552" s="234">
        <v>0</v>
      </c>
      <c r="L552" s="234">
        <v>0</v>
      </c>
      <c r="M552" s="235">
        <v>0</v>
      </c>
      <c r="N552" s="428"/>
      <c r="O552" s="421"/>
      <c r="P552" s="421"/>
      <c r="Q552" s="421"/>
      <c r="R552" s="421"/>
      <c r="S552" s="245">
        <v>0</v>
      </c>
      <c r="T552" s="246">
        <v>0</v>
      </c>
      <c r="U552" s="246">
        <v>0</v>
      </c>
      <c r="V552" s="246">
        <v>0</v>
      </c>
      <c r="W552" s="247">
        <v>0</v>
      </c>
    </row>
    <row r="553" spans="1:23" ht="30" customHeight="1">
      <c r="A553" s="415"/>
      <c r="B553" s="418"/>
      <c r="C553" s="146" t="s">
        <v>21</v>
      </c>
      <c r="D553" s="421"/>
      <c r="E553" s="421"/>
      <c r="F553" s="421"/>
      <c r="G553" s="421"/>
      <c r="H553" s="426"/>
      <c r="I553" s="236">
        <v>0</v>
      </c>
      <c r="J553" s="234">
        <v>0</v>
      </c>
      <c r="K553" s="234">
        <v>0</v>
      </c>
      <c r="L553" s="234">
        <v>0</v>
      </c>
      <c r="M553" s="235">
        <v>0</v>
      </c>
      <c r="N553" s="428"/>
      <c r="O553" s="421"/>
      <c r="P553" s="421"/>
      <c r="Q553" s="421"/>
      <c r="R553" s="421"/>
      <c r="S553" s="245">
        <v>0</v>
      </c>
      <c r="T553" s="246">
        <v>0</v>
      </c>
      <c r="U553" s="246">
        <v>0</v>
      </c>
      <c r="V553" s="246">
        <v>0</v>
      </c>
      <c r="W553" s="247">
        <v>0</v>
      </c>
    </row>
    <row r="554" spans="1:23" ht="30" customHeight="1">
      <c r="A554" s="415"/>
      <c r="B554" s="418"/>
      <c r="C554" s="146" t="s">
        <v>22</v>
      </c>
      <c r="D554" s="421"/>
      <c r="E554" s="421"/>
      <c r="F554" s="421"/>
      <c r="G554" s="421"/>
      <c r="H554" s="426"/>
      <c r="I554" s="236">
        <v>0</v>
      </c>
      <c r="J554" s="234">
        <v>0</v>
      </c>
      <c r="K554" s="234">
        <v>0</v>
      </c>
      <c r="L554" s="234">
        <v>0</v>
      </c>
      <c r="M554" s="235">
        <v>0</v>
      </c>
      <c r="N554" s="428"/>
      <c r="O554" s="421"/>
      <c r="P554" s="421"/>
      <c r="Q554" s="421"/>
      <c r="R554" s="421"/>
      <c r="S554" s="245">
        <v>0</v>
      </c>
      <c r="T554" s="246">
        <v>0</v>
      </c>
      <c r="U554" s="246">
        <v>0</v>
      </c>
      <c r="V554" s="246">
        <v>0</v>
      </c>
      <c r="W554" s="247">
        <v>0</v>
      </c>
    </row>
    <row r="555" spans="1:23" ht="30" customHeight="1">
      <c r="A555" s="415"/>
      <c r="B555" s="418"/>
      <c r="C555" s="146" t="s">
        <v>23</v>
      </c>
      <c r="D555" s="421"/>
      <c r="E555" s="421"/>
      <c r="F555" s="421"/>
      <c r="G555" s="421"/>
      <c r="H555" s="426"/>
      <c r="I555" s="236">
        <v>0</v>
      </c>
      <c r="J555" s="234">
        <v>0</v>
      </c>
      <c r="K555" s="234">
        <v>0</v>
      </c>
      <c r="L555" s="234">
        <v>0</v>
      </c>
      <c r="M555" s="235">
        <v>0</v>
      </c>
      <c r="N555" s="428"/>
      <c r="O555" s="421"/>
      <c r="P555" s="421"/>
      <c r="Q555" s="421"/>
      <c r="R555" s="421"/>
      <c r="S555" s="245">
        <v>0</v>
      </c>
      <c r="T555" s="246">
        <v>0</v>
      </c>
      <c r="U555" s="246">
        <v>0</v>
      </c>
      <c r="V555" s="246">
        <v>0</v>
      </c>
      <c r="W555" s="247">
        <v>0</v>
      </c>
    </row>
    <row r="556" spans="1:23" ht="30" customHeight="1" thickBot="1">
      <c r="A556" s="415"/>
      <c r="B556" s="419"/>
      <c r="C556" s="149" t="s">
        <v>24</v>
      </c>
      <c r="D556" s="421"/>
      <c r="E556" s="421"/>
      <c r="F556" s="421"/>
      <c r="G556" s="421"/>
      <c r="H556" s="426"/>
      <c r="I556" s="237">
        <v>0</v>
      </c>
      <c r="J556" s="238">
        <v>0</v>
      </c>
      <c r="K556" s="238">
        <v>0</v>
      </c>
      <c r="L556" s="238">
        <v>0</v>
      </c>
      <c r="M556" s="239">
        <v>0</v>
      </c>
      <c r="N556" s="429"/>
      <c r="O556" s="424"/>
      <c r="P556" s="424"/>
      <c r="Q556" s="424"/>
      <c r="R556" s="424"/>
      <c r="S556" s="251">
        <v>0</v>
      </c>
      <c r="T556" s="248">
        <v>0</v>
      </c>
      <c r="U556" s="248">
        <v>0</v>
      </c>
      <c r="V556" s="248">
        <v>0</v>
      </c>
      <c r="W556" s="252">
        <v>0</v>
      </c>
    </row>
    <row r="557" spans="1:23" ht="30" customHeight="1" thickBot="1">
      <c r="A557" s="416"/>
      <c r="B557" s="422" t="s">
        <v>25</v>
      </c>
      <c r="C557" s="423"/>
      <c r="D557" s="256">
        <v>0</v>
      </c>
      <c r="E557" s="223">
        <v>0</v>
      </c>
      <c r="F557" s="223">
        <v>0</v>
      </c>
      <c r="G557" s="223">
        <v>0</v>
      </c>
      <c r="H557" s="223">
        <v>0</v>
      </c>
      <c r="I557" s="223">
        <f t="shared" ref="I557:M557" si="121">I549+I550+I551+I552+I553+I554+I555+I556</f>
        <v>0</v>
      </c>
      <c r="J557" s="223">
        <f t="shared" si="121"/>
        <v>0</v>
      </c>
      <c r="K557" s="223">
        <f t="shared" si="121"/>
        <v>0</v>
      </c>
      <c r="L557" s="223">
        <f t="shared" si="121"/>
        <v>0</v>
      </c>
      <c r="M557" s="224">
        <f t="shared" si="121"/>
        <v>0</v>
      </c>
      <c r="N557" s="256">
        <v>0</v>
      </c>
      <c r="O557" s="223">
        <v>0</v>
      </c>
      <c r="P557" s="223">
        <v>0</v>
      </c>
      <c r="Q557" s="223">
        <v>0</v>
      </c>
      <c r="R557" s="223">
        <v>0</v>
      </c>
      <c r="S557" s="223">
        <f t="shared" ref="S557:W557" si="122">S549+S550+S551+S552+S553+S554+S555+S556</f>
        <v>0</v>
      </c>
      <c r="T557" s="223">
        <f t="shared" si="122"/>
        <v>0</v>
      </c>
      <c r="U557" s="223">
        <f t="shared" si="122"/>
        <v>0</v>
      </c>
      <c r="V557" s="223">
        <f t="shared" si="122"/>
        <v>0</v>
      </c>
      <c r="W557" s="224">
        <f t="shared" si="122"/>
        <v>0</v>
      </c>
    </row>
    <row r="558" spans="1:23" ht="30" customHeight="1">
      <c r="A558" s="415">
        <v>62</v>
      </c>
      <c r="B558" s="417" t="s">
        <v>199</v>
      </c>
      <c r="C558" s="144" t="s">
        <v>17</v>
      </c>
      <c r="D558" s="420">
        <v>168.82</v>
      </c>
      <c r="E558" s="420">
        <v>30.34</v>
      </c>
      <c r="F558" s="420">
        <v>0</v>
      </c>
      <c r="G558" s="420">
        <v>11.68</v>
      </c>
      <c r="H558" s="425">
        <v>0</v>
      </c>
      <c r="I558" s="240">
        <v>0</v>
      </c>
      <c r="J558" s="232">
        <v>0</v>
      </c>
      <c r="K558" s="232">
        <v>0</v>
      </c>
      <c r="L558" s="232">
        <v>0</v>
      </c>
      <c r="M558" s="233">
        <v>0</v>
      </c>
      <c r="N558" s="427">
        <v>0</v>
      </c>
      <c r="O558" s="420">
        <v>0</v>
      </c>
      <c r="P558" s="420">
        <v>0</v>
      </c>
      <c r="Q558" s="420">
        <v>0</v>
      </c>
      <c r="R558" s="420">
        <v>0</v>
      </c>
      <c r="S558" s="242">
        <v>0</v>
      </c>
      <c r="T558" s="243">
        <v>0</v>
      </c>
      <c r="U558" s="243">
        <v>0</v>
      </c>
      <c r="V558" s="243">
        <v>0</v>
      </c>
      <c r="W558" s="244">
        <v>0</v>
      </c>
    </row>
    <row r="559" spans="1:23" ht="30" customHeight="1">
      <c r="A559" s="415"/>
      <c r="B559" s="418"/>
      <c r="C559" s="146" t="s">
        <v>18</v>
      </c>
      <c r="D559" s="421"/>
      <c r="E559" s="421"/>
      <c r="F559" s="421"/>
      <c r="G559" s="421"/>
      <c r="H559" s="426"/>
      <c r="I559" s="236">
        <v>0</v>
      </c>
      <c r="J559" s="234">
        <v>0</v>
      </c>
      <c r="K559" s="234">
        <v>0</v>
      </c>
      <c r="L559" s="234">
        <v>0</v>
      </c>
      <c r="M559" s="235">
        <v>0</v>
      </c>
      <c r="N559" s="428"/>
      <c r="O559" s="421"/>
      <c r="P559" s="421"/>
      <c r="Q559" s="421"/>
      <c r="R559" s="421"/>
      <c r="S559" s="245">
        <v>0</v>
      </c>
      <c r="T559" s="246">
        <v>0</v>
      </c>
      <c r="U559" s="246">
        <v>0</v>
      </c>
      <c r="V559" s="246">
        <v>0</v>
      </c>
      <c r="W559" s="247">
        <v>0</v>
      </c>
    </row>
    <row r="560" spans="1:23" ht="30" customHeight="1">
      <c r="A560" s="415"/>
      <c r="B560" s="418"/>
      <c r="C560" s="146" t="s">
        <v>19</v>
      </c>
      <c r="D560" s="421"/>
      <c r="E560" s="421"/>
      <c r="F560" s="421"/>
      <c r="G560" s="421"/>
      <c r="H560" s="426"/>
      <c r="I560" s="236">
        <v>0</v>
      </c>
      <c r="J560" s="234">
        <v>0</v>
      </c>
      <c r="K560" s="234">
        <v>0</v>
      </c>
      <c r="L560" s="234">
        <v>0</v>
      </c>
      <c r="M560" s="235">
        <v>0</v>
      </c>
      <c r="N560" s="428"/>
      <c r="O560" s="421"/>
      <c r="P560" s="421"/>
      <c r="Q560" s="421"/>
      <c r="R560" s="421"/>
      <c r="S560" s="245">
        <v>0</v>
      </c>
      <c r="T560" s="246">
        <v>0</v>
      </c>
      <c r="U560" s="246">
        <v>0</v>
      </c>
      <c r="V560" s="246">
        <v>0</v>
      </c>
      <c r="W560" s="247">
        <v>0</v>
      </c>
    </row>
    <row r="561" spans="1:23" ht="30" customHeight="1">
      <c r="A561" s="415"/>
      <c r="B561" s="418"/>
      <c r="C561" s="146" t="s">
        <v>20</v>
      </c>
      <c r="D561" s="421"/>
      <c r="E561" s="421"/>
      <c r="F561" s="421"/>
      <c r="G561" s="421"/>
      <c r="H561" s="426"/>
      <c r="I561" s="236">
        <v>158.64099999999999</v>
      </c>
      <c r="J561" s="234">
        <v>17.3</v>
      </c>
      <c r="K561" s="234">
        <v>0</v>
      </c>
      <c r="L561" s="234">
        <v>11.7</v>
      </c>
      <c r="M561" s="235">
        <v>0</v>
      </c>
      <c r="N561" s="428"/>
      <c r="O561" s="421"/>
      <c r="P561" s="421"/>
      <c r="Q561" s="421"/>
      <c r="R561" s="421"/>
      <c r="S561" s="245">
        <v>0</v>
      </c>
      <c r="T561" s="246">
        <v>0</v>
      </c>
      <c r="U561" s="246">
        <v>0</v>
      </c>
      <c r="V561" s="246">
        <v>0</v>
      </c>
      <c r="W561" s="247">
        <v>0</v>
      </c>
    </row>
    <row r="562" spans="1:23" ht="30" customHeight="1">
      <c r="A562" s="415"/>
      <c r="B562" s="418"/>
      <c r="C562" s="146" t="s">
        <v>21</v>
      </c>
      <c r="D562" s="421"/>
      <c r="E562" s="421"/>
      <c r="F562" s="421"/>
      <c r="G562" s="421"/>
      <c r="H562" s="426"/>
      <c r="I562" s="236">
        <v>0</v>
      </c>
      <c r="J562" s="234">
        <v>0</v>
      </c>
      <c r="K562" s="234">
        <v>0</v>
      </c>
      <c r="L562" s="234">
        <v>0</v>
      </c>
      <c r="M562" s="235">
        <v>0</v>
      </c>
      <c r="N562" s="428"/>
      <c r="O562" s="421"/>
      <c r="P562" s="421"/>
      <c r="Q562" s="421"/>
      <c r="R562" s="421"/>
      <c r="S562" s="245">
        <v>0</v>
      </c>
      <c r="T562" s="246">
        <v>0</v>
      </c>
      <c r="U562" s="246">
        <v>0</v>
      </c>
      <c r="V562" s="246">
        <v>0</v>
      </c>
      <c r="W562" s="247">
        <v>0</v>
      </c>
    </row>
    <row r="563" spans="1:23" ht="30" customHeight="1">
      <c r="A563" s="415"/>
      <c r="B563" s="418"/>
      <c r="C563" s="146" t="s">
        <v>22</v>
      </c>
      <c r="D563" s="421"/>
      <c r="E563" s="421"/>
      <c r="F563" s="421"/>
      <c r="G563" s="421"/>
      <c r="H563" s="426"/>
      <c r="I563" s="236">
        <v>0</v>
      </c>
      <c r="J563" s="234">
        <v>0</v>
      </c>
      <c r="K563" s="234">
        <v>0</v>
      </c>
      <c r="L563" s="234">
        <v>0</v>
      </c>
      <c r="M563" s="235">
        <v>0</v>
      </c>
      <c r="N563" s="428"/>
      <c r="O563" s="421"/>
      <c r="P563" s="421"/>
      <c r="Q563" s="421"/>
      <c r="R563" s="421"/>
      <c r="S563" s="245">
        <v>0</v>
      </c>
      <c r="T563" s="246">
        <v>0</v>
      </c>
      <c r="U563" s="246">
        <v>0</v>
      </c>
      <c r="V563" s="246">
        <v>0</v>
      </c>
      <c r="W563" s="247">
        <v>0</v>
      </c>
    </row>
    <row r="564" spans="1:23" ht="30" customHeight="1">
      <c r="A564" s="415"/>
      <c r="B564" s="418"/>
      <c r="C564" s="146" t="s">
        <v>23</v>
      </c>
      <c r="D564" s="421"/>
      <c r="E564" s="421"/>
      <c r="F564" s="421"/>
      <c r="G564" s="421"/>
      <c r="H564" s="426"/>
      <c r="I564" s="236">
        <v>0</v>
      </c>
      <c r="J564" s="234">
        <v>0</v>
      </c>
      <c r="K564" s="234">
        <v>0</v>
      </c>
      <c r="L564" s="234">
        <v>0</v>
      </c>
      <c r="M564" s="235">
        <v>0</v>
      </c>
      <c r="N564" s="428"/>
      <c r="O564" s="421"/>
      <c r="P564" s="421"/>
      <c r="Q564" s="421"/>
      <c r="R564" s="421"/>
      <c r="S564" s="245">
        <v>0</v>
      </c>
      <c r="T564" s="246">
        <v>0</v>
      </c>
      <c r="U564" s="246">
        <v>0</v>
      </c>
      <c r="V564" s="246">
        <v>0</v>
      </c>
      <c r="W564" s="247">
        <v>0</v>
      </c>
    </row>
    <row r="565" spans="1:23" ht="30" customHeight="1" thickBot="1">
      <c r="A565" s="415"/>
      <c r="B565" s="419"/>
      <c r="C565" s="149" t="s">
        <v>24</v>
      </c>
      <c r="D565" s="421"/>
      <c r="E565" s="421"/>
      <c r="F565" s="421"/>
      <c r="G565" s="421"/>
      <c r="H565" s="426"/>
      <c r="I565" s="237">
        <v>0</v>
      </c>
      <c r="J565" s="238">
        <v>0</v>
      </c>
      <c r="K565" s="238">
        <v>0</v>
      </c>
      <c r="L565" s="238">
        <v>0</v>
      </c>
      <c r="M565" s="239">
        <v>0</v>
      </c>
      <c r="N565" s="429"/>
      <c r="O565" s="424"/>
      <c r="P565" s="424"/>
      <c r="Q565" s="424"/>
      <c r="R565" s="424"/>
      <c r="S565" s="251">
        <v>0</v>
      </c>
      <c r="T565" s="248">
        <v>0</v>
      </c>
      <c r="U565" s="248">
        <v>0</v>
      </c>
      <c r="V565" s="248">
        <v>0</v>
      </c>
      <c r="W565" s="252">
        <v>0</v>
      </c>
    </row>
    <row r="566" spans="1:23" ht="30" customHeight="1" thickBot="1">
      <c r="A566" s="416"/>
      <c r="B566" s="422" t="s">
        <v>25</v>
      </c>
      <c r="C566" s="423"/>
      <c r="D566" s="256">
        <v>158.6</v>
      </c>
      <c r="E566" s="223">
        <v>17.3</v>
      </c>
      <c r="F566" s="223">
        <v>0</v>
      </c>
      <c r="G566" s="223">
        <v>11.7</v>
      </c>
      <c r="H566" s="223">
        <v>0</v>
      </c>
      <c r="I566" s="223">
        <f t="shared" ref="I566:M566" si="123">I558+I559+I560+I561+I562+I563+I564+I565</f>
        <v>158.64099999999999</v>
      </c>
      <c r="J566" s="223">
        <f t="shared" si="123"/>
        <v>17.3</v>
      </c>
      <c r="K566" s="223">
        <f t="shared" si="123"/>
        <v>0</v>
      </c>
      <c r="L566" s="223">
        <f t="shared" si="123"/>
        <v>11.7</v>
      </c>
      <c r="M566" s="224">
        <f t="shared" si="123"/>
        <v>0</v>
      </c>
      <c r="N566" s="256">
        <v>0</v>
      </c>
      <c r="O566" s="223">
        <v>0</v>
      </c>
      <c r="P566" s="223">
        <v>0</v>
      </c>
      <c r="Q566" s="223">
        <v>0</v>
      </c>
      <c r="R566" s="223">
        <v>0</v>
      </c>
      <c r="S566" s="223">
        <f t="shared" ref="S566:W566" si="124">S558+S559+S560+S561+S562+S563+S564+S565</f>
        <v>0</v>
      </c>
      <c r="T566" s="223">
        <f t="shared" si="124"/>
        <v>0</v>
      </c>
      <c r="U566" s="223">
        <f t="shared" si="124"/>
        <v>0</v>
      </c>
      <c r="V566" s="223">
        <f t="shared" si="124"/>
        <v>0</v>
      </c>
      <c r="W566" s="224">
        <f t="shared" si="124"/>
        <v>0</v>
      </c>
    </row>
    <row r="567" spans="1:23" ht="30" customHeight="1">
      <c r="A567" s="415">
        <v>63</v>
      </c>
      <c r="B567" s="417" t="s">
        <v>200</v>
      </c>
      <c r="C567" s="144" t="s">
        <v>17</v>
      </c>
      <c r="D567" s="420">
        <v>444.37</v>
      </c>
      <c r="E567" s="420">
        <v>0</v>
      </c>
      <c r="F567" s="420">
        <v>0</v>
      </c>
      <c r="G567" s="420">
        <v>0</v>
      </c>
      <c r="H567" s="425">
        <v>0</v>
      </c>
      <c r="I567" s="240">
        <v>0</v>
      </c>
      <c r="J567" s="232">
        <v>0</v>
      </c>
      <c r="K567" s="232">
        <v>0</v>
      </c>
      <c r="L567" s="232">
        <v>0</v>
      </c>
      <c r="M567" s="233">
        <v>0</v>
      </c>
      <c r="N567" s="427">
        <v>0</v>
      </c>
      <c r="O567" s="420">
        <v>0</v>
      </c>
      <c r="P567" s="420">
        <v>0</v>
      </c>
      <c r="Q567" s="420">
        <v>0</v>
      </c>
      <c r="R567" s="420">
        <v>0</v>
      </c>
      <c r="S567" s="242">
        <v>0</v>
      </c>
      <c r="T567" s="243">
        <v>0</v>
      </c>
      <c r="U567" s="243">
        <v>0</v>
      </c>
      <c r="V567" s="243">
        <v>0</v>
      </c>
      <c r="W567" s="244">
        <v>0</v>
      </c>
    </row>
    <row r="568" spans="1:23" ht="30" customHeight="1">
      <c r="A568" s="415"/>
      <c r="B568" s="418"/>
      <c r="C568" s="146" t="s">
        <v>18</v>
      </c>
      <c r="D568" s="421"/>
      <c r="E568" s="421"/>
      <c r="F568" s="421"/>
      <c r="G568" s="421"/>
      <c r="H568" s="426"/>
      <c r="I568" s="236">
        <v>0</v>
      </c>
      <c r="J568" s="234">
        <v>0</v>
      </c>
      <c r="K568" s="234">
        <v>0</v>
      </c>
      <c r="L568" s="234">
        <v>0</v>
      </c>
      <c r="M568" s="235">
        <v>0</v>
      </c>
      <c r="N568" s="428"/>
      <c r="O568" s="421"/>
      <c r="P568" s="421"/>
      <c r="Q568" s="421"/>
      <c r="R568" s="421"/>
      <c r="S568" s="245">
        <v>0</v>
      </c>
      <c r="T568" s="246">
        <v>0</v>
      </c>
      <c r="U568" s="246">
        <v>0</v>
      </c>
      <c r="V568" s="246">
        <v>0</v>
      </c>
      <c r="W568" s="247">
        <v>0</v>
      </c>
    </row>
    <row r="569" spans="1:23" ht="30" customHeight="1">
      <c r="A569" s="415"/>
      <c r="B569" s="418"/>
      <c r="C569" s="146" t="s">
        <v>19</v>
      </c>
      <c r="D569" s="421"/>
      <c r="E569" s="421"/>
      <c r="F569" s="421"/>
      <c r="G569" s="421"/>
      <c r="H569" s="426"/>
      <c r="I569" s="236">
        <v>0</v>
      </c>
      <c r="J569" s="234">
        <v>0</v>
      </c>
      <c r="K569" s="234">
        <v>0</v>
      </c>
      <c r="L569" s="234">
        <v>0</v>
      </c>
      <c r="M569" s="235">
        <v>0</v>
      </c>
      <c r="N569" s="428"/>
      <c r="O569" s="421"/>
      <c r="P569" s="421"/>
      <c r="Q569" s="421"/>
      <c r="R569" s="421"/>
      <c r="S569" s="245">
        <v>0</v>
      </c>
      <c r="T569" s="246">
        <v>0</v>
      </c>
      <c r="U569" s="246">
        <v>0</v>
      </c>
      <c r="V569" s="246">
        <v>0</v>
      </c>
      <c r="W569" s="247">
        <v>0</v>
      </c>
    </row>
    <row r="570" spans="1:23" ht="30" customHeight="1">
      <c r="A570" s="415"/>
      <c r="B570" s="418"/>
      <c r="C570" s="146" t="s">
        <v>20</v>
      </c>
      <c r="D570" s="421"/>
      <c r="E570" s="421"/>
      <c r="F570" s="421"/>
      <c r="G570" s="421"/>
      <c r="H570" s="426"/>
      <c r="I570" s="236">
        <v>0</v>
      </c>
      <c r="J570" s="234">
        <v>0</v>
      </c>
      <c r="K570" s="234">
        <v>0</v>
      </c>
      <c r="L570" s="234">
        <v>0</v>
      </c>
      <c r="M570" s="235">
        <v>0</v>
      </c>
      <c r="N570" s="428"/>
      <c r="O570" s="421"/>
      <c r="P570" s="421"/>
      <c r="Q570" s="421"/>
      <c r="R570" s="421"/>
      <c r="S570" s="245">
        <v>0</v>
      </c>
      <c r="T570" s="246">
        <v>0</v>
      </c>
      <c r="U570" s="246">
        <v>0</v>
      </c>
      <c r="V570" s="246">
        <v>0</v>
      </c>
      <c r="W570" s="247">
        <v>0</v>
      </c>
    </row>
    <row r="571" spans="1:23" ht="30" customHeight="1">
      <c r="A571" s="415"/>
      <c r="B571" s="418"/>
      <c r="C571" s="146" t="s">
        <v>21</v>
      </c>
      <c r="D571" s="421"/>
      <c r="E571" s="421"/>
      <c r="F571" s="421"/>
      <c r="G571" s="421"/>
      <c r="H571" s="426"/>
      <c r="I571" s="236">
        <v>0</v>
      </c>
      <c r="J571" s="234">
        <v>0</v>
      </c>
      <c r="K571" s="234">
        <v>0</v>
      </c>
      <c r="L571" s="234">
        <v>0</v>
      </c>
      <c r="M571" s="235">
        <v>0</v>
      </c>
      <c r="N571" s="428"/>
      <c r="O571" s="421"/>
      <c r="P571" s="421"/>
      <c r="Q571" s="421"/>
      <c r="R571" s="421"/>
      <c r="S571" s="245">
        <v>0</v>
      </c>
      <c r="T571" s="246">
        <v>0</v>
      </c>
      <c r="U571" s="246">
        <v>0</v>
      </c>
      <c r="V571" s="246">
        <v>0</v>
      </c>
      <c r="W571" s="247">
        <v>0</v>
      </c>
    </row>
    <row r="572" spans="1:23" ht="30" customHeight="1">
      <c r="A572" s="415"/>
      <c r="B572" s="418"/>
      <c r="C572" s="146" t="s">
        <v>22</v>
      </c>
      <c r="D572" s="421"/>
      <c r="E572" s="421"/>
      <c r="F572" s="421"/>
      <c r="G572" s="421"/>
      <c r="H572" s="426"/>
      <c r="I572" s="236">
        <v>0</v>
      </c>
      <c r="J572" s="234">
        <v>0</v>
      </c>
      <c r="K572" s="234">
        <v>0</v>
      </c>
      <c r="L572" s="234">
        <v>0</v>
      </c>
      <c r="M572" s="235">
        <v>0</v>
      </c>
      <c r="N572" s="428"/>
      <c r="O572" s="421"/>
      <c r="P572" s="421"/>
      <c r="Q572" s="421"/>
      <c r="R572" s="421"/>
      <c r="S572" s="245">
        <v>0</v>
      </c>
      <c r="T572" s="246">
        <v>0</v>
      </c>
      <c r="U572" s="246">
        <v>0</v>
      </c>
      <c r="V572" s="246">
        <v>0</v>
      </c>
      <c r="W572" s="247">
        <v>0</v>
      </c>
    </row>
    <row r="573" spans="1:23" ht="30" customHeight="1">
      <c r="A573" s="415"/>
      <c r="B573" s="418"/>
      <c r="C573" s="146" t="s">
        <v>23</v>
      </c>
      <c r="D573" s="421"/>
      <c r="E573" s="421"/>
      <c r="F573" s="421"/>
      <c r="G573" s="421"/>
      <c r="H573" s="426"/>
      <c r="I573" s="236">
        <v>0</v>
      </c>
      <c r="J573" s="234">
        <v>0</v>
      </c>
      <c r="K573" s="234">
        <v>0</v>
      </c>
      <c r="L573" s="234">
        <v>0</v>
      </c>
      <c r="M573" s="235">
        <v>0</v>
      </c>
      <c r="N573" s="428"/>
      <c r="O573" s="421"/>
      <c r="P573" s="421"/>
      <c r="Q573" s="421"/>
      <c r="R573" s="421"/>
      <c r="S573" s="245">
        <v>0</v>
      </c>
      <c r="T573" s="246">
        <v>0</v>
      </c>
      <c r="U573" s="246">
        <v>0</v>
      </c>
      <c r="V573" s="246">
        <v>0</v>
      </c>
      <c r="W573" s="247">
        <v>0</v>
      </c>
    </row>
    <row r="574" spans="1:23" ht="30" customHeight="1" thickBot="1">
      <c r="A574" s="415"/>
      <c r="B574" s="419"/>
      <c r="C574" s="149" t="s">
        <v>24</v>
      </c>
      <c r="D574" s="421"/>
      <c r="E574" s="421"/>
      <c r="F574" s="421"/>
      <c r="G574" s="421"/>
      <c r="H574" s="426"/>
      <c r="I574" s="237">
        <v>0</v>
      </c>
      <c r="J574" s="238">
        <v>0</v>
      </c>
      <c r="K574" s="238">
        <v>0</v>
      </c>
      <c r="L574" s="238">
        <v>0</v>
      </c>
      <c r="M574" s="239">
        <v>0</v>
      </c>
      <c r="N574" s="429"/>
      <c r="O574" s="424"/>
      <c r="P574" s="424"/>
      <c r="Q574" s="424"/>
      <c r="R574" s="424"/>
      <c r="S574" s="251">
        <v>0</v>
      </c>
      <c r="T574" s="248">
        <v>0</v>
      </c>
      <c r="U574" s="248">
        <v>0</v>
      </c>
      <c r="V574" s="248">
        <v>0</v>
      </c>
      <c r="W574" s="252">
        <v>0</v>
      </c>
    </row>
    <row r="575" spans="1:23" ht="30" customHeight="1" thickBot="1">
      <c r="A575" s="416"/>
      <c r="B575" s="422" t="s">
        <v>25</v>
      </c>
      <c r="C575" s="423"/>
      <c r="D575" s="256">
        <v>0</v>
      </c>
      <c r="E575" s="223">
        <v>0</v>
      </c>
      <c r="F575" s="223">
        <v>0</v>
      </c>
      <c r="G575" s="223">
        <v>0</v>
      </c>
      <c r="H575" s="223">
        <v>0</v>
      </c>
      <c r="I575" s="223">
        <f t="shared" ref="I575:M575" si="125">I567+I568+I569+I570+I571+I572+I573+I574</f>
        <v>0</v>
      </c>
      <c r="J575" s="223">
        <f t="shared" si="125"/>
        <v>0</v>
      </c>
      <c r="K575" s="223">
        <f t="shared" si="125"/>
        <v>0</v>
      </c>
      <c r="L575" s="223">
        <f t="shared" si="125"/>
        <v>0</v>
      </c>
      <c r="M575" s="224">
        <f t="shared" si="125"/>
        <v>0</v>
      </c>
      <c r="N575" s="256">
        <v>0</v>
      </c>
      <c r="O575" s="223">
        <v>0</v>
      </c>
      <c r="P575" s="223">
        <v>0</v>
      </c>
      <c r="Q575" s="223">
        <v>0</v>
      </c>
      <c r="R575" s="223">
        <v>0</v>
      </c>
      <c r="S575" s="223">
        <f t="shared" ref="S575:W575" si="126">S567+S568+S569+S570+S571+S572+S573+S574</f>
        <v>0</v>
      </c>
      <c r="T575" s="223">
        <f t="shared" si="126"/>
        <v>0</v>
      </c>
      <c r="U575" s="223">
        <f t="shared" si="126"/>
        <v>0</v>
      </c>
      <c r="V575" s="223">
        <f t="shared" si="126"/>
        <v>0</v>
      </c>
      <c r="W575" s="224">
        <f t="shared" si="126"/>
        <v>0</v>
      </c>
    </row>
    <row r="576" spans="1:23" ht="30" customHeight="1">
      <c r="A576" s="415">
        <v>64</v>
      </c>
      <c r="B576" s="417" t="s">
        <v>201</v>
      </c>
      <c r="C576" s="144" t="s">
        <v>17</v>
      </c>
      <c r="D576" s="420">
        <v>371.31</v>
      </c>
      <c r="E576" s="420">
        <v>0</v>
      </c>
      <c r="F576" s="420">
        <v>0</v>
      </c>
      <c r="G576" s="420">
        <v>0</v>
      </c>
      <c r="H576" s="425">
        <v>0</v>
      </c>
      <c r="I576" s="240">
        <v>0</v>
      </c>
      <c r="J576" s="232">
        <v>0</v>
      </c>
      <c r="K576" s="232">
        <v>0</v>
      </c>
      <c r="L576" s="232">
        <v>0</v>
      </c>
      <c r="M576" s="233">
        <v>0</v>
      </c>
      <c r="N576" s="427">
        <v>0</v>
      </c>
      <c r="O576" s="420">
        <v>0</v>
      </c>
      <c r="P576" s="420">
        <v>0</v>
      </c>
      <c r="Q576" s="420">
        <v>0</v>
      </c>
      <c r="R576" s="420">
        <v>0</v>
      </c>
      <c r="S576" s="242">
        <v>0</v>
      </c>
      <c r="T576" s="243">
        <v>0</v>
      </c>
      <c r="U576" s="243">
        <v>0</v>
      </c>
      <c r="V576" s="243">
        <v>0</v>
      </c>
      <c r="W576" s="244">
        <v>0</v>
      </c>
    </row>
    <row r="577" spans="1:23" ht="30" customHeight="1">
      <c r="A577" s="415"/>
      <c r="B577" s="418"/>
      <c r="C577" s="146" t="s">
        <v>18</v>
      </c>
      <c r="D577" s="421"/>
      <c r="E577" s="421"/>
      <c r="F577" s="421"/>
      <c r="G577" s="421"/>
      <c r="H577" s="426"/>
      <c r="I577" s="236">
        <v>0</v>
      </c>
      <c r="J577" s="234">
        <v>0</v>
      </c>
      <c r="K577" s="234">
        <v>0</v>
      </c>
      <c r="L577" s="234">
        <v>0</v>
      </c>
      <c r="M577" s="235">
        <v>0</v>
      </c>
      <c r="N577" s="428"/>
      <c r="O577" s="421"/>
      <c r="P577" s="421"/>
      <c r="Q577" s="421"/>
      <c r="R577" s="421"/>
      <c r="S577" s="245">
        <v>0</v>
      </c>
      <c r="T577" s="246">
        <v>0</v>
      </c>
      <c r="U577" s="246">
        <v>0</v>
      </c>
      <c r="V577" s="246">
        <v>0</v>
      </c>
      <c r="W577" s="247">
        <v>0</v>
      </c>
    </row>
    <row r="578" spans="1:23" ht="30" customHeight="1">
      <c r="A578" s="415"/>
      <c r="B578" s="418"/>
      <c r="C578" s="146" t="s">
        <v>19</v>
      </c>
      <c r="D578" s="421"/>
      <c r="E578" s="421"/>
      <c r="F578" s="421"/>
      <c r="G578" s="421"/>
      <c r="H578" s="426"/>
      <c r="I578" s="236">
        <v>0</v>
      </c>
      <c r="J578" s="234">
        <v>0</v>
      </c>
      <c r="K578" s="234">
        <v>0</v>
      </c>
      <c r="L578" s="234">
        <v>0</v>
      </c>
      <c r="M578" s="235">
        <v>0</v>
      </c>
      <c r="N578" s="428"/>
      <c r="O578" s="421"/>
      <c r="P578" s="421"/>
      <c r="Q578" s="421"/>
      <c r="R578" s="421"/>
      <c r="S578" s="245">
        <v>0</v>
      </c>
      <c r="T578" s="246">
        <v>0</v>
      </c>
      <c r="U578" s="246">
        <v>0</v>
      </c>
      <c r="V578" s="246">
        <v>0</v>
      </c>
      <c r="W578" s="247">
        <v>0</v>
      </c>
    </row>
    <row r="579" spans="1:23" ht="30" customHeight="1">
      <c r="A579" s="415"/>
      <c r="B579" s="418"/>
      <c r="C579" s="146" t="s">
        <v>20</v>
      </c>
      <c r="D579" s="421"/>
      <c r="E579" s="421"/>
      <c r="F579" s="421"/>
      <c r="G579" s="421"/>
      <c r="H579" s="426"/>
      <c r="I579" s="236">
        <v>0</v>
      </c>
      <c r="J579" s="234">
        <v>0</v>
      </c>
      <c r="K579" s="234">
        <v>0</v>
      </c>
      <c r="L579" s="234">
        <v>0</v>
      </c>
      <c r="M579" s="235">
        <v>0</v>
      </c>
      <c r="N579" s="428"/>
      <c r="O579" s="421"/>
      <c r="P579" s="421"/>
      <c r="Q579" s="421"/>
      <c r="R579" s="421"/>
      <c r="S579" s="245">
        <v>0</v>
      </c>
      <c r="T579" s="246">
        <v>0</v>
      </c>
      <c r="U579" s="246">
        <v>0</v>
      </c>
      <c r="V579" s="246">
        <v>0</v>
      </c>
      <c r="W579" s="247">
        <v>0</v>
      </c>
    </row>
    <row r="580" spans="1:23" ht="30" customHeight="1">
      <c r="A580" s="415"/>
      <c r="B580" s="418"/>
      <c r="C580" s="146" t="s">
        <v>21</v>
      </c>
      <c r="D580" s="421"/>
      <c r="E580" s="421"/>
      <c r="F580" s="421"/>
      <c r="G580" s="421"/>
      <c r="H580" s="426"/>
      <c r="I580" s="236">
        <v>0</v>
      </c>
      <c r="J580" s="234">
        <v>0</v>
      </c>
      <c r="K580" s="234">
        <v>0</v>
      </c>
      <c r="L580" s="234">
        <v>0</v>
      </c>
      <c r="M580" s="235">
        <v>0</v>
      </c>
      <c r="N580" s="428"/>
      <c r="O580" s="421"/>
      <c r="P580" s="421"/>
      <c r="Q580" s="421"/>
      <c r="R580" s="421"/>
      <c r="S580" s="245">
        <v>0</v>
      </c>
      <c r="T580" s="246">
        <v>0</v>
      </c>
      <c r="U580" s="246">
        <v>0</v>
      </c>
      <c r="V580" s="246">
        <v>0</v>
      </c>
      <c r="W580" s="247">
        <v>0</v>
      </c>
    </row>
    <row r="581" spans="1:23" ht="30" customHeight="1">
      <c r="A581" s="415"/>
      <c r="B581" s="418"/>
      <c r="C581" s="146" t="s">
        <v>22</v>
      </c>
      <c r="D581" s="421"/>
      <c r="E581" s="421"/>
      <c r="F581" s="421"/>
      <c r="G581" s="421"/>
      <c r="H581" s="426"/>
      <c r="I581" s="236">
        <v>0</v>
      </c>
      <c r="J581" s="234">
        <v>0</v>
      </c>
      <c r="K581" s="234">
        <v>0</v>
      </c>
      <c r="L581" s="234">
        <v>0</v>
      </c>
      <c r="M581" s="235">
        <v>0</v>
      </c>
      <c r="N581" s="428"/>
      <c r="O581" s="421"/>
      <c r="P581" s="421"/>
      <c r="Q581" s="421"/>
      <c r="R581" s="421"/>
      <c r="S581" s="245">
        <v>0</v>
      </c>
      <c r="T581" s="246">
        <v>0</v>
      </c>
      <c r="U581" s="246">
        <v>0</v>
      </c>
      <c r="V581" s="246">
        <v>0</v>
      </c>
      <c r="W581" s="247">
        <v>0</v>
      </c>
    </row>
    <row r="582" spans="1:23" ht="30" customHeight="1">
      <c r="A582" s="415"/>
      <c r="B582" s="418"/>
      <c r="C582" s="146" t="s">
        <v>23</v>
      </c>
      <c r="D582" s="421"/>
      <c r="E582" s="421"/>
      <c r="F582" s="421"/>
      <c r="G582" s="421"/>
      <c r="H582" s="426"/>
      <c r="I582" s="236">
        <v>0</v>
      </c>
      <c r="J582" s="234">
        <v>0</v>
      </c>
      <c r="K582" s="234">
        <v>0</v>
      </c>
      <c r="L582" s="234">
        <v>0</v>
      </c>
      <c r="M582" s="235">
        <v>0</v>
      </c>
      <c r="N582" s="428"/>
      <c r="O582" s="421"/>
      <c r="P582" s="421"/>
      <c r="Q582" s="421"/>
      <c r="R582" s="421"/>
      <c r="S582" s="245">
        <v>0</v>
      </c>
      <c r="T582" s="246">
        <v>0</v>
      </c>
      <c r="U582" s="246">
        <v>0</v>
      </c>
      <c r="V582" s="246">
        <v>0</v>
      </c>
      <c r="W582" s="247">
        <v>0</v>
      </c>
    </row>
    <row r="583" spans="1:23" ht="30" customHeight="1" thickBot="1">
      <c r="A583" s="415"/>
      <c r="B583" s="419"/>
      <c r="C583" s="149" t="s">
        <v>24</v>
      </c>
      <c r="D583" s="421"/>
      <c r="E583" s="421"/>
      <c r="F583" s="421"/>
      <c r="G583" s="421"/>
      <c r="H583" s="426"/>
      <c r="I583" s="237">
        <v>0</v>
      </c>
      <c r="J583" s="238">
        <v>0</v>
      </c>
      <c r="K583" s="238">
        <v>0</v>
      </c>
      <c r="L583" s="238">
        <v>0</v>
      </c>
      <c r="M583" s="239">
        <v>0</v>
      </c>
      <c r="N583" s="429"/>
      <c r="O583" s="424"/>
      <c r="P583" s="424"/>
      <c r="Q583" s="424"/>
      <c r="R583" s="424"/>
      <c r="S583" s="251">
        <v>0</v>
      </c>
      <c r="T583" s="248">
        <v>0</v>
      </c>
      <c r="U583" s="248">
        <v>0</v>
      </c>
      <c r="V583" s="248">
        <v>0</v>
      </c>
      <c r="W583" s="252">
        <v>0</v>
      </c>
    </row>
    <row r="584" spans="1:23" ht="30" customHeight="1" thickBot="1">
      <c r="A584" s="416"/>
      <c r="B584" s="422" t="s">
        <v>25</v>
      </c>
      <c r="C584" s="423"/>
      <c r="D584" s="256">
        <v>0</v>
      </c>
      <c r="E584" s="223">
        <v>0</v>
      </c>
      <c r="F584" s="223">
        <v>0</v>
      </c>
      <c r="G584" s="223">
        <v>0</v>
      </c>
      <c r="H584" s="223">
        <v>0</v>
      </c>
      <c r="I584" s="223">
        <f t="shared" ref="I584:M584" si="127">I576+I577+I578+I579+I580+I581+I582+I583</f>
        <v>0</v>
      </c>
      <c r="J584" s="223">
        <f t="shared" si="127"/>
        <v>0</v>
      </c>
      <c r="K584" s="223">
        <f t="shared" si="127"/>
        <v>0</v>
      </c>
      <c r="L584" s="223">
        <f t="shared" si="127"/>
        <v>0</v>
      </c>
      <c r="M584" s="224">
        <f t="shared" si="127"/>
        <v>0</v>
      </c>
      <c r="N584" s="256">
        <v>0</v>
      </c>
      <c r="O584" s="223">
        <v>0</v>
      </c>
      <c r="P584" s="223">
        <v>0</v>
      </c>
      <c r="Q584" s="223">
        <v>0</v>
      </c>
      <c r="R584" s="223">
        <v>0</v>
      </c>
      <c r="S584" s="223">
        <f t="shared" ref="S584:W584" si="128">S576+S577+S578+S579+S580+S581+S582+S583</f>
        <v>0</v>
      </c>
      <c r="T584" s="223">
        <f t="shared" si="128"/>
        <v>0</v>
      </c>
      <c r="U584" s="223">
        <f t="shared" si="128"/>
        <v>0</v>
      </c>
      <c r="V584" s="223">
        <f t="shared" si="128"/>
        <v>0</v>
      </c>
      <c r="W584" s="224">
        <f t="shared" si="128"/>
        <v>0</v>
      </c>
    </row>
    <row r="585" spans="1:23" ht="30" customHeight="1">
      <c r="A585" s="415">
        <v>65</v>
      </c>
      <c r="B585" s="417" t="s">
        <v>202</v>
      </c>
      <c r="C585" s="144" t="s">
        <v>17</v>
      </c>
      <c r="D585" s="420">
        <v>173.31</v>
      </c>
      <c r="E585" s="420">
        <v>0</v>
      </c>
      <c r="F585" s="420">
        <v>0.31</v>
      </c>
      <c r="G585" s="420">
        <v>5.69</v>
      </c>
      <c r="H585" s="425">
        <v>0</v>
      </c>
      <c r="I585" s="240">
        <v>40</v>
      </c>
      <c r="J585" s="232">
        <v>0</v>
      </c>
      <c r="K585" s="232">
        <v>0</v>
      </c>
      <c r="L585" s="232">
        <v>0</v>
      </c>
      <c r="M585" s="233">
        <v>0</v>
      </c>
      <c r="N585" s="427">
        <v>0</v>
      </c>
      <c r="O585" s="420">
        <v>0</v>
      </c>
      <c r="P585" s="420">
        <v>0</v>
      </c>
      <c r="Q585" s="420">
        <v>0</v>
      </c>
      <c r="R585" s="420">
        <v>0</v>
      </c>
      <c r="S585" s="242">
        <v>0</v>
      </c>
      <c r="T585" s="243">
        <v>0</v>
      </c>
      <c r="U585" s="243">
        <v>0</v>
      </c>
      <c r="V585" s="243">
        <v>0</v>
      </c>
      <c r="W585" s="244">
        <v>0</v>
      </c>
    </row>
    <row r="586" spans="1:23" ht="30" customHeight="1">
      <c r="A586" s="415"/>
      <c r="B586" s="418"/>
      <c r="C586" s="146" t="s">
        <v>18</v>
      </c>
      <c r="D586" s="421"/>
      <c r="E586" s="421"/>
      <c r="F586" s="421"/>
      <c r="G586" s="421"/>
      <c r="H586" s="426"/>
      <c r="I586" s="236">
        <v>0</v>
      </c>
      <c r="J586" s="234">
        <v>0</v>
      </c>
      <c r="K586" s="234">
        <v>0</v>
      </c>
      <c r="L586" s="234">
        <v>0</v>
      </c>
      <c r="M586" s="235">
        <v>0</v>
      </c>
      <c r="N586" s="428"/>
      <c r="O586" s="421"/>
      <c r="P586" s="421"/>
      <c r="Q586" s="421"/>
      <c r="R586" s="421"/>
      <c r="S586" s="245">
        <v>0</v>
      </c>
      <c r="T586" s="246">
        <v>0</v>
      </c>
      <c r="U586" s="246">
        <v>0</v>
      </c>
      <c r="V586" s="246">
        <v>0</v>
      </c>
      <c r="W586" s="247">
        <v>0</v>
      </c>
    </row>
    <row r="587" spans="1:23" ht="30" customHeight="1">
      <c r="A587" s="415"/>
      <c r="B587" s="418"/>
      <c r="C587" s="146" t="s">
        <v>19</v>
      </c>
      <c r="D587" s="421"/>
      <c r="E587" s="421"/>
      <c r="F587" s="421"/>
      <c r="G587" s="421"/>
      <c r="H587" s="426"/>
      <c r="I587" s="236">
        <v>0</v>
      </c>
      <c r="J587" s="234">
        <v>0</v>
      </c>
      <c r="K587" s="234">
        <v>0</v>
      </c>
      <c r="L587" s="234">
        <v>0</v>
      </c>
      <c r="M587" s="235">
        <v>0</v>
      </c>
      <c r="N587" s="428"/>
      <c r="O587" s="421"/>
      <c r="P587" s="421"/>
      <c r="Q587" s="421"/>
      <c r="R587" s="421"/>
      <c r="S587" s="245">
        <v>0</v>
      </c>
      <c r="T587" s="246">
        <v>0</v>
      </c>
      <c r="U587" s="246">
        <v>0</v>
      </c>
      <c r="V587" s="246">
        <v>0</v>
      </c>
      <c r="W587" s="247">
        <v>0</v>
      </c>
    </row>
    <row r="588" spans="1:23" ht="30" customHeight="1">
      <c r="A588" s="415"/>
      <c r="B588" s="418"/>
      <c r="C588" s="146" t="s">
        <v>20</v>
      </c>
      <c r="D588" s="421"/>
      <c r="E588" s="421"/>
      <c r="F588" s="421"/>
      <c r="G588" s="421"/>
      <c r="H588" s="426"/>
      <c r="I588" s="236">
        <v>0</v>
      </c>
      <c r="J588" s="234">
        <v>0</v>
      </c>
      <c r="K588" s="234">
        <v>0</v>
      </c>
      <c r="L588" s="234">
        <v>0</v>
      </c>
      <c r="M588" s="235">
        <v>0</v>
      </c>
      <c r="N588" s="428"/>
      <c r="O588" s="421"/>
      <c r="P588" s="421"/>
      <c r="Q588" s="421"/>
      <c r="R588" s="421"/>
      <c r="S588" s="245">
        <v>0</v>
      </c>
      <c r="T588" s="246">
        <v>0</v>
      </c>
      <c r="U588" s="246">
        <v>0</v>
      </c>
      <c r="V588" s="246">
        <v>0</v>
      </c>
      <c r="W588" s="247">
        <v>0</v>
      </c>
    </row>
    <row r="589" spans="1:23" ht="30" customHeight="1">
      <c r="A589" s="415"/>
      <c r="B589" s="418"/>
      <c r="C589" s="146" t="s">
        <v>21</v>
      </c>
      <c r="D589" s="421"/>
      <c r="E589" s="421"/>
      <c r="F589" s="421"/>
      <c r="G589" s="421"/>
      <c r="H589" s="426"/>
      <c r="I589" s="236">
        <v>0</v>
      </c>
      <c r="J589" s="234">
        <v>0</v>
      </c>
      <c r="K589" s="234">
        <v>0</v>
      </c>
      <c r="L589" s="234">
        <v>0</v>
      </c>
      <c r="M589" s="235">
        <v>0</v>
      </c>
      <c r="N589" s="428"/>
      <c r="O589" s="421"/>
      <c r="P589" s="421"/>
      <c r="Q589" s="421"/>
      <c r="R589" s="421"/>
      <c r="S589" s="245">
        <v>0</v>
      </c>
      <c r="T589" s="246">
        <v>0</v>
      </c>
      <c r="U589" s="246">
        <v>0</v>
      </c>
      <c r="V589" s="246">
        <v>0</v>
      </c>
      <c r="W589" s="247">
        <v>0</v>
      </c>
    </row>
    <row r="590" spans="1:23" ht="30" customHeight="1">
      <c r="A590" s="415"/>
      <c r="B590" s="418"/>
      <c r="C590" s="146" t="s">
        <v>22</v>
      </c>
      <c r="D590" s="421"/>
      <c r="E590" s="421"/>
      <c r="F590" s="421"/>
      <c r="G590" s="421"/>
      <c r="H590" s="426"/>
      <c r="I590" s="236">
        <v>0</v>
      </c>
      <c r="J590" s="234">
        <v>0</v>
      </c>
      <c r="K590" s="234">
        <v>0</v>
      </c>
      <c r="L590" s="234">
        <v>0</v>
      </c>
      <c r="M590" s="235">
        <v>0</v>
      </c>
      <c r="N590" s="428"/>
      <c r="O590" s="421"/>
      <c r="P590" s="421"/>
      <c r="Q590" s="421"/>
      <c r="R590" s="421"/>
      <c r="S590" s="245">
        <v>0</v>
      </c>
      <c r="T590" s="246">
        <v>0</v>
      </c>
      <c r="U590" s="246">
        <v>0</v>
      </c>
      <c r="V590" s="246">
        <v>0</v>
      </c>
      <c r="W590" s="247">
        <v>0</v>
      </c>
    </row>
    <row r="591" spans="1:23" ht="30" customHeight="1">
      <c r="A591" s="415"/>
      <c r="B591" s="418"/>
      <c r="C591" s="146" t="s">
        <v>23</v>
      </c>
      <c r="D591" s="421"/>
      <c r="E591" s="421"/>
      <c r="F591" s="421"/>
      <c r="G591" s="421"/>
      <c r="H591" s="426"/>
      <c r="I591" s="236">
        <v>0</v>
      </c>
      <c r="J591" s="234">
        <v>0</v>
      </c>
      <c r="K591" s="234">
        <v>0</v>
      </c>
      <c r="L591" s="234">
        <v>0</v>
      </c>
      <c r="M591" s="235">
        <v>0</v>
      </c>
      <c r="N591" s="428"/>
      <c r="O591" s="421"/>
      <c r="P591" s="421"/>
      <c r="Q591" s="421"/>
      <c r="R591" s="421"/>
      <c r="S591" s="245">
        <v>0</v>
      </c>
      <c r="T591" s="246">
        <v>0</v>
      </c>
      <c r="U591" s="246">
        <v>0</v>
      </c>
      <c r="V591" s="246">
        <v>0</v>
      </c>
      <c r="W591" s="247">
        <v>0</v>
      </c>
    </row>
    <row r="592" spans="1:23" ht="30" customHeight="1" thickBot="1">
      <c r="A592" s="415"/>
      <c r="B592" s="419"/>
      <c r="C592" s="149" t="s">
        <v>24</v>
      </c>
      <c r="D592" s="421"/>
      <c r="E592" s="421"/>
      <c r="F592" s="421"/>
      <c r="G592" s="421"/>
      <c r="H592" s="426"/>
      <c r="I592" s="237">
        <v>0</v>
      </c>
      <c r="J592" s="238">
        <v>0</v>
      </c>
      <c r="K592" s="238">
        <v>0</v>
      </c>
      <c r="L592" s="238">
        <v>0</v>
      </c>
      <c r="M592" s="239">
        <v>0</v>
      </c>
      <c r="N592" s="429"/>
      <c r="O592" s="424"/>
      <c r="P592" s="424"/>
      <c r="Q592" s="424"/>
      <c r="R592" s="424"/>
      <c r="S592" s="251">
        <v>0</v>
      </c>
      <c r="T592" s="248">
        <v>0</v>
      </c>
      <c r="U592" s="248">
        <v>0</v>
      </c>
      <c r="V592" s="248">
        <v>0</v>
      </c>
      <c r="W592" s="252">
        <v>0</v>
      </c>
    </row>
    <row r="593" spans="1:23" ht="30" customHeight="1" thickBot="1">
      <c r="A593" s="416"/>
      <c r="B593" s="422" t="s">
        <v>25</v>
      </c>
      <c r="C593" s="423"/>
      <c r="D593" s="256">
        <v>40</v>
      </c>
      <c r="E593" s="223">
        <v>0</v>
      </c>
      <c r="F593" s="223">
        <v>0</v>
      </c>
      <c r="G593" s="223">
        <v>0</v>
      </c>
      <c r="H593" s="223">
        <v>0</v>
      </c>
      <c r="I593" s="223">
        <f t="shared" ref="I593:M593" si="129">I585+I586+I587+I588+I589+I590+I591+I592</f>
        <v>40</v>
      </c>
      <c r="J593" s="223">
        <f t="shared" si="129"/>
        <v>0</v>
      </c>
      <c r="K593" s="223">
        <f t="shared" si="129"/>
        <v>0</v>
      </c>
      <c r="L593" s="223">
        <f t="shared" si="129"/>
        <v>0</v>
      </c>
      <c r="M593" s="224">
        <f t="shared" si="129"/>
        <v>0</v>
      </c>
      <c r="N593" s="256">
        <v>0</v>
      </c>
      <c r="O593" s="223">
        <v>0</v>
      </c>
      <c r="P593" s="223">
        <v>0</v>
      </c>
      <c r="Q593" s="223">
        <v>0</v>
      </c>
      <c r="R593" s="223">
        <v>0</v>
      </c>
      <c r="S593" s="223">
        <f t="shared" ref="S593:W593" si="130">S585+S586+S587+S588+S589+S590+S591+S592</f>
        <v>0</v>
      </c>
      <c r="T593" s="223">
        <f t="shared" si="130"/>
        <v>0</v>
      </c>
      <c r="U593" s="223">
        <f t="shared" si="130"/>
        <v>0</v>
      </c>
      <c r="V593" s="223">
        <f t="shared" si="130"/>
        <v>0</v>
      </c>
      <c r="W593" s="224">
        <f t="shared" si="130"/>
        <v>0</v>
      </c>
    </row>
    <row r="594" spans="1:23" ht="30" customHeight="1">
      <c r="A594" s="415">
        <v>66</v>
      </c>
      <c r="B594" s="417" t="s">
        <v>203</v>
      </c>
      <c r="C594" s="144" t="s">
        <v>17</v>
      </c>
      <c r="D594" s="420">
        <v>164.42</v>
      </c>
      <c r="E594" s="420">
        <v>0</v>
      </c>
      <c r="F594" s="420">
        <v>0</v>
      </c>
      <c r="G594" s="420">
        <v>0</v>
      </c>
      <c r="H594" s="425">
        <v>0</v>
      </c>
      <c r="I594" s="240">
        <v>0</v>
      </c>
      <c r="J594" s="232">
        <v>0</v>
      </c>
      <c r="K594" s="232">
        <v>0</v>
      </c>
      <c r="L594" s="232">
        <v>0</v>
      </c>
      <c r="M594" s="233">
        <v>0</v>
      </c>
      <c r="N594" s="427">
        <v>0</v>
      </c>
      <c r="O594" s="420">
        <v>0</v>
      </c>
      <c r="P594" s="420">
        <v>0</v>
      </c>
      <c r="Q594" s="420">
        <v>0</v>
      </c>
      <c r="R594" s="420">
        <v>0</v>
      </c>
      <c r="S594" s="242">
        <v>0</v>
      </c>
      <c r="T594" s="243">
        <v>0</v>
      </c>
      <c r="U594" s="243">
        <v>0</v>
      </c>
      <c r="V594" s="243">
        <v>0</v>
      </c>
      <c r="W594" s="244">
        <v>0</v>
      </c>
    </row>
    <row r="595" spans="1:23" ht="30" customHeight="1">
      <c r="A595" s="415"/>
      <c r="B595" s="418"/>
      <c r="C595" s="146" t="s">
        <v>18</v>
      </c>
      <c r="D595" s="421"/>
      <c r="E595" s="421"/>
      <c r="F595" s="421"/>
      <c r="G595" s="421"/>
      <c r="H595" s="426"/>
      <c r="I595" s="236">
        <v>0</v>
      </c>
      <c r="J595" s="234">
        <v>0</v>
      </c>
      <c r="K595" s="234">
        <v>0</v>
      </c>
      <c r="L595" s="234">
        <v>0</v>
      </c>
      <c r="M595" s="235">
        <v>0</v>
      </c>
      <c r="N595" s="428"/>
      <c r="O595" s="421"/>
      <c r="P595" s="421"/>
      <c r="Q595" s="421"/>
      <c r="R595" s="421"/>
      <c r="S595" s="245">
        <v>0</v>
      </c>
      <c r="T595" s="246">
        <v>0</v>
      </c>
      <c r="U595" s="246">
        <v>0</v>
      </c>
      <c r="V595" s="246">
        <v>0</v>
      </c>
      <c r="W595" s="247">
        <v>0</v>
      </c>
    </row>
    <row r="596" spans="1:23" ht="30" customHeight="1">
      <c r="A596" s="415"/>
      <c r="B596" s="418"/>
      <c r="C596" s="146" t="s">
        <v>19</v>
      </c>
      <c r="D596" s="421"/>
      <c r="E596" s="421"/>
      <c r="F596" s="421"/>
      <c r="G596" s="421"/>
      <c r="H596" s="426"/>
      <c r="I596" s="236">
        <v>0</v>
      </c>
      <c r="J596" s="234">
        <v>0</v>
      </c>
      <c r="K596" s="234">
        <v>0</v>
      </c>
      <c r="L596" s="234">
        <v>0</v>
      </c>
      <c r="M596" s="235">
        <v>0</v>
      </c>
      <c r="N596" s="428"/>
      <c r="O596" s="421"/>
      <c r="P596" s="421"/>
      <c r="Q596" s="421"/>
      <c r="R596" s="421"/>
      <c r="S596" s="245">
        <v>0</v>
      </c>
      <c r="T596" s="246">
        <v>0</v>
      </c>
      <c r="U596" s="246">
        <v>0</v>
      </c>
      <c r="V596" s="246">
        <v>0</v>
      </c>
      <c r="W596" s="247">
        <v>0</v>
      </c>
    </row>
    <row r="597" spans="1:23" ht="30" customHeight="1">
      <c r="A597" s="415"/>
      <c r="B597" s="418"/>
      <c r="C597" s="146" t="s">
        <v>20</v>
      </c>
      <c r="D597" s="421"/>
      <c r="E597" s="421"/>
      <c r="F597" s="421"/>
      <c r="G597" s="421"/>
      <c r="H597" s="426"/>
      <c r="I597" s="236">
        <v>0</v>
      </c>
      <c r="J597" s="234">
        <v>0</v>
      </c>
      <c r="K597" s="234">
        <v>0</v>
      </c>
      <c r="L597" s="234">
        <v>0</v>
      </c>
      <c r="M597" s="235">
        <v>0</v>
      </c>
      <c r="N597" s="428"/>
      <c r="O597" s="421"/>
      <c r="P597" s="421"/>
      <c r="Q597" s="421"/>
      <c r="R597" s="421"/>
      <c r="S597" s="245">
        <v>0</v>
      </c>
      <c r="T597" s="246">
        <v>0</v>
      </c>
      <c r="U597" s="246">
        <v>0</v>
      </c>
      <c r="V597" s="246">
        <v>0</v>
      </c>
      <c r="W597" s="247">
        <v>0</v>
      </c>
    </row>
    <row r="598" spans="1:23" ht="30" customHeight="1">
      <c r="A598" s="415"/>
      <c r="B598" s="418"/>
      <c r="C598" s="146" t="s">
        <v>21</v>
      </c>
      <c r="D598" s="421"/>
      <c r="E598" s="421"/>
      <c r="F598" s="421"/>
      <c r="G598" s="421"/>
      <c r="H598" s="426"/>
      <c r="I598" s="236">
        <v>0</v>
      </c>
      <c r="J598" s="234">
        <v>0</v>
      </c>
      <c r="K598" s="234">
        <v>0</v>
      </c>
      <c r="L598" s="234">
        <v>0</v>
      </c>
      <c r="M598" s="235">
        <v>0</v>
      </c>
      <c r="N598" s="428"/>
      <c r="O598" s="421"/>
      <c r="P598" s="421"/>
      <c r="Q598" s="421"/>
      <c r="R598" s="421"/>
      <c r="S598" s="245">
        <v>0</v>
      </c>
      <c r="T598" s="246">
        <v>0</v>
      </c>
      <c r="U598" s="246">
        <v>0</v>
      </c>
      <c r="V598" s="246">
        <v>0</v>
      </c>
      <c r="W598" s="247">
        <v>0</v>
      </c>
    </row>
    <row r="599" spans="1:23" ht="30" customHeight="1">
      <c r="A599" s="415"/>
      <c r="B599" s="418"/>
      <c r="C599" s="146" t="s">
        <v>22</v>
      </c>
      <c r="D599" s="421"/>
      <c r="E599" s="421"/>
      <c r="F599" s="421"/>
      <c r="G599" s="421"/>
      <c r="H599" s="426"/>
      <c r="I599" s="236">
        <v>0</v>
      </c>
      <c r="J599" s="234">
        <v>0</v>
      </c>
      <c r="K599" s="234">
        <v>0</v>
      </c>
      <c r="L599" s="234">
        <v>0</v>
      </c>
      <c r="M599" s="235">
        <v>0</v>
      </c>
      <c r="N599" s="428"/>
      <c r="O599" s="421"/>
      <c r="P599" s="421"/>
      <c r="Q599" s="421"/>
      <c r="R599" s="421"/>
      <c r="S599" s="245">
        <v>0</v>
      </c>
      <c r="T599" s="246">
        <v>0</v>
      </c>
      <c r="U599" s="246">
        <v>0</v>
      </c>
      <c r="V599" s="246">
        <v>0</v>
      </c>
      <c r="W599" s="247">
        <v>0</v>
      </c>
    </row>
    <row r="600" spans="1:23" ht="30" customHeight="1">
      <c r="A600" s="415"/>
      <c r="B600" s="418"/>
      <c r="C600" s="146" t="s">
        <v>23</v>
      </c>
      <c r="D600" s="421"/>
      <c r="E600" s="421"/>
      <c r="F600" s="421"/>
      <c r="G600" s="421"/>
      <c r="H600" s="426"/>
      <c r="I600" s="236">
        <v>0</v>
      </c>
      <c r="J600" s="234">
        <v>0</v>
      </c>
      <c r="K600" s="234">
        <v>0</v>
      </c>
      <c r="L600" s="234">
        <v>0</v>
      </c>
      <c r="M600" s="235">
        <v>0</v>
      </c>
      <c r="N600" s="428"/>
      <c r="O600" s="421"/>
      <c r="P600" s="421"/>
      <c r="Q600" s="421"/>
      <c r="R600" s="421"/>
      <c r="S600" s="245">
        <v>0</v>
      </c>
      <c r="T600" s="246">
        <v>0</v>
      </c>
      <c r="U600" s="246">
        <v>0</v>
      </c>
      <c r="V600" s="246">
        <v>0</v>
      </c>
      <c r="W600" s="247">
        <v>0</v>
      </c>
    </row>
    <row r="601" spans="1:23" ht="30" customHeight="1" thickBot="1">
      <c r="A601" s="415"/>
      <c r="B601" s="419"/>
      <c r="C601" s="149" t="s">
        <v>24</v>
      </c>
      <c r="D601" s="421"/>
      <c r="E601" s="421"/>
      <c r="F601" s="421"/>
      <c r="G601" s="421"/>
      <c r="H601" s="426"/>
      <c r="I601" s="237">
        <v>0</v>
      </c>
      <c r="J601" s="238">
        <v>0</v>
      </c>
      <c r="K601" s="238">
        <v>0</v>
      </c>
      <c r="L601" s="238">
        <v>0</v>
      </c>
      <c r="M601" s="239">
        <v>0</v>
      </c>
      <c r="N601" s="429"/>
      <c r="O601" s="424"/>
      <c r="P601" s="424"/>
      <c r="Q601" s="424"/>
      <c r="R601" s="424"/>
      <c r="S601" s="251">
        <v>0</v>
      </c>
      <c r="T601" s="248">
        <v>0</v>
      </c>
      <c r="U601" s="248">
        <v>0</v>
      </c>
      <c r="V601" s="248">
        <v>0</v>
      </c>
      <c r="W601" s="252">
        <v>0</v>
      </c>
    </row>
    <row r="602" spans="1:23" ht="30" customHeight="1" thickBot="1">
      <c r="A602" s="416"/>
      <c r="B602" s="422" t="s">
        <v>25</v>
      </c>
      <c r="C602" s="423"/>
      <c r="D602" s="256">
        <v>0</v>
      </c>
      <c r="E602" s="223">
        <v>0</v>
      </c>
      <c r="F602" s="223">
        <v>0</v>
      </c>
      <c r="G602" s="223">
        <v>0</v>
      </c>
      <c r="H602" s="223">
        <v>0</v>
      </c>
      <c r="I602" s="223">
        <f t="shared" ref="I602:M602" si="131">I594+I595+I596+I597+I598+I599+I600+I601</f>
        <v>0</v>
      </c>
      <c r="J602" s="223">
        <f t="shared" si="131"/>
        <v>0</v>
      </c>
      <c r="K602" s="223">
        <f t="shared" si="131"/>
        <v>0</v>
      </c>
      <c r="L602" s="223">
        <f t="shared" si="131"/>
        <v>0</v>
      </c>
      <c r="M602" s="224">
        <f t="shared" si="131"/>
        <v>0</v>
      </c>
      <c r="N602" s="256">
        <v>0</v>
      </c>
      <c r="O602" s="223">
        <v>0</v>
      </c>
      <c r="P602" s="223">
        <v>0</v>
      </c>
      <c r="Q602" s="223">
        <v>0</v>
      </c>
      <c r="R602" s="223">
        <v>0</v>
      </c>
      <c r="S602" s="223">
        <f t="shared" ref="S602:W602" si="132">S594+S595+S596+S597+S598+S599+S600+S601</f>
        <v>0</v>
      </c>
      <c r="T602" s="223">
        <f t="shared" si="132"/>
        <v>0</v>
      </c>
      <c r="U602" s="223">
        <f t="shared" si="132"/>
        <v>0</v>
      </c>
      <c r="V602" s="223">
        <f t="shared" si="132"/>
        <v>0</v>
      </c>
      <c r="W602" s="224">
        <f t="shared" si="132"/>
        <v>0</v>
      </c>
    </row>
    <row r="603" spans="1:23" ht="30" customHeight="1">
      <c r="A603" s="415">
        <v>67</v>
      </c>
      <c r="B603" s="417" t="s">
        <v>204</v>
      </c>
      <c r="C603" s="144" t="s">
        <v>17</v>
      </c>
      <c r="D603" s="420">
        <v>519.9</v>
      </c>
      <c r="E603" s="420">
        <v>0</v>
      </c>
      <c r="F603" s="420">
        <v>0</v>
      </c>
      <c r="G603" s="420">
        <v>0</v>
      </c>
      <c r="H603" s="425">
        <v>0</v>
      </c>
      <c r="I603" s="240">
        <v>0</v>
      </c>
      <c r="J603" s="232">
        <v>0</v>
      </c>
      <c r="K603" s="232">
        <v>0</v>
      </c>
      <c r="L603" s="232">
        <v>0</v>
      </c>
      <c r="M603" s="233">
        <v>0</v>
      </c>
      <c r="N603" s="427">
        <v>2.33</v>
      </c>
      <c r="O603" s="420">
        <v>0</v>
      </c>
      <c r="P603" s="420">
        <v>0</v>
      </c>
      <c r="Q603" s="420">
        <v>0</v>
      </c>
      <c r="R603" s="420">
        <v>0</v>
      </c>
      <c r="S603" s="242">
        <v>0</v>
      </c>
      <c r="T603" s="243">
        <v>0</v>
      </c>
      <c r="U603" s="243">
        <v>0</v>
      </c>
      <c r="V603" s="243">
        <v>0</v>
      </c>
      <c r="W603" s="244">
        <v>0</v>
      </c>
    </row>
    <row r="604" spans="1:23" ht="30" customHeight="1">
      <c r="A604" s="415"/>
      <c r="B604" s="418"/>
      <c r="C604" s="146" t="s">
        <v>18</v>
      </c>
      <c r="D604" s="421"/>
      <c r="E604" s="421"/>
      <c r="F604" s="421"/>
      <c r="G604" s="421"/>
      <c r="H604" s="426"/>
      <c r="I604" s="236">
        <v>0</v>
      </c>
      <c r="J604" s="234">
        <v>0</v>
      </c>
      <c r="K604" s="234">
        <v>0</v>
      </c>
      <c r="L604" s="234">
        <v>0</v>
      </c>
      <c r="M604" s="235">
        <v>0</v>
      </c>
      <c r="N604" s="428"/>
      <c r="O604" s="421"/>
      <c r="P604" s="421"/>
      <c r="Q604" s="421"/>
      <c r="R604" s="421"/>
      <c r="S604" s="245">
        <v>0</v>
      </c>
      <c r="T604" s="246">
        <v>0</v>
      </c>
      <c r="U604" s="246">
        <v>0</v>
      </c>
      <c r="V604" s="246">
        <v>0</v>
      </c>
      <c r="W604" s="247">
        <v>0</v>
      </c>
    </row>
    <row r="605" spans="1:23" ht="30" customHeight="1">
      <c r="A605" s="415"/>
      <c r="B605" s="418"/>
      <c r="C605" s="146" t="s">
        <v>19</v>
      </c>
      <c r="D605" s="421"/>
      <c r="E605" s="421"/>
      <c r="F605" s="421"/>
      <c r="G605" s="421"/>
      <c r="H605" s="426"/>
      <c r="I605" s="236">
        <v>0</v>
      </c>
      <c r="J605" s="234">
        <v>0</v>
      </c>
      <c r="K605" s="234">
        <v>0</v>
      </c>
      <c r="L605" s="234">
        <v>0</v>
      </c>
      <c r="M605" s="235">
        <v>0</v>
      </c>
      <c r="N605" s="428"/>
      <c r="O605" s="421"/>
      <c r="P605" s="421"/>
      <c r="Q605" s="421"/>
      <c r="R605" s="421"/>
      <c r="S605" s="245">
        <v>0</v>
      </c>
      <c r="T605" s="246">
        <v>0</v>
      </c>
      <c r="U605" s="246">
        <v>0</v>
      </c>
      <c r="V605" s="246">
        <v>0</v>
      </c>
      <c r="W605" s="247">
        <v>0</v>
      </c>
    </row>
    <row r="606" spans="1:23" ht="30" customHeight="1">
      <c r="A606" s="415"/>
      <c r="B606" s="418"/>
      <c r="C606" s="146" t="s">
        <v>20</v>
      </c>
      <c r="D606" s="421"/>
      <c r="E606" s="421"/>
      <c r="F606" s="421"/>
      <c r="G606" s="421"/>
      <c r="H606" s="426"/>
      <c r="I606" s="236">
        <v>0</v>
      </c>
      <c r="J606" s="234">
        <v>0</v>
      </c>
      <c r="K606" s="234">
        <v>0</v>
      </c>
      <c r="L606" s="234">
        <v>0</v>
      </c>
      <c r="M606" s="235">
        <v>0</v>
      </c>
      <c r="N606" s="428"/>
      <c r="O606" s="421"/>
      <c r="P606" s="421"/>
      <c r="Q606" s="421"/>
      <c r="R606" s="421"/>
      <c r="S606" s="245">
        <v>0</v>
      </c>
      <c r="T606" s="246">
        <v>0</v>
      </c>
      <c r="U606" s="246">
        <v>0</v>
      </c>
      <c r="V606" s="246">
        <v>0</v>
      </c>
      <c r="W606" s="247">
        <v>0</v>
      </c>
    </row>
    <row r="607" spans="1:23" ht="30" customHeight="1">
      <c r="A607" s="415"/>
      <c r="B607" s="418"/>
      <c r="C607" s="146" t="s">
        <v>21</v>
      </c>
      <c r="D607" s="421"/>
      <c r="E607" s="421"/>
      <c r="F607" s="421"/>
      <c r="G607" s="421"/>
      <c r="H607" s="426"/>
      <c r="I607" s="236">
        <v>0</v>
      </c>
      <c r="J607" s="234">
        <v>0</v>
      </c>
      <c r="K607" s="234">
        <v>0</v>
      </c>
      <c r="L607" s="234">
        <v>0</v>
      </c>
      <c r="M607" s="235">
        <v>0</v>
      </c>
      <c r="N607" s="428"/>
      <c r="O607" s="421"/>
      <c r="P607" s="421"/>
      <c r="Q607" s="421"/>
      <c r="R607" s="421"/>
      <c r="S607" s="245">
        <v>0</v>
      </c>
      <c r="T607" s="246">
        <v>0</v>
      </c>
      <c r="U607" s="246">
        <v>0</v>
      </c>
      <c r="V607" s="246">
        <v>0</v>
      </c>
      <c r="W607" s="247">
        <v>0</v>
      </c>
    </row>
    <row r="608" spans="1:23" ht="30" customHeight="1">
      <c r="A608" s="415"/>
      <c r="B608" s="418"/>
      <c r="C608" s="146" t="s">
        <v>22</v>
      </c>
      <c r="D608" s="421"/>
      <c r="E608" s="421"/>
      <c r="F608" s="421"/>
      <c r="G608" s="421"/>
      <c r="H608" s="426"/>
      <c r="I608" s="236">
        <v>0</v>
      </c>
      <c r="J608" s="234">
        <v>0</v>
      </c>
      <c r="K608" s="234">
        <v>0</v>
      </c>
      <c r="L608" s="234">
        <v>0</v>
      </c>
      <c r="M608" s="235">
        <v>0</v>
      </c>
      <c r="N608" s="428"/>
      <c r="O608" s="421"/>
      <c r="P608" s="421"/>
      <c r="Q608" s="421"/>
      <c r="R608" s="421"/>
      <c r="S608" s="245">
        <v>0</v>
      </c>
      <c r="T608" s="246">
        <v>0</v>
      </c>
      <c r="U608" s="246">
        <v>0</v>
      </c>
      <c r="V608" s="246">
        <v>0</v>
      </c>
      <c r="W608" s="247">
        <v>0</v>
      </c>
    </row>
    <row r="609" spans="1:23" ht="30" customHeight="1">
      <c r="A609" s="415"/>
      <c r="B609" s="418"/>
      <c r="C609" s="146" t="s">
        <v>23</v>
      </c>
      <c r="D609" s="421"/>
      <c r="E609" s="421"/>
      <c r="F609" s="421"/>
      <c r="G609" s="421"/>
      <c r="H609" s="426"/>
      <c r="I609" s="236">
        <v>0</v>
      </c>
      <c r="J609" s="234">
        <v>0</v>
      </c>
      <c r="K609" s="234">
        <v>0</v>
      </c>
      <c r="L609" s="234">
        <v>0</v>
      </c>
      <c r="M609" s="235">
        <v>0</v>
      </c>
      <c r="N609" s="428"/>
      <c r="O609" s="421"/>
      <c r="P609" s="421"/>
      <c r="Q609" s="421"/>
      <c r="R609" s="421"/>
      <c r="S609" s="245">
        <v>0</v>
      </c>
      <c r="T609" s="246">
        <v>0</v>
      </c>
      <c r="U609" s="246">
        <v>0</v>
      </c>
      <c r="V609" s="246">
        <v>0</v>
      </c>
      <c r="W609" s="247">
        <v>0</v>
      </c>
    </row>
    <row r="610" spans="1:23" ht="30" customHeight="1" thickBot="1">
      <c r="A610" s="415"/>
      <c r="B610" s="419"/>
      <c r="C610" s="149" t="s">
        <v>24</v>
      </c>
      <c r="D610" s="421"/>
      <c r="E610" s="421"/>
      <c r="F610" s="421"/>
      <c r="G610" s="421"/>
      <c r="H610" s="426"/>
      <c r="I610" s="237">
        <v>0</v>
      </c>
      <c r="J610" s="238">
        <v>0</v>
      </c>
      <c r="K610" s="238">
        <v>0</v>
      </c>
      <c r="L610" s="238">
        <v>0</v>
      </c>
      <c r="M610" s="239">
        <v>0</v>
      </c>
      <c r="N610" s="429"/>
      <c r="O610" s="424"/>
      <c r="P610" s="424"/>
      <c r="Q610" s="424"/>
      <c r="R610" s="424"/>
      <c r="S610" s="251">
        <v>0</v>
      </c>
      <c r="T610" s="248">
        <v>0</v>
      </c>
      <c r="U610" s="248">
        <v>0</v>
      </c>
      <c r="V610" s="248">
        <v>0</v>
      </c>
      <c r="W610" s="252">
        <v>0</v>
      </c>
    </row>
    <row r="611" spans="1:23" ht="30" customHeight="1" thickBot="1">
      <c r="A611" s="416"/>
      <c r="B611" s="422" t="s">
        <v>25</v>
      </c>
      <c r="C611" s="423"/>
      <c r="D611" s="256">
        <v>0</v>
      </c>
      <c r="E611" s="223">
        <v>0</v>
      </c>
      <c r="F611" s="223">
        <v>0</v>
      </c>
      <c r="G611" s="223">
        <v>0</v>
      </c>
      <c r="H611" s="223">
        <v>0</v>
      </c>
      <c r="I611" s="223">
        <f t="shared" ref="I611:M611" si="133">I603+I604+I605+I606+I607+I608+I609+I610</f>
        <v>0</v>
      </c>
      <c r="J611" s="223">
        <f t="shared" si="133"/>
        <v>0</v>
      </c>
      <c r="K611" s="223">
        <f t="shared" si="133"/>
        <v>0</v>
      </c>
      <c r="L611" s="223">
        <f t="shared" si="133"/>
        <v>0</v>
      </c>
      <c r="M611" s="224">
        <f t="shared" si="133"/>
        <v>0</v>
      </c>
      <c r="N611" s="256">
        <v>0</v>
      </c>
      <c r="O611" s="223">
        <v>0</v>
      </c>
      <c r="P611" s="223">
        <v>0</v>
      </c>
      <c r="Q611" s="223">
        <v>0</v>
      </c>
      <c r="R611" s="223">
        <v>0</v>
      </c>
      <c r="S611" s="223">
        <f t="shared" ref="S611:W611" si="134">S603+S604+S605+S606+S607+S608+S609+S610</f>
        <v>0</v>
      </c>
      <c r="T611" s="223">
        <f t="shared" si="134"/>
        <v>0</v>
      </c>
      <c r="U611" s="223">
        <f t="shared" si="134"/>
        <v>0</v>
      </c>
      <c r="V611" s="223">
        <f t="shared" si="134"/>
        <v>0</v>
      </c>
      <c r="W611" s="224">
        <f t="shared" si="134"/>
        <v>0</v>
      </c>
    </row>
    <row r="612" spans="1:23" ht="30" customHeight="1">
      <c r="A612" s="415">
        <v>68</v>
      </c>
      <c r="B612" s="417" t="s">
        <v>205</v>
      </c>
      <c r="C612" s="144" t="s">
        <v>17</v>
      </c>
      <c r="D612" s="420">
        <v>31.98</v>
      </c>
      <c r="E612" s="420">
        <v>0</v>
      </c>
      <c r="F612" s="420">
        <v>15.6</v>
      </c>
      <c r="G612" s="420">
        <v>0</v>
      </c>
      <c r="H612" s="425">
        <v>0.2</v>
      </c>
      <c r="I612" s="240">
        <v>0</v>
      </c>
      <c r="J612" s="232">
        <v>0</v>
      </c>
      <c r="K612" s="232">
        <v>0</v>
      </c>
      <c r="L612" s="232">
        <v>0</v>
      </c>
      <c r="M612" s="233">
        <v>0</v>
      </c>
      <c r="N612" s="427">
        <v>0</v>
      </c>
      <c r="O612" s="420">
        <v>0</v>
      </c>
      <c r="P612" s="420">
        <v>0</v>
      </c>
      <c r="Q612" s="420">
        <v>0</v>
      </c>
      <c r="R612" s="420">
        <v>0</v>
      </c>
      <c r="S612" s="242">
        <v>0</v>
      </c>
      <c r="T612" s="243">
        <v>0</v>
      </c>
      <c r="U612" s="243">
        <v>0</v>
      </c>
      <c r="V612" s="243">
        <v>0</v>
      </c>
      <c r="W612" s="244">
        <v>0</v>
      </c>
    </row>
    <row r="613" spans="1:23" ht="30" customHeight="1">
      <c r="A613" s="415"/>
      <c r="B613" s="418"/>
      <c r="C613" s="146" t="s">
        <v>18</v>
      </c>
      <c r="D613" s="421"/>
      <c r="E613" s="421"/>
      <c r="F613" s="421"/>
      <c r="G613" s="421"/>
      <c r="H613" s="426"/>
      <c r="I613" s="236">
        <v>0</v>
      </c>
      <c r="J613" s="234">
        <v>0</v>
      </c>
      <c r="K613" s="234">
        <v>0</v>
      </c>
      <c r="L613" s="234">
        <v>0</v>
      </c>
      <c r="M613" s="235">
        <v>0</v>
      </c>
      <c r="N613" s="428"/>
      <c r="O613" s="421"/>
      <c r="P613" s="421"/>
      <c r="Q613" s="421"/>
      <c r="R613" s="421"/>
      <c r="S613" s="245">
        <v>0</v>
      </c>
      <c r="T613" s="246">
        <v>0</v>
      </c>
      <c r="U613" s="246">
        <v>0</v>
      </c>
      <c r="V613" s="246">
        <v>0</v>
      </c>
      <c r="W613" s="247">
        <v>0</v>
      </c>
    </row>
    <row r="614" spans="1:23" ht="30" customHeight="1">
      <c r="A614" s="415"/>
      <c r="B614" s="418"/>
      <c r="C614" s="146" t="s">
        <v>19</v>
      </c>
      <c r="D614" s="421"/>
      <c r="E614" s="421"/>
      <c r="F614" s="421"/>
      <c r="G614" s="421"/>
      <c r="H614" s="426"/>
      <c r="I614" s="236">
        <v>0</v>
      </c>
      <c r="J614" s="234">
        <v>0</v>
      </c>
      <c r="K614" s="234">
        <v>0</v>
      </c>
      <c r="L614" s="234">
        <v>0</v>
      </c>
      <c r="M614" s="235">
        <v>0</v>
      </c>
      <c r="N614" s="428"/>
      <c r="O614" s="421"/>
      <c r="P614" s="421"/>
      <c r="Q614" s="421"/>
      <c r="R614" s="421"/>
      <c r="S614" s="245">
        <v>0</v>
      </c>
      <c r="T614" s="246">
        <v>0</v>
      </c>
      <c r="U614" s="246">
        <v>0</v>
      </c>
      <c r="V614" s="246">
        <v>0</v>
      </c>
      <c r="W614" s="247">
        <v>0</v>
      </c>
    </row>
    <row r="615" spans="1:23" ht="30" customHeight="1">
      <c r="A615" s="415"/>
      <c r="B615" s="418"/>
      <c r="C615" s="146" t="s">
        <v>20</v>
      </c>
      <c r="D615" s="421"/>
      <c r="E615" s="421"/>
      <c r="F615" s="421"/>
      <c r="G615" s="421"/>
      <c r="H615" s="426"/>
      <c r="I615" s="236">
        <v>0</v>
      </c>
      <c r="J615" s="234">
        <v>0</v>
      </c>
      <c r="K615" s="234">
        <v>0</v>
      </c>
      <c r="L615" s="234">
        <v>0</v>
      </c>
      <c r="M615" s="235">
        <v>0</v>
      </c>
      <c r="N615" s="428"/>
      <c r="O615" s="421"/>
      <c r="P615" s="421"/>
      <c r="Q615" s="421"/>
      <c r="R615" s="421"/>
      <c r="S615" s="245">
        <v>0</v>
      </c>
      <c r="T615" s="246">
        <v>0</v>
      </c>
      <c r="U615" s="246">
        <v>0</v>
      </c>
      <c r="V615" s="246">
        <v>0</v>
      </c>
      <c r="W615" s="247">
        <v>0</v>
      </c>
    </row>
    <row r="616" spans="1:23" ht="30" customHeight="1">
      <c r="A616" s="415"/>
      <c r="B616" s="418"/>
      <c r="C616" s="146" t="s">
        <v>21</v>
      </c>
      <c r="D616" s="421"/>
      <c r="E616" s="421"/>
      <c r="F616" s="421"/>
      <c r="G616" s="421"/>
      <c r="H616" s="426"/>
      <c r="I616" s="236">
        <v>0</v>
      </c>
      <c r="J616" s="234">
        <v>0</v>
      </c>
      <c r="K616" s="234">
        <v>0</v>
      </c>
      <c r="L616" s="234">
        <v>0</v>
      </c>
      <c r="M616" s="235">
        <v>0</v>
      </c>
      <c r="N616" s="428"/>
      <c r="O616" s="421"/>
      <c r="P616" s="421"/>
      <c r="Q616" s="421"/>
      <c r="R616" s="421"/>
      <c r="S616" s="245">
        <v>0</v>
      </c>
      <c r="T616" s="246">
        <v>0</v>
      </c>
      <c r="U616" s="246">
        <v>0</v>
      </c>
      <c r="V616" s="246">
        <v>0</v>
      </c>
      <c r="W616" s="247">
        <v>0</v>
      </c>
    </row>
    <row r="617" spans="1:23" ht="30" customHeight="1">
      <c r="A617" s="415"/>
      <c r="B617" s="418"/>
      <c r="C617" s="146" t="s">
        <v>22</v>
      </c>
      <c r="D617" s="421"/>
      <c r="E617" s="421"/>
      <c r="F617" s="421"/>
      <c r="G617" s="421"/>
      <c r="H617" s="426"/>
      <c r="I617" s="236">
        <v>0</v>
      </c>
      <c r="J617" s="234">
        <v>0</v>
      </c>
      <c r="K617" s="234">
        <v>0</v>
      </c>
      <c r="L617" s="234">
        <v>0</v>
      </c>
      <c r="M617" s="235">
        <v>0</v>
      </c>
      <c r="N617" s="428"/>
      <c r="O617" s="421"/>
      <c r="P617" s="421"/>
      <c r="Q617" s="421"/>
      <c r="R617" s="421"/>
      <c r="S617" s="245">
        <v>0</v>
      </c>
      <c r="T617" s="246">
        <v>0</v>
      </c>
      <c r="U617" s="246">
        <v>0</v>
      </c>
      <c r="V617" s="246">
        <v>0</v>
      </c>
      <c r="W617" s="247">
        <v>0</v>
      </c>
    </row>
    <row r="618" spans="1:23" ht="30" customHeight="1">
      <c r="A618" s="415"/>
      <c r="B618" s="418"/>
      <c r="C618" s="146" t="s">
        <v>23</v>
      </c>
      <c r="D618" s="421"/>
      <c r="E618" s="421"/>
      <c r="F618" s="421"/>
      <c r="G618" s="421"/>
      <c r="H618" s="426"/>
      <c r="I618" s="236">
        <v>0</v>
      </c>
      <c r="J618" s="234">
        <v>0</v>
      </c>
      <c r="K618" s="234">
        <v>0</v>
      </c>
      <c r="L618" s="234">
        <v>0</v>
      </c>
      <c r="M618" s="235">
        <v>0</v>
      </c>
      <c r="N618" s="428"/>
      <c r="O618" s="421"/>
      <c r="P618" s="421"/>
      <c r="Q618" s="421"/>
      <c r="R618" s="421"/>
      <c r="S618" s="245">
        <v>0</v>
      </c>
      <c r="T618" s="246">
        <v>0</v>
      </c>
      <c r="U618" s="246">
        <v>0</v>
      </c>
      <c r="V618" s="246">
        <v>0</v>
      </c>
      <c r="W618" s="247">
        <v>0</v>
      </c>
    </row>
    <row r="619" spans="1:23" ht="30" customHeight="1" thickBot="1">
      <c r="A619" s="415"/>
      <c r="B619" s="419"/>
      <c r="C619" s="149" t="s">
        <v>24</v>
      </c>
      <c r="D619" s="421"/>
      <c r="E619" s="421"/>
      <c r="F619" s="421"/>
      <c r="G619" s="421"/>
      <c r="H619" s="426"/>
      <c r="I619" s="237">
        <v>0</v>
      </c>
      <c r="J619" s="238">
        <v>0</v>
      </c>
      <c r="K619" s="238">
        <v>0</v>
      </c>
      <c r="L619" s="238">
        <v>0</v>
      </c>
      <c r="M619" s="239">
        <v>0</v>
      </c>
      <c r="N619" s="429"/>
      <c r="O619" s="424"/>
      <c r="P619" s="424"/>
      <c r="Q619" s="424"/>
      <c r="R619" s="424"/>
      <c r="S619" s="251">
        <v>0</v>
      </c>
      <c r="T619" s="248">
        <v>0</v>
      </c>
      <c r="U619" s="248">
        <v>0</v>
      </c>
      <c r="V619" s="248">
        <v>0</v>
      </c>
      <c r="W619" s="252">
        <v>0</v>
      </c>
    </row>
    <row r="620" spans="1:23" ht="30" customHeight="1" thickBot="1">
      <c r="A620" s="416"/>
      <c r="B620" s="422" t="s">
        <v>25</v>
      </c>
      <c r="C620" s="423"/>
      <c r="D620" s="256">
        <v>0</v>
      </c>
      <c r="E620" s="223">
        <v>0</v>
      </c>
      <c r="F620" s="223">
        <v>0</v>
      </c>
      <c r="G620" s="223">
        <v>0</v>
      </c>
      <c r="H620" s="223">
        <v>0</v>
      </c>
      <c r="I620" s="223">
        <f t="shared" ref="I620:M620" si="135">I612+I613+I614+I615+I616+I617+I618+I619</f>
        <v>0</v>
      </c>
      <c r="J620" s="223">
        <f t="shared" si="135"/>
        <v>0</v>
      </c>
      <c r="K620" s="223">
        <f t="shared" si="135"/>
        <v>0</v>
      </c>
      <c r="L620" s="223">
        <f t="shared" si="135"/>
        <v>0</v>
      </c>
      <c r="M620" s="224">
        <f t="shared" si="135"/>
        <v>0</v>
      </c>
      <c r="N620" s="256">
        <v>0</v>
      </c>
      <c r="O620" s="223">
        <v>0</v>
      </c>
      <c r="P620" s="223">
        <v>0</v>
      </c>
      <c r="Q620" s="223">
        <v>0</v>
      </c>
      <c r="R620" s="223">
        <v>0</v>
      </c>
      <c r="S620" s="223">
        <f t="shared" ref="S620:W620" si="136">S612+S613+S614+S615+S616+S617+S618+S619</f>
        <v>0</v>
      </c>
      <c r="T620" s="223">
        <f t="shared" si="136"/>
        <v>0</v>
      </c>
      <c r="U620" s="223">
        <f t="shared" si="136"/>
        <v>0</v>
      </c>
      <c r="V620" s="223">
        <f t="shared" si="136"/>
        <v>0</v>
      </c>
      <c r="W620" s="224">
        <f t="shared" si="136"/>
        <v>0</v>
      </c>
    </row>
    <row r="621" spans="1:23" ht="30" customHeight="1">
      <c r="A621" s="415">
        <v>69</v>
      </c>
      <c r="B621" s="417" t="s">
        <v>206</v>
      </c>
      <c r="C621" s="144" t="s">
        <v>17</v>
      </c>
      <c r="D621" s="420">
        <v>8141.31</v>
      </c>
      <c r="E621" s="420">
        <v>0</v>
      </c>
      <c r="F621" s="420">
        <v>976.41</v>
      </c>
      <c r="G621" s="420">
        <v>154.69</v>
      </c>
      <c r="H621" s="425">
        <v>18.850000000000001</v>
      </c>
      <c r="I621" s="240">
        <v>162.41</v>
      </c>
      <c r="J621" s="232">
        <v>0</v>
      </c>
      <c r="K621" s="232">
        <v>21.78</v>
      </c>
      <c r="L621" s="232">
        <v>0</v>
      </c>
      <c r="M621" s="233">
        <v>0.02</v>
      </c>
      <c r="N621" s="427">
        <v>4.8600000000000003</v>
      </c>
      <c r="O621" s="420">
        <v>0</v>
      </c>
      <c r="P621" s="420">
        <v>0.35</v>
      </c>
      <c r="Q621" s="420">
        <v>1.08</v>
      </c>
      <c r="R621" s="420">
        <v>0</v>
      </c>
      <c r="S621" s="242">
        <v>0.37</v>
      </c>
      <c r="T621" s="243">
        <v>0</v>
      </c>
      <c r="U621" s="243">
        <v>0.26</v>
      </c>
      <c r="V621" s="243">
        <v>0</v>
      </c>
      <c r="W621" s="244">
        <v>0</v>
      </c>
    </row>
    <row r="622" spans="1:23" ht="30" customHeight="1">
      <c r="A622" s="415"/>
      <c r="B622" s="418"/>
      <c r="C622" s="146" t="s">
        <v>18</v>
      </c>
      <c r="D622" s="421"/>
      <c r="E622" s="421"/>
      <c r="F622" s="421"/>
      <c r="G622" s="421"/>
      <c r="H622" s="426"/>
      <c r="I622" s="236">
        <v>125</v>
      </c>
      <c r="J622" s="234">
        <v>0</v>
      </c>
      <c r="K622" s="234">
        <v>0</v>
      </c>
      <c r="L622" s="234">
        <v>0</v>
      </c>
      <c r="M622" s="235">
        <v>0</v>
      </c>
      <c r="N622" s="428"/>
      <c r="O622" s="421"/>
      <c r="P622" s="421"/>
      <c r="Q622" s="421"/>
      <c r="R622" s="421"/>
      <c r="S622" s="245">
        <v>0</v>
      </c>
      <c r="T622" s="246">
        <v>0</v>
      </c>
      <c r="U622" s="246">
        <v>0</v>
      </c>
      <c r="V622" s="246">
        <v>0</v>
      </c>
      <c r="W622" s="247">
        <v>0</v>
      </c>
    </row>
    <row r="623" spans="1:23" ht="30" customHeight="1">
      <c r="A623" s="415"/>
      <c r="B623" s="418"/>
      <c r="C623" s="146" t="s">
        <v>19</v>
      </c>
      <c r="D623" s="421"/>
      <c r="E623" s="421"/>
      <c r="F623" s="421"/>
      <c r="G623" s="421"/>
      <c r="H623" s="426"/>
      <c r="I623" s="236">
        <v>113</v>
      </c>
      <c r="J623" s="234">
        <v>0</v>
      </c>
      <c r="K623" s="234">
        <v>0</v>
      </c>
      <c r="L623" s="234">
        <v>0</v>
      </c>
      <c r="M623" s="235">
        <v>0</v>
      </c>
      <c r="N623" s="428"/>
      <c r="O623" s="421"/>
      <c r="P623" s="421"/>
      <c r="Q623" s="421"/>
      <c r="R623" s="421"/>
      <c r="S623" s="245">
        <v>0</v>
      </c>
      <c r="T623" s="246">
        <v>0</v>
      </c>
      <c r="U623" s="246">
        <v>0</v>
      </c>
      <c r="V623" s="246">
        <v>0</v>
      </c>
      <c r="W623" s="247">
        <v>0</v>
      </c>
    </row>
    <row r="624" spans="1:23" ht="30" customHeight="1">
      <c r="A624" s="415"/>
      <c r="B624" s="418"/>
      <c r="C624" s="146" t="s">
        <v>20</v>
      </c>
      <c r="D624" s="421"/>
      <c r="E624" s="421"/>
      <c r="F624" s="421"/>
      <c r="G624" s="421"/>
      <c r="H624" s="426"/>
      <c r="I624" s="236">
        <v>20</v>
      </c>
      <c r="J624" s="234">
        <v>0</v>
      </c>
      <c r="K624" s="234">
        <v>0</v>
      </c>
      <c r="L624" s="234">
        <v>0</v>
      </c>
      <c r="M624" s="235">
        <v>0</v>
      </c>
      <c r="N624" s="428"/>
      <c r="O624" s="421"/>
      <c r="P624" s="421"/>
      <c r="Q624" s="421"/>
      <c r="R624" s="421"/>
      <c r="S624" s="245">
        <v>0</v>
      </c>
      <c r="T624" s="246">
        <v>0</v>
      </c>
      <c r="U624" s="246">
        <v>0</v>
      </c>
      <c r="V624" s="246">
        <v>0</v>
      </c>
      <c r="W624" s="247">
        <v>0</v>
      </c>
    </row>
    <row r="625" spans="1:23" ht="30" customHeight="1">
      <c r="A625" s="415"/>
      <c r="B625" s="418"/>
      <c r="C625" s="146" t="s">
        <v>21</v>
      </c>
      <c r="D625" s="421"/>
      <c r="E625" s="421"/>
      <c r="F625" s="421"/>
      <c r="G625" s="421"/>
      <c r="H625" s="426"/>
      <c r="I625" s="236">
        <v>79.2</v>
      </c>
      <c r="J625" s="234">
        <v>0</v>
      </c>
      <c r="K625" s="234">
        <v>0</v>
      </c>
      <c r="L625" s="234">
        <v>0</v>
      </c>
      <c r="M625" s="235">
        <v>0</v>
      </c>
      <c r="N625" s="428"/>
      <c r="O625" s="421"/>
      <c r="P625" s="421"/>
      <c r="Q625" s="421"/>
      <c r="R625" s="421"/>
      <c r="S625" s="245">
        <v>0</v>
      </c>
      <c r="T625" s="246">
        <v>0</v>
      </c>
      <c r="U625" s="246">
        <v>0</v>
      </c>
      <c r="V625" s="246">
        <v>0</v>
      </c>
      <c r="W625" s="247">
        <v>0</v>
      </c>
    </row>
    <row r="626" spans="1:23" ht="30" customHeight="1">
      <c r="A626" s="415"/>
      <c r="B626" s="418"/>
      <c r="C626" s="146" t="s">
        <v>22</v>
      </c>
      <c r="D626" s="421"/>
      <c r="E626" s="421"/>
      <c r="F626" s="421"/>
      <c r="G626" s="421"/>
      <c r="H626" s="426"/>
      <c r="I626" s="236">
        <v>42.5</v>
      </c>
      <c r="J626" s="234">
        <v>0</v>
      </c>
      <c r="K626" s="234">
        <v>0</v>
      </c>
      <c r="L626" s="234">
        <v>0</v>
      </c>
      <c r="M626" s="235">
        <v>0</v>
      </c>
      <c r="N626" s="428"/>
      <c r="O626" s="421"/>
      <c r="P626" s="421"/>
      <c r="Q626" s="421"/>
      <c r="R626" s="421"/>
      <c r="S626" s="245">
        <v>0</v>
      </c>
      <c r="T626" s="246">
        <v>0</v>
      </c>
      <c r="U626" s="246">
        <v>0</v>
      </c>
      <c r="V626" s="246">
        <v>0</v>
      </c>
      <c r="W626" s="247">
        <v>0</v>
      </c>
    </row>
    <row r="627" spans="1:23" ht="30" customHeight="1">
      <c r="A627" s="415"/>
      <c r="B627" s="418"/>
      <c r="C627" s="146" t="s">
        <v>23</v>
      </c>
      <c r="D627" s="421"/>
      <c r="E627" s="421"/>
      <c r="F627" s="421"/>
      <c r="G627" s="421"/>
      <c r="H627" s="426"/>
      <c r="I627" s="236">
        <v>60</v>
      </c>
      <c r="J627" s="234">
        <v>0</v>
      </c>
      <c r="K627" s="234">
        <v>0</v>
      </c>
      <c r="L627" s="234">
        <v>0</v>
      </c>
      <c r="M627" s="235">
        <v>0</v>
      </c>
      <c r="N627" s="428"/>
      <c r="O627" s="421"/>
      <c r="P627" s="421"/>
      <c r="Q627" s="421"/>
      <c r="R627" s="421"/>
      <c r="S627" s="245">
        <v>0</v>
      </c>
      <c r="T627" s="246">
        <v>0</v>
      </c>
      <c r="U627" s="246">
        <v>0</v>
      </c>
      <c r="V627" s="246">
        <v>0</v>
      </c>
      <c r="W627" s="247">
        <v>0</v>
      </c>
    </row>
    <row r="628" spans="1:23" ht="30" customHeight="1" thickBot="1">
      <c r="A628" s="415"/>
      <c r="B628" s="419"/>
      <c r="C628" s="149" t="s">
        <v>24</v>
      </c>
      <c r="D628" s="421"/>
      <c r="E628" s="421"/>
      <c r="F628" s="421"/>
      <c r="G628" s="421"/>
      <c r="H628" s="426"/>
      <c r="I628" s="237">
        <v>76</v>
      </c>
      <c r="J628" s="238">
        <v>0</v>
      </c>
      <c r="K628" s="238">
        <v>0</v>
      </c>
      <c r="L628" s="238">
        <v>0</v>
      </c>
      <c r="M628" s="239">
        <v>0</v>
      </c>
      <c r="N628" s="429"/>
      <c r="O628" s="424"/>
      <c r="P628" s="424"/>
      <c r="Q628" s="424"/>
      <c r="R628" s="424"/>
      <c r="S628" s="251">
        <v>0</v>
      </c>
      <c r="T628" s="248">
        <v>0</v>
      </c>
      <c r="U628" s="248">
        <v>0</v>
      </c>
      <c r="V628" s="248">
        <v>0</v>
      </c>
      <c r="W628" s="252">
        <v>0</v>
      </c>
    </row>
    <row r="629" spans="1:23" ht="30" customHeight="1" thickBot="1">
      <c r="A629" s="416"/>
      <c r="B629" s="422" t="s">
        <v>25</v>
      </c>
      <c r="C629" s="423"/>
      <c r="D629" s="256">
        <v>708.11</v>
      </c>
      <c r="E629" s="223">
        <v>0</v>
      </c>
      <c r="F629" s="223">
        <v>21.78</v>
      </c>
      <c r="G629" s="223">
        <v>0</v>
      </c>
      <c r="H629" s="223">
        <v>0.02</v>
      </c>
      <c r="I629" s="223">
        <f t="shared" ref="I629:M629" si="137">I621+I622+I623+I624+I625+I626+I627+I628</f>
        <v>678.1099999999999</v>
      </c>
      <c r="J629" s="223">
        <f t="shared" si="137"/>
        <v>0</v>
      </c>
      <c r="K629" s="223">
        <f t="shared" si="137"/>
        <v>21.78</v>
      </c>
      <c r="L629" s="223">
        <f t="shared" si="137"/>
        <v>0</v>
      </c>
      <c r="M629" s="224">
        <f t="shared" si="137"/>
        <v>0.02</v>
      </c>
      <c r="N629" s="256">
        <v>0.37</v>
      </c>
      <c r="O629" s="223">
        <v>0</v>
      </c>
      <c r="P629" s="223">
        <v>0.26</v>
      </c>
      <c r="Q629" s="223">
        <v>0</v>
      </c>
      <c r="R629" s="223">
        <v>0</v>
      </c>
      <c r="S629" s="223">
        <f t="shared" ref="S629:W629" si="138">S621+S622+S623+S624+S625+S626+S627+S628</f>
        <v>0.37</v>
      </c>
      <c r="T629" s="223">
        <f t="shared" si="138"/>
        <v>0</v>
      </c>
      <c r="U629" s="223">
        <f t="shared" si="138"/>
        <v>0.26</v>
      </c>
      <c r="V629" s="223">
        <f t="shared" si="138"/>
        <v>0</v>
      </c>
      <c r="W629" s="224">
        <f t="shared" si="138"/>
        <v>0</v>
      </c>
    </row>
    <row r="630" spans="1:23" ht="30" customHeight="1">
      <c r="A630" s="415">
        <v>70</v>
      </c>
      <c r="B630" s="417" t="s">
        <v>207</v>
      </c>
      <c r="C630" s="144" t="s">
        <v>17</v>
      </c>
      <c r="D630" s="420">
        <v>3462.41</v>
      </c>
      <c r="E630" s="420">
        <v>0</v>
      </c>
      <c r="F630" s="420">
        <v>74.739999999999995</v>
      </c>
      <c r="G630" s="420">
        <v>5.34</v>
      </c>
      <c r="H630" s="425">
        <v>0.43</v>
      </c>
      <c r="I630" s="240">
        <v>0</v>
      </c>
      <c r="J630" s="232">
        <v>0</v>
      </c>
      <c r="K630" s="232">
        <v>0</v>
      </c>
      <c r="L630" s="232">
        <v>0</v>
      </c>
      <c r="M630" s="233">
        <v>0</v>
      </c>
      <c r="N630" s="427">
        <v>0</v>
      </c>
      <c r="O630" s="420">
        <v>0</v>
      </c>
      <c r="P630" s="420">
        <v>0</v>
      </c>
      <c r="Q630" s="420">
        <v>0.1</v>
      </c>
      <c r="R630" s="420">
        <v>0</v>
      </c>
      <c r="S630" s="242">
        <v>0</v>
      </c>
      <c r="T630" s="243">
        <v>0</v>
      </c>
      <c r="U630" s="243">
        <v>0</v>
      </c>
      <c r="V630" s="243">
        <v>0</v>
      </c>
      <c r="W630" s="244">
        <v>0</v>
      </c>
    </row>
    <row r="631" spans="1:23" ht="30" customHeight="1">
      <c r="A631" s="415"/>
      <c r="B631" s="418"/>
      <c r="C631" s="146" t="s">
        <v>18</v>
      </c>
      <c r="D631" s="421"/>
      <c r="E631" s="421"/>
      <c r="F631" s="421"/>
      <c r="G631" s="421"/>
      <c r="H631" s="426"/>
      <c r="I631" s="236">
        <v>0</v>
      </c>
      <c r="J631" s="234">
        <v>0</v>
      </c>
      <c r="K631" s="234">
        <v>0</v>
      </c>
      <c r="L631" s="234">
        <v>0</v>
      </c>
      <c r="M631" s="235">
        <v>0</v>
      </c>
      <c r="N631" s="428"/>
      <c r="O631" s="421"/>
      <c r="P631" s="421"/>
      <c r="Q631" s="421"/>
      <c r="R631" s="421"/>
      <c r="S631" s="245">
        <v>0</v>
      </c>
      <c r="T631" s="246">
        <v>0</v>
      </c>
      <c r="U631" s="246">
        <v>0</v>
      </c>
      <c r="V631" s="246">
        <v>0</v>
      </c>
      <c r="W631" s="247">
        <v>0</v>
      </c>
    </row>
    <row r="632" spans="1:23" ht="30" customHeight="1">
      <c r="A632" s="415"/>
      <c r="B632" s="418"/>
      <c r="C632" s="146" t="s">
        <v>19</v>
      </c>
      <c r="D632" s="421"/>
      <c r="E632" s="421"/>
      <c r="F632" s="421"/>
      <c r="G632" s="421"/>
      <c r="H632" s="426"/>
      <c r="I632" s="236">
        <v>0</v>
      </c>
      <c r="J632" s="234">
        <v>0</v>
      </c>
      <c r="K632" s="234">
        <v>0</v>
      </c>
      <c r="L632" s="234">
        <v>0</v>
      </c>
      <c r="M632" s="235">
        <v>0</v>
      </c>
      <c r="N632" s="428"/>
      <c r="O632" s="421"/>
      <c r="P632" s="421"/>
      <c r="Q632" s="421"/>
      <c r="R632" s="421"/>
      <c r="S632" s="245">
        <v>0</v>
      </c>
      <c r="T632" s="246">
        <v>0</v>
      </c>
      <c r="U632" s="246">
        <v>0</v>
      </c>
      <c r="V632" s="246">
        <v>0</v>
      </c>
      <c r="W632" s="247">
        <v>0</v>
      </c>
    </row>
    <row r="633" spans="1:23" ht="30" customHeight="1">
      <c r="A633" s="415"/>
      <c r="B633" s="418"/>
      <c r="C633" s="146" t="s">
        <v>20</v>
      </c>
      <c r="D633" s="421"/>
      <c r="E633" s="421"/>
      <c r="F633" s="421"/>
      <c r="G633" s="421"/>
      <c r="H633" s="426"/>
      <c r="I633" s="236">
        <v>0</v>
      </c>
      <c r="J633" s="234">
        <v>0</v>
      </c>
      <c r="K633" s="234">
        <v>0</v>
      </c>
      <c r="L633" s="234">
        <v>0</v>
      </c>
      <c r="M633" s="235">
        <v>0</v>
      </c>
      <c r="N633" s="428"/>
      <c r="O633" s="421"/>
      <c r="P633" s="421"/>
      <c r="Q633" s="421"/>
      <c r="R633" s="421"/>
      <c r="S633" s="245">
        <v>0</v>
      </c>
      <c r="T633" s="246">
        <v>0</v>
      </c>
      <c r="U633" s="246">
        <v>0</v>
      </c>
      <c r="V633" s="246">
        <v>0</v>
      </c>
      <c r="W633" s="247">
        <v>0</v>
      </c>
    </row>
    <row r="634" spans="1:23" ht="30" customHeight="1">
      <c r="A634" s="415"/>
      <c r="B634" s="418"/>
      <c r="C634" s="146" t="s">
        <v>21</v>
      </c>
      <c r="D634" s="421"/>
      <c r="E634" s="421"/>
      <c r="F634" s="421"/>
      <c r="G634" s="421"/>
      <c r="H634" s="426"/>
      <c r="I634" s="236">
        <v>0</v>
      </c>
      <c r="J634" s="234">
        <v>0</v>
      </c>
      <c r="K634" s="234" t="s">
        <v>208</v>
      </c>
      <c r="L634" s="234">
        <v>0</v>
      </c>
      <c r="M634" s="235">
        <v>0</v>
      </c>
      <c r="N634" s="428"/>
      <c r="O634" s="421"/>
      <c r="P634" s="421"/>
      <c r="Q634" s="421"/>
      <c r="R634" s="421"/>
      <c r="S634" s="245">
        <v>0</v>
      </c>
      <c r="T634" s="246">
        <v>0</v>
      </c>
      <c r="U634" s="246" t="s">
        <v>208</v>
      </c>
      <c r="V634" s="246">
        <v>0</v>
      </c>
      <c r="W634" s="247">
        <v>0</v>
      </c>
    </row>
    <row r="635" spans="1:23" ht="30" customHeight="1">
      <c r="A635" s="415"/>
      <c r="B635" s="418"/>
      <c r="C635" s="146" t="s">
        <v>22</v>
      </c>
      <c r="D635" s="421"/>
      <c r="E635" s="421"/>
      <c r="F635" s="421"/>
      <c r="G635" s="421"/>
      <c r="H635" s="426"/>
      <c r="I635" s="236">
        <v>0</v>
      </c>
      <c r="J635" s="234">
        <v>0</v>
      </c>
      <c r="K635" s="234">
        <v>0</v>
      </c>
      <c r="L635" s="234">
        <v>0</v>
      </c>
      <c r="M635" s="235">
        <v>0</v>
      </c>
      <c r="N635" s="428"/>
      <c r="O635" s="421"/>
      <c r="P635" s="421"/>
      <c r="Q635" s="421"/>
      <c r="R635" s="421"/>
      <c r="S635" s="245">
        <v>0</v>
      </c>
      <c r="T635" s="246">
        <v>0</v>
      </c>
      <c r="U635" s="246">
        <v>0</v>
      </c>
      <c r="V635" s="246">
        <v>0</v>
      </c>
      <c r="W635" s="247">
        <v>0</v>
      </c>
    </row>
    <row r="636" spans="1:23" ht="30" customHeight="1">
      <c r="A636" s="415"/>
      <c r="B636" s="418"/>
      <c r="C636" s="146" t="s">
        <v>23</v>
      </c>
      <c r="D636" s="421"/>
      <c r="E636" s="421"/>
      <c r="F636" s="421"/>
      <c r="G636" s="421"/>
      <c r="H636" s="426"/>
      <c r="I636" s="236">
        <v>0</v>
      </c>
      <c r="J636" s="234">
        <v>0</v>
      </c>
      <c r="K636" s="234">
        <v>0</v>
      </c>
      <c r="L636" s="234">
        <v>0</v>
      </c>
      <c r="M636" s="235">
        <v>0</v>
      </c>
      <c r="N636" s="428"/>
      <c r="O636" s="421"/>
      <c r="P636" s="421"/>
      <c r="Q636" s="421"/>
      <c r="R636" s="421"/>
      <c r="S636" s="245">
        <v>0</v>
      </c>
      <c r="T636" s="246">
        <v>0</v>
      </c>
      <c r="U636" s="246">
        <v>0</v>
      </c>
      <c r="V636" s="246">
        <v>0</v>
      </c>
      <c r="W636" s="247">
        <v>0</v>
      </c>
    </row>
    <row r="637" spans="1:23" ht="30" customHeight="1" thickBot="1">
      <c r="A637" s="415"/>
      <c r="B637" s="419"/>
      <c r="C637" s="149" t="s">
        <v>24</v>
      </c>
      <c r="D637" s="421"/>
      <c r="E637" s="421"/>
      <c r="F637" s="421"/>
      <c r="G637" s="421"/>
      <c r="H637" s="426"/>
      <c r="I637" s="237">
        <v>0</v>
      </c>
      <c r="J637" s="238">
        <v>0</v>
      </c>
      <c r="K637" s="238">
        <v>0</v>
      </c>
      <c r="L637" s="238">
        <v>0</v>
      </c>
      <c r="M637" s="239">
        <v>0</v>
      </c>
      <c r="N637" s="429"/>
      <c r="O637" s="424"/>
      <c r="P637" s="424"/>
      <c r="Q637" s="424"/>
      <c r="R637" s="424"/>
      <c r="S637" s="251">
        <v>0</v>
      </c>
      <c r="T637" s="248">
        <v>0</v>
      </c>
      <c r="U637" s="248">
        <v>0</v>
      </c>
      <c r="V637" s="248">
        <v>0</v>
      </c>
      <c r="W637" s="252">
        <v>0</v>
      </c>
    </row>
    <row r="638" spans="1:23" ht="30" customHeight="1" thickBot="1">
      <c r="A638" s="416"/>
      <c r="B638" s="422" t="s">
        <v>25</v>
      </c>
      <c r="C638" s="423"/>
      <c r="D638" s="256">
        <v>0</v>
      </c>
      <c r="E638" s="223">
        <v>0</v>
      </c>
      <c r="F638" s="223">
        <v>0</v>
      </c>
      <c r="G638" s="223">
        <v>0</v>
      </c>
      <c r="H638" s="223">
        <v>0</v>
      </c>
      <c r="I638" s="223">
        <f t="shared" ref="I638:M638" si="139">I630+I631+I632+I633+I634+I635+I636+I637</f>
        <v>0</v>
      </c>
      <c r="J638" s="223">
        <f t="shared" si="139"/>
        <v>0</v>
      </c>
      <c r="K638" s="223">
        <f t="shared" si="139"/>
        <v>0</v>
      </c>
      <c r="L638" s="223">
        <f t="shared" si="139"/>
        <v>0</v>
      </c>
      <c r="M638" s="224">
        <f t="shared" si="139"/>
        <v>0</v>
      </c>
      <c r="N638" s="256">
        <v>0</v>
      </c>
      <c r="O638" s="223">
        <v>0</v>
      </c>
      <c r="P638" s="223">
        <v>0</v>
      </c>
      <c r="Q638" s="223">
        <v>0</v>
      </c>
      <c r="R638" s="223">
        <v>0</v>
      </c>
      <c r="S638" s="223">
        <f t="shared" ref="S638:W638" si="140">S630+S631+S632+S633+S634+S635+S636+S637</f>
        <v>0</v>
      </c>
      <c r="T638" s="223">
        <f t="shared" si="140"/>
        <v>0</v>
      </c>
      <c r="U638" s="223">
        <f t="shared" si="140"/>
        <v>0</v>
      </c>
      <c r="V638" s="223">
        <f t="shared" si="140"/>
        <v>0</v>
      </c>
      <c r="W638" s="224">
        <f t="shared" si="140"/>
        <v>0</v>
      </c>
    </row>
    <row r="639" spans="1:23" ht="30" customHeight="1">
      <c r="A639" s="415">
        <v>71</v>
      </c>
      <c r="B639" s="417" t="s">
        <v>209</v>
      </c>
      <c r="C639" s="144" t="s">
        <v>17</v>
      </c>
      <c r="D639" s="420">
        <v>7116.72</v>
      </c>
      <c r="E639" s="420">
        <v>0</v>
      </c>
      <c r="F639" s="420">
        <v>99.12</v>
      </c>
      <c r="G639" s="420">
        <v>0.39</v>
      </c>
      <c r="H639" s="425">
        <v>0.62</v>
      </c>
      <c r="I639" s="240">
        <v>0</v>
      </c>
      <c r="J639" s="232">
        <v>0</v>
      </c>
      <c r="K639" s="232">
        <v>0</v>
      </c>
      <c r="L639" s="232">
        <v>0</v>
      </c>
      <c r="M639" s="233">
        <v>0</v>
      </c>
      <c r="N639" s="427">
        <v>0</v>
      </c>
      <c r="O639" s="420">
        <v>0</v>
      </c>
      <c r="P639" s="420">
        <v>0</v>
      </c>
      <c r="Q639" s="420">
        <v>1</v>
      </c>
      <c r="R639" s="420">
        <v>0</v>
      </c>
      <c r="S639" s="242">
        <v>0</v>
      </c>
      <c r="T639" s="243">
        <v>0</v>
      </c>
      <c r="U639" s="243">
        <v>0</v>
      </c>
      <c r="V639" s="243">
        <v>0</v>
      </c>
      <c r="W639" s="244">
        <v>0</v>
      </c>
    </row>
    <row r="640" spans="1:23" ht="30" customHeight="1">
      <c r="A640" s="415"/>
      <c r="B640" s="418"/>
      <c r="C640" s="146" t="s">
        <v>18</v>
      </c>
      <c r="D640" s="421"/>
      <c r="E640" s="421"/>
      <c r="F640" s="421"/>
      <c r="G640" s="421"/>
      <c r="H640" s="426"/>
      <c r="I640" s="236">
        <v>0</v>
      </c>
      <c r="J640" s="234">
        <v>0</v>
      </c>
      <c r="K640" s="234">
        <v>0</v>
      </c>
      <c r="L640" s="234">
        <v>0</v>
      </c>
      <c r="M640" s="235">
        <v>0</v>
      </c>
      <c r="N640" s="428"/>
      <c r="O640" s="421"/>
      <c r="P640" s="421"/>
      <c r="Q640" s="421"/>
      <c r="R640" s="421"/>
      <c r="S640" s="245">
        <v>0</v>
      </c>
      <c r="T640" s="246">
        <v>0</v>
      </c>
      <c r="U640" s="246">
        <v>0</v>
      </c>
      <c r="V640" s="246">
        <v>0</v>
      </c>
      <c r="W640" s="247">
        <v>0</v>
      </c>
    </row>
    <row r="641" spans="1:23" ht="30" customHeight="1">
      <c r="A641" s="415"/>
      <c r="B641" s="418"/>
      <c r="C641" s="146" t="s">
        <v>19</v>
      </c>
      <c r="D641" s="421"/>
      <c r="E641" s="421"/>
      <c r="F641" s="421"/>
      <c r="G641" s="421"/>
      <c r="H641" s="426"/>
      <c r="I641" s="236">
        <v>0</v>
      </c>
      <c r="J641" s="234">
        <v>0</v>
      </c>
      <c r="K641" s="234">
        <v>0</v>
      </c>
      <c r="L641" s="234">
        <v>0</v>
      </c>
      <c r="M641" s="235">
        <v>0</v>
      </c>
      <c r="N641" s="428"/>
      <c r="O641" s="421"/>
      <c r="P641" s="421"/>
      <c r="Q641" s="421"/>
      <c r="R641" s="421"/>
      <c r="S641" s="245">
        <v>0</v>
      </c>
      <c r="T641" s="246">
        <v>0</v>
      </c>
      <c r="U641" s="246">
        <v>0</v>
      </c>
      <c r="V641" s="246">
        <v>0</v>
      </c>
      <c r="W641" s="247">
        <v>0</v>
      </c>
    </row>
    <row r="642" spans="1:23" ht="30" customHeight="1">
      <c r="A642" s="415"/>
      <c r="B642" s="418"/>
      <c r="C642" s="146" t="s">
        <v>20</v>
      </c>
      <c r="D642" s="421"/>
      <c r="E642" s="421"/>
      <c r="F642" s="421"/>
      <c r="G642" s="421"/>
      <c r="H642" s="426"/>
      <c r="I642" s="236">
        <v>0</v>
      </c>
      <c r="J642" s="234">
        <v>0</v>
      </c>
      <c r="K642" s="234">
        <v>0</v>
      </c>
      <c r="L642" s="234">
        <v>0</v>
      </c>
      <c r="M642" s="235">
        <v>0</v>
      </c>
      <c r="N642" s="428"/>
      <c r="O642" s="421"/>
      <c r="P642" s="421"/>
      <c r="Q642" s="421"/>
      <c r="R642" s="421"/>
      <c r="S642" s="245">
        <v>0</v>
      </c>
      <c r="T642" s="246">
        <v>0</v>
      </c>
      <c r="U642" s="246">
        <v>0</v>
      </c>
      <c r="V642" s="246">
        <v>0</v>
      </c>
      <c r="W642" s="247">
        <v>0</v>
      </c>
    </row>
    <row r="643" spans="1:23" ht="30" customHeight="1">
      <c r="A643" s="415"/>
      <c r="B643" s="418"/>
      <c r="C643" s="146" t="s">
        <v>21</v>
      </c>
      <c r="D643" s="421"/>
      <c r="E643" s="421"/>
      <c r="F643" s="421"/>
      <c r="G643" s="421"/>
      <c r="H643" s="426"/>
      <c r="I643" s="236">
        <v>0</v>
      </c>
      <c r="J643" s="234">
        <v>0</v>
      </c>
      <c r="K643" s="234" t="s">
        <v>485</v>
      </c>
      <c r="L643" s="234">
        <v>0</v>
      </c>
      <c r="M643" s="235">
        <v>0</v>
      </c>
      <c r="N643" s="428"/>
      <c r="O643" s="421"/>
      <c r="P643" s="421"/>
      <c r="Q643" s="421"/>
      <c r="R643" s="421"/>
      <c r="S643" s="245">
        <v>0</v>
      </c>
      <c r="T643" s="246">
        <v>0</v>
      </c>
      <c r="U643" s="246">
        <v>0</v>
      </c>
      <c r="V643" s="246">
        <v>0</v>
      </c>
      <c r="W643" s="247">
        <v>0</v>
      </c>
    </row>
    <row r="644" spans="1:23" ht="30" customHeight="1">
      <c r="A644" s="415"/>
      <c r="B644" s="418"/>
      <c r="C644" s="146" t="s">
        <v>22</v>
      </c>
      <c r="D644" s="421"/>
      <c r="E644" s="421"/>
      <c r="F644" s="421"/>
      <c r="G644" s="421"/>
      <c r="H644" s="426"/>
      <c r="I644" s="236">
        <v>0</v>
      </c>
      <c r="J644" s="234">
        <v>0</v>
      </c>
      <c r="K644" s="234">
        <v>0</v>
      </c>
      <c r="L644" s="234">
        <v>0</v>
      </c>
      <c r="M644" s="235">
        <v>0</v>
      </c>
      <c r="N644" s="428"/>
      <c r="O644" s="421"/>
      <c r="P644" s="421"/>
      <c r="Q644" s="421"/>
      <c r="R644" s="421"/>
      <c r="S644" s="245">
        <v>0</v>
      </c>
      <c r="T644" s="246">
        <v>0</v>
      </c>
      <c r="U644" s="246">
        <v>0</v>
      </c>
      <c r="V644" s="246">
        <v>0</v>
      </c>
      <c r="W644" s="247">
        <v>0</v>
      </c>
    </row>
    <row r="645" spans="1:23" ht="30" customHeight="1">
      <c r="A645" s="415"/>
      <c r="B645" s="418"/>
      <c r="C645" s="146" t="s">
        <v>23</v>
      </c>
      <c r="D645" s="421"/>
      <c r="E645" s="421"/>
      <c r="F645" s="421"/>
      <c r="G645" s="421"/>
      <c r="H645" s="426"/>
      <c r="I645" s="236">
        <v>0</v>
      </c>
      <c r="J645" s="234">
        <v>0</v>
      </c>
      <c r="K645" s="234">
        <v>0</v>
      </c>
      <c r="L645" s="234">
        <v>0</v>
      </c>
      <c r="M645" s="235">
        <v>0</v>
      </c>
      <c r="N645" s="428"/>
      <c r="O645" s="421"/>
      <c r="P645" s="421"/>
      <c r="Q645" s="421"/>
      <c r="R645" s="421"/>
      <c r="S645" s="245">
        <v>0</v>
      </c>
      <c r="T645" s="246">
        <v>0</v>
      </c>
      <c r="U645" s="246">
        <v>0</v>
      </c>
      <c r="V645" s="246">
        <v>0</v>
      </c>
      <c r="W645" s="247">
        <v>0</v>
      </c>
    </row>
    <row r="646" spans="1:23" ht="30" customHeight="1" thickBot="1">
      <c r="A646" s="415"/>
      <c r="B646" s="419"/>
      <c r="C646" s="149" t="s">
        <v>24</v>
      </c>
      <c r="D646" s="421"/>
      <c r="E646" s="421"/>
      <c r="F646" s="421"/>
      <c r="G646" s="421"/>
      <c r="H646" s="426"/>
      <c r="I646" s="237">
        <v>0</v>
      </c>
      <c r="J646" s="238">
        <v>0</v>
      </c>
      <c r="K646" s="238">
        <v>0</v>
      </c>
      <c r="L646" s="238">
        <v>0</v>
      </c>
      <c r="M646" s="239">
        <v>0</v>
      </c>
      <c r="N646" s="429"/>
      <c r="O646" s="424"/>
      <c r="P646" s="424"/>
      <c r="Q646" s="424"/>
      <c r="R646" s="424"/>
      <c r="S646" s="251">
        <v>0</v>
      </c>
      <c r="T646" s="248">
        <v>0</v>
      </c>
      <c r="U646" s="248">
        <v>0</v>
      </c>
      <c r="V646" s="248">
        <v>0</v>
      </c>
      <c r="W646" s="252">
        <v>0</v>
      </c>
    </row>
    <row r="647" spans="1:23" ht="30" customHeight="1" thickBot="1">
      <c r="A647" s="416"/>
      <c r="B647" s="422" t="s">
        <v>25</v>
      </c>
      <c r="C647" s="423"/>
      <c r="D647" s="256">
        <v>0</v>
      </c>
      <c r="E647" s="223">
        <v>0</v>
      </c>
      <c r="F647" s="223">
        <v>5</v>
      </c>
      <c r="G647" s="223">
        <v>0</v>
      </c>
      <c r="H647" s="223">
        <v>0</v>
      </c>
      <c r="I647" s="223">
        <f t="shared" ref="I647:M647" si="141">I639+I640+I641+I642+I643+I644+I645+I646</f>
        <v>0</v>
      </c>
      <c r="J647" s="223">
        <f t="shared" si="141"/>
        <v>0</v>
      </c>
      <c r="K647" s="223">
        <f t="shared" si="141"/>
        <v>5</v>
      </c>
      <c r="L647" s="223">
        <f t="shared" si="141"/>
        <v>0</v>
      </c>
      <c r="M647" s="224">
        <f t="shared" si="141"/>
        <v>0</v>
      </c>
      <c r="N647" s="256">
        <v>0</v>
      </c>
      <c r="O647" s="223">
        <v>0</v>
      </c>
      <c r="P647" s="223">
        <v>0</v>
      </c>
      <c r="Q647" s="223">
        <v>0</v>
      </c>
      <c r="R647" s="223">
        <v>0</v>
      </c>
      <c r="S647" s="223">
        <f t="shared" ref="S647:W647" si="142">S639+S640+S641+S642+S643+S644+S645+S646</f>
        <v>0</v>
      </c>
      <c r="T647" s="223">
        <f t="shared" si="142"/>
        <v>0</v>
      </c>
      <c r="U647" s="223">
        <f t="shared" si="142"/>
        <v>0</v>
      </c>
      <c r="V647" s="223">
        <f t="shared" si="142"/>
        <v>0</v>
      </c>
      <c r="W647" s="224">
        <f t="shared" si="142"/>
        <v>0</v>
      </c>
    </row>
    <row r="648" spans="1:23" ht="30" customHeight="1">
      <c r="A648" s="415">
        <v>72</v>
      </c>
      <c r="B648" s="417" t="s">
        <v>210</v>
      </c>
      <c r="C648" s="144" t="s">
        <v>17</v>
      </c>
      <c r="D648" s="420">
        <v>549.94000000000005</v>
      </c>
      <c r="E648" s="420">
        <v>0</v>
      </c>
      <c r="F648" s="420">
        <v>0</v>
      </c>
      <c r="G648" s="420">
        <v>0</v>
      </c>
      <c r="H648" s="425">
        <v>0</v>
      </c>
      <c r="I648" s="240">
        <v>19</v>
      </c>
      <c r="J648" s="232">
        <v>0</v>
      </c>
      <c r="K648" s="232">
        <v>0</v>
      </c>
      <c r="L648" s="232">
        <v>0</v>
      </c>
      <c r="M648" s="233">
        <v>0</v>
      </c>
      <c r="N648" s="427">
        <v>0</v>
      </c>
      <c r="O648" s="420">
        <v>0</v>
      </c>
      <c r="P648" s="420">
        <v>0</v>
      </c>
      <c r="Q648" s="420">
        <v>0</v>
      </c>
      <c r="R648" s="420">
        <v>0</v>
      </c>
      <c r="S648" s="242">
        <v>0</v>
      </c>
      <c r="T648" s="243">
        <v>0</v>
      </c>
      <c r="U648" s="243">
        <v>0</v>
      </c>
      <c r="V648" s="243">
        <v>0</v>
      </c>
      <c r="W648" s="244">
        <v>0</v>
      </c>
    </row>
    <row r="649" spans="1:23" ht="30" customHeight="1">
      <c r="A649" s="415"/>
      <c r="B649" s="418"/>
      <c r="C649" s="146" t="s">
        <v>18</v>
      </c>
      <c r="D649" s="421"/>
      <c r="E649" s="421"/>
      <c r="F649" s="421"/>
      <c r="G649" s="421"/>
      <c r="H649" s="426"/>
      <c r="I649" s="236">
        <v>168</v>
      </c>
      <c r="J649" s="234">
        <v>0</v>
      </c>
      <c r="K649" s="234">
        <v>0</v>
      </c>
      <c r="L649" s="234">
        <v>0</v>
      </c>
      <c r="M649" s="235">
        <v>0</v>
      </c>
      <c r="N649" s="428"/>
      <c r="O649" s="421"/>
      <c r="P649" s="421"/>
      <c r="Q649" s="421"/>
      <c r="R649" s="421"/>
      <c r="S649" s="245">
        <v>0</v>
      </c>
      <c r="T649" s="246">
        <v>0</v>
      </c>
      <c r="U649" s="246">
        <v>0</v>
      </c>
      <c r="V649" s="246">
        <v>0</v>
      </c>
      <c r="W649" s="247">
        <v>0</v>
      </c>
    </row>
    <row r="650" spans="1:23" ht="30" customHeight="1">
      <c r="A650" s="415"/>
      <c r="B650" s="418"/>
      <c r="C650" s="146" t="s">
        <v>19</v>
      </c>
      <c r="D650" s="421"/>
      <c r="E650" s="421"/>
      <c r="F650" s="421"/>
      <c r="G650" s="421"/>
      <c r="H650" s="426"/>
      <c r="I650" s="236">
        <v>51</v>
      </c>
      <c r="J650" s="234">
        <v>0</v>
      </c>
      <c r="K650" s="234">
        <v>0</v>
      </c>
      <c r="L650" s="234">
        <v>0</v>
      </c>
      <c r="M650" s="235">
        <v>0</v>
      </c>
      <c r="N650" s="428"/>
      <c r="O650" s="421"/>
      <c r="P650" s="421"/>
      <c r="Q650" s="421"/>
      <c r="R650" s="421"/>
      <c r="S650" s="245">
        <v>0</v>
      </c>
      <c r="T650" s="246">
        <v>0</v>
      </c>
      <c r="U650" s="246">
        <v>0</v>
      </c>
      <c r="V650" s="246">
        <v>0</v>
      </c>
      <c r="W650" s="247">
        <v>0</v>
      </c>
    </row>
    <row r="651" spans="1:23" ht="30" customHeight="1">
      <c r="A651" s="415"/>
      <c r="B651" s="418"/>
      <c r="C651" s="146" t="s">
        <v>20</v>
      </c>
      <c r="D651" s="421"/>
      <c r="E651" s="421"/>
      <c r="F651" s="421"/>
      <c r="G651" s="421"/>
      <c r="H651" s="426"/>
      <c r="I651" s="236">
        <v>0</v>
      </c>
      <c r="J651" s="234">
        <v>0</v>
      </c>
      <c r="K651" s="234">
        <v>0</v>
      </c>
      <c r="L651" s="234">
        <v>0</v>
      </c>
      <c r="M651" s="235">
        <v>0</v>
      </c>
      <c r="N651" s="428"/>
      <c r="O651" s="421"/>
      <c r="P651" s="421"/>
      <c r="Q651" s="421"/>
      <c r="R651" s="421"/>
      <c r="S651" s="245">
        <v>0</v>
      </c>
      <c r="T651" s="246">
        <v>0</v>
      </c>
      <c r="U651" s="246">
        <v>0</v>
      </c>
      <c r="V651" s="246">
        <v>0</v>
      </c>
      <c r="W651" s="247">
        <v>0</v>
      </c>
    </row>
    <row r="652" spans="1:23" ht="30" customHeight="1">
      <c r="A652" s="415"/>
      <c r="B652" s="418"/>
      <c r="C652" s="146" t="s">
        <v>21</v>
      </c>
      <c r="D652" s="421"/>
      <c r="E652" s="421"/>
      <c r="F652" s="421"/>
      <c r="G652" s="421"/>
      <c r="H652" s="426"/>
      <c r="I652" s="236">
        <v>0</v>
      </c>
      <c r="J652" s="234">
        <v>0</v>
      </c>
      <c r="K652" s="234">
        <v>0</v>
      </c>
      <c r="L652" s="234">
        <v>0</v>
      </c>
      <c r="M652" s="235">
        <v>0</v>
      </c>
      <c r="N652" s="428"/>
      <c r="O652" s="421"/>
      <c r="P652" s="421"/>
      <c r="Q652" s="421"/>
      <c r="R652" s="421"/>
      <c r="S652" s="245">
        <v>0</v>
      </c>
      <c r="T652" s="246">
        <v>0</v>
      </c>
      <c r="U652" s="246">
        <v>0</v>
      </c>
      <c r="V652" s="246">
        <v>0</v>
      </c>
      <c r="W652" s="247">
        <v>0</v>
      </c>
    </row>
    <row r="653" spans="1:23" ht="30" customHeight="1">
      <c r="A653" s="415"/>
      <c r="B653" s="418"/>
      <c r="C653" s="146" t="s">
        <v>22</v>
      </c>
      <c r="D653" s="421"/>
      <c r="E653" s="421"/>
      <c r="F653" s="421"/>
      <c r="G653" s="421"/>
      <c r="H653" s="426"/>
      <c r="I653" s="236">
        <v>25</v>
      </c>
      <c r="J653" s="234">
        <v>0</v>
      </c>
      <c r="K653" s="234">
        <v>0</v>
      </c>
      <c r="L653" s="234">
        <v>0</v>
      </c>
      <c r="M653" s="235">
        <v>0</v>
      </c>
      <c r="N653" s="428"/>
      <c r="O653" s="421"/>
      <c r="P653" s="421"/>
      <c r="Q653" s="421"/>
      <c r="R653" s="421"/>
      <c r="S653" s="245">
        <v>0</v>
      </c>
      <c r="T653" s="246">
        <v>0</v>
      </c>
      <c r="U653" s="246">
        <v>0</v>
      </c>
      <c r="V653" s="246">
        <v>0</v>
      </c>
      <c r="W653" s="247">
        <v>0</v>
      </c>
    </row>
    <row r="654" spans="1:23" ht="30" customHeight="1">
      <c r="A654" s="415"/>
      <c r="B654" s="418"/>
      <c r="C654" s="146" t="s">
        <v>23</v>
      </c>
      <c r="D654" s="421"/>
      <c r="E654" s="421"/>
      <c r="F654" s="421"/>
      <c r="G654" s="421"/>
      <c r="H654" s="426"/>
      <c r="I654" s="236">
        <v>20</v>
      </c>
      <c r="J654" s="234">
        <v>0</v>
      </c>
      <c r="K654" s="234">
        <v>0</v>
      </c>
      <c r="L654" s="234">
        <v>0</v>
      </c>
      <c r="M654" s="235">
        <v>0</v>
      </c>
      <c r="N654" s="428"/>
      <c r="O654" s="421"/>
      <c r="P654" s="421"/>
      <c r="Q654" s="421"/>
      <c r="R654" s="421"/>
      <c r="S654" s="245">
        <v>0</v>
      </c>
      <c r="T654" s="246">
        <v>0</v>
      </c>
      <c r="U654" s="246">
        <v>0</v>
      </c>
      <c r="V654" s="246">
        <v>0</v>
      </c>
      <c r="W654" s="247">
        <v>0</v>
      </c>
    </row>
    <row r="655" spans="1:23" ht="30" customHeight="1" thickBot="1">
      <c r="A655" s="415"/>
      <c r="B655" s="419"/>
      <c r="C655" s="149" t="s">
        <v>24</v>
      </c>
      <c r="D655" s="421"/>
      <c r="E655" s="421"/>
      <c r="F655" s="421"/>
      <c r="G655" s="421"/>
      <c r="H655" s="426"/>
      <c r="I655" s="237">
        <v>37</v>
      </c>
      <c r="J655" s="238">
        <v>0</v>
      </c>
      <c r="K655" s="238">
        <v>0</v>
      </c>
      <c r="L655" s="238">
        <v>0</v>
      </c>
      <c r="M655" s="239">
        <v>0</v>
      </c>
      <c r="N655" s="429"/>
      <c r="O655" s="424"/>
      <c r="P655" s="424"/>
      <c r="Q655" s="424"/>
      <c r="R655" s="424"/>
      <c r="S655" s="251">
        <v>0</v>
      </c>
      <c r="T655" s="248">
        <v>0</v>
      </c>
      <c r="U655" s="248">
        <v>0</v>
      </c>
      <c r="V655" s="248">
        <v>0</v>
      </c>
      <c r="W655" s="252">
        <v>0</v>
      </c>
    </row>
    <row r="656" spans="1:23" ht="30" customHeight="1" thickBot="1">
      <c r="A656" s="416"/>
      <c r="B656" s="422" t="s">
        <v>25</v>
      </c>
      <c r="C656" s="423"/>
      <c r="D656" s="256">
        <v>320</v>
      </c>
      <c r="E656" s="223">
        <v>0</v>
      </c>
      <c r="F656" s="223">
        <v>0</v>
      </c>
      <c r="G656" s="223">
        <v>0</v>
      </c>
      <c r="H656" s="223">
        <v>0</v>
      </c>
      <c r="I656" s="223">
        <f>I648+I649+I650+I651+I652+I653+I654+I655</f>
        <v>320</v>
      </c>
      <c r="J656" s="223">
        <f t="shared" ref="J656:M656" si="143">J648+J649+J650+J651+J652+J653+J654+J655</f>
        <v>0</v>
      </c>
      <c r="K656" s="223">
        <f t="shared" si="143"/>
        <v>0</v>
      </c>
      <c r="L656" s="223">
        <f t="shared" si="143"/>
        <v>0</v>
      </c>
      <c r="M656" s="224">
        <f t="shared" si="143"/>
        <v>0</v>
      </c>
      <c r="N656" s="256">
        <v>0</v>
      </c>
      <c r="O656" s="223">
        <v>0</v>
      </c>
      <c r="P656" s="223">
        <v>0</v>
      </c>
      <c r="Q656" s="223">
        <v>0</v>
      </c>
      <c r="R656" s="223">
        <v>0</v>
      </c>
      <c r="S656" s="223">
        <f t="shared" ref="S656:W656" si="144">S648+S649+S650+S651+S652+S653+S654+S655</f>
        <v>0</v>
      </c>
      <c r="T656" s="223">
        <f t="shared" si="144"/>
        <v>0</v>
      </c>
      <c r="U656" s="223">
        <f t="shared" si="144"/>
        <v>0</v>
      </c>
      <c r="V656" s="223">
        <f t="shared" si="144"/>
        <v>0</v>
      </c>
      <c r="W656" s="224">
        <f t="shared" si="144"/>
        <v>0</v>
      </c>
    </row>
    <row r="657" spans="1:23" ht="30" customHeight="1" thickBot="1">
      <c r="A657" s="430"/>
      <c r="B657" s="432"/>
      <c r="C657" s="89" t="s">
        <v>17</v>
      </c>
      <c r="D657" s="435">
        <f>D9+D18+D27+D36+D45+D54+D63+D72+D81+D90+D99+D108+D117+D126+D135+D144+D153+D162+D171+D180+D189+D198+D207+D216+D225+D234+D243+D252+D261+D270+D279+D288+D297+D306+D315+D324+D333+D342+D351+D360+D369+D378+D387+D396+D405+D414+D423+D432+D441+D450+D459+D468+D477+D486+D495+D504+D513+D522+D531+D540+D549+D558+D567+D576+D585+D594+D603+D612+D621+D630+D639+D648</f>
        <v>42994.420000000013</v>
      </c>
      <c r="E657" s="435">
        <f t="shared" ref="E657:H657" si="145">E9+E18+E27+E36+E45+E54+E63+E72+E81+E90+E99+E108+E117+E126+E135+E144+E153+E162+E171+E180+E189+E198+E207+E216+E225+E234+E243+E252+E261+E270+E279+E288+E297+E306+E315+E324+E333+E342+E351+E360+E369+E378+E387+E396+E405+E414+E423+E432+E441+E450+E459+E468+E477+E486+E495+E504+E513+E522+E531+E540+E549+E558+E567+E576+E585+E594+E603+E612+E621+E630+E639+E648</f>
        <v>4503.84</v>
      </c>
      <c r="F657" s="435">
        <f t="shared" si="145"/>
        <v>2140.02</v>
      </c>
      <c r="G657" s="435">
        <f t="shared" si="145"/>
        <v>5291.4900000000007</v>
      </c>
      <c r="H657" s="435">
        <f t="shared" si="145"/>
        <v>1101.4000000000001</v>
      </c>
      <c r="I657" s="90">
        <f>I9+I18+I27+I36+I45+I54+I63+I72+I81+I90+I99+I108+I117+I126+I135+I144+I153+I162+I171+I180+I189+I198+I207+I216+I225+I234+I243+I252+I261+I270+I279+I288+I297+I306+I315+I324+I333+I342+I351+I360+I369+I378+I387+I396+I405+I414+I423+I432+I441+I450+I459+I468+I477+I486+I495+I504+I513+I522+I531+I540+I549+I558+I567+I576+I585+I594+I603+I612+I621+I630+I639+I648</f>
        <v>1786.5446000000002</v>
      </c>
      <c r="J657" s="90">
        <f t="shared" ref="J657:M657" si="146">J9+J18+J27+J36+J45+J54+J63+J72+J81+J90+J99+J108+J117+J126+J135+J144+J153+J162+J171+J180+J189+J198+J207+J216+J225+J234+J243+J252+J261+J270+J279+J288+J297+J306+J315+J324+J333+J342+J351+J360+J369+J378+J387+J396+J405+J414+J423+J432+J441+J450+J459+J468+J477+J486+J495+J504+J513+J522+J531+J540+J549+J558+J567+J576+J585+J594+J603+J612+J621+J630+J639+J648</f>
        <v>137.4</v>
      </c>
      <c r="K657" s="90">
        <f t="shared" si="146"/>
        <v>29.78</v>
      </c>
      <c r="L657" s="90">
        <f t="shared" si="146"/>
        <v>312.5</v>
      </c>
      <c r="M657" s="90">
        <f t="shared" si="146"/>
        <v>105.47</v>
      </c>
      <c r="N657" s="435">
        <f>N9+N18+N27+N36+N45+N54+N63+N72+N81+N90+N99+N108+N117+N126+N135+N144+N153+N162+N171+N180+N189+N198+N207+N216+N225+N234+N243+N252+N261+N270+N279+N288+N297+N306+N315+N324+N333+N342+N351+N360+N369+N378+N387+N396+N405+N414+N423+N432+N441+N450+N459+N468+N477+N486+N495+N504+N513+N522+N531+N540+N549+N558+N567+N576+N585+N594+N603+N612+N621+N630+N639+N648</f>
        <v>398.31999999999994</v>
      </c>
      <c r="O657" s="435">
        <f t="shared" ref="O657:R657" si="147">O9+O18+O27+O36+O45+O54+O63+O72+O81+O90+O99+O108+O117+O126+O135+O144+O153+O162+O171+O180+O189+O198+O207+O216+O225+O234+O243+O252+O261+O270+O279+O288+O297+O306+O315+O324+O333+O342+O351+O360+O369+O378+O387+O396+O405+O414+O423+O432+O441+O450+O459+O468+O477+O486+O495+O504+O513+O522+O531+O540+O549+O558+O567+O576+O585+O594+O603+O612+O621+O630+O639+O648</f>
        <v>289.99</v>
      </c>
      <c r="P657" s="435">
        <f t="shared" si="147"/>
        <v>3.6</v>
      </c>
      <c r="Q657" s="435">
        <f t="shared" si="147"/>
        <v>1125.3299999999997</v>
      </c>
      <c r="R657" s="435">
        <f t="shared" si="147"/>
        <v>170.97</v>
      </c>
      <c r="S657" s="90">
        <f>S9+S18+S27+S36+S45+S54+S63+S72+S81+S90+S99+S108+S117+S126+S135+S144+S153+S162+S171+S180+S189+S198+S207+S216+S225+S234+S243+S252+S261+S270+S279+S288+S297+S306+S315+S324+S333+S342+S351+S360+S369+S378+S387+S396+S405+S414+S423+S432+S441+S450+S459+S468+S477+S486+S495+S504+S513+S522+S531+S540+S549+S558+S567+S576+S585+S594+S603+S612+S621+S630+S639+S648</f>
        <v>128.44</v>
      </c>
      <c r="T657" s="90">
        <f t="shared" ref="T657:W657" si="148">T9+T18+T27+T36+T45+T54+T63+T72+T81+T90+T99+T108+T117+T126+T135+T144+T153+T162+T171+T180+T189+T198+T207+T216+T225+T234+T243+T252+T261+T270+T279+T288+T297+T306+T315+T324+T333+T342+T351+T360+T369+T378+T387+T396+T405+T414+T423+T432+T441+T450+T459+T468+T477+T486+T495+T504+T513+T522+T531+T540+T549+T558+T567+T576+T585+T594+T603+T612+T621+T630+T639+T648</f>
        <v>0</v>
      </c>
      <c r="U657" s="90">
        <f t="shared" si="148"/>
        <v>0.26</v>
      </c>
      <c r="V657" s="90">
        <f t="shared" si="148"/>
        <v>0</v>
      </c>
      <c r="W657" s="90">
        <f t="shared" si="148"/>
        <v>0</v>
      </c>
    </row>
    <row r="658" spans="1:23" ht="30" customHeight="1" thickBot="1">
      <c r="A658" s="430"/>
      <c r="B658" s="433"/>
      <c r="C658" s="91" t="s">
        <v>18</v>
      </c>
      <c r="D658" s="436"/>
      <c r="E658" s="436"/>
      <c r="F658" s="436"/>
      <c r="G658" s="436"/>
      <c r="H658" s="436"/>
      <c r="I658" s="90">
        <f t="shared" ref="I658:M664" si="149">I10+I19+I28+I37+I46+I55+I64+I73+I82+I91+I100+I109+I118+I127+I136+I145+I154+I163+I172+I181+I190+I199+I208+I217+I226+I235+I244+I253+I262+I271+I280+I289+I298+I307+I316+I325+I334+I343+I352+I361+I370+I379+I388+I397+I406+I415+I424+I433+I442+I451+I460+I469+I478+I487+I496+I505+I514+I523+I532+I541+I550+I559+I568+I577+I586+I595+I604+I613+I622+I631+I640+I649</f>
        <v>497.6</v>
      </c>
      <c r="J658" s="90">
        <f t="shared" si="149"/>
        <v>82.75</v>
      </c>
      <c r="K658" s="90">
        <f t="shared" si="149"/>
        <v>0</v>
      </c>
      <c r="L658" s="90">
        <f t="shared" si="149"/>
        <v>102</v>
      </c>
      <c r="M658" s="90">
        <f t="shared" si="149"/>
        <v>0</v>
      </c>
      <c r="N658" s="436"/>
      <c r="O658" s="436"/>
      <c r="P658" s="436"/>
      <c r="Q658" s="436"/>
      <c r="R658" s="436"/>
      <c r="S658" s="90">
        <f t="shared" ref="S658:W664" si="150">S10+S19+S28+S37+S46+S55+S64+S73+S82+S91+S100+S109+S118+S127+S136+S145+S154+S163+S172+S181+S190+S199+S208+S217+S226+S235+S244+S253+S262+S271+S280+S289+S298+S307+S316+S325+S334+S343+S352+S361+S370+S379+S388+S397+S406+S415+S424+S433+S442+S451+S460+S469+S478+S487+S496+S505+S514+S523+S532+S541+S550+S559+S568+S577+S586+S595+S604+S613+S622+S631+S640+S649</f>
        <v>0</v>
      </c>
      <c r="T658" s="90">
        <f t="shared" si="150"/>
        <v>0</v>
      </c>
      <c r="U658" s="90">
        <f t="shared" si="150"/>
        <v>0</v>
      </c>
      <c r="V658" s="90">
        <f t="shared" si="150"/>
        <v>0</v>
      </c>
      <c r="W658" s="90">
        <f t="shared" si="150"/>
        <v>0</v>
      </c>
    </row>
    <row r="659" spans="1:23" ht="30" customHeight="1" thickBot="1">
      <c r="A659" s="430"/>
      <c r="B659" s="433"/>
      <c r="C659" s="91" t="s">
        <v>19</v>
      </c>
      <c r="D659" s="436"/>
      <c r="E659" s="436"/>
      <c r="F659" s="436"/>
      <c r="G659" s="436"/>
      <c r="H659" s="436"/>
      <c r="I659" s="90">
        <f t="shared" si="149"/>
        <v>280.09710000000001</v>
      </c>
      <c r="J659" s="90">
        <f t="shared" si="149"/>
        <v>4</v>
      </c>
      <c r="K659" s="90">
        <f t="shared" si="149"/>
        <v>4.0199999999999996</v>
      </c>
      <c r="L659" s="90">
        <f t="shared" si="149"/>
        <v>0</v>
      </c>
      <c r="M659" s="90">
        <f t="shared" si="149"/>
        <v>0</v>
      </c>
      <c r="N659" s="436"/>
      <c r="O659" s="436"/>
      <c r="P659" s="436"/>
      <c r="Q659" s="436"/>
      <c r="R659" s="436"/>
      <c r="S659" s="90">
        <f t="shared" si="150"/>
        <v>0</v>
      </c>
      <c r="T659" s="90">
        <f t="shared" si="150"/>
        <v>0</v>
      </c>
      <c r="U659" s="90">
        <f t="shared" si="150"/>
        <v>0</v>
      </c>
      <c r="V659" s="90">
        <f t="shared" si="150"/>
        <v>0</v>
      </c>
      <c r="W659" s="90">
        <f t="shared" si="150"/>
        <v>0</v>
      </c>
    </row>
    <row r="660" spans="1:23" ht="30" customHeight="1" thickBot="1">
      <c r="A660" s="430"/>
      <c r="B660" s="433"/>
      <c r="C660" s="91" t="s">
        <v>20</v>
      </c>
      <c r="D660" s="436"/>
      <c r="E660" s="436"/>
      <c r="F660" s="436"/>
      <c r="G660" s="436"/>
      <c r="H660" s="436"/>
      <c r="I660" s="90">
        <f t="shared" si="149"/>
        <v>1935.6695000000002</v>
      </c>
      <c r="J660" s="90">
        <f t="shared" si="149"/>
        <v>328.49530000000004</v>
      </c>
      <c r="K660" s="90">
        <f t="shared" si="149"/>
        <v>112.39</v>
      </c>
      <c r="L660" s="90">
        <f t="shared" si="149"/>
        <v>68.7</v>
      </c>
      <c r="M660" s="90">
        <f t="shared" si="149"/>
        <v>15.7</v>
      </c>
      <c r="N660" s="436"/>
      <c r="O660" s="436"/>
      <c r="P660" s="436"/>
      <c r="Q660" s="436"/>
      <c r="R660" s="436"/>
      <c r="S660" s="90">
        <f t="shared" si="150"/>
        <v>24.45</v>
      </c>
      <c r="T660" s="90">
        <f t="shared" si="150"/>
        <v>0.5</v>
      </c>
      <c r="U660" s="90">
        <f t="shared" si="150"/>
        <v>0</v>
      </c>
      <c r="V660" s="90">
        <f t="shared" si="150"/>
        <v>0</v>
      </c>
      <c r="W660" s="90">
        <f t="shared" si="150"/>
        <v>30</v>
      </c>
    </row>
    <row r="661" spans="1:23" ht="30" customHeight="1" thickBot="1">
      <c r="A661" s="430"/>
      <c r="B661" s="433"/>
      <c r="C661" s="91" t="s">
        <v>21</v>
      </c>
      <c r="D661" s="436"/>
      <c r="E661" s="436"/>
      <c r="F661" s="436"/>
      <c r="G661" s="436"/>
      <c r="H661" s="436"/>
      <c r="I661" s="90">
        <f t="shared" si="149"/>
        <v>890.2</v>
      </c>
      <c r="J661" s="90">
        <f t="shared" si="149"/>
        <v>64.599999999999994</v>
      </c>
      <c r="K661" s="90">
        <f t="shared" si="149"/>
        <v>5</v>
      </c>
      <c r="L661" s="90">
        <f t="shared" si="149"/>
        <v>339.1</v>
      </c>
      <c r="M661" s="90">
        <f t="shared" si="149"/>
        <v>10</v>
      </c>
      <c r="N661" s="436"/>
      <c r="O661" s="436"/>
      <c r="P661" s="436"/>
      <c r="Q661" s="436"/>
      <c r="R661" s="436"/>
      <c r="S661" s="90">
        <f t="shared" si="150"/>
        <v>0</v>
      </c>
      <c r="T661" s="90">
        <f t="shared" si="150"/>
        <v>0</v>
      </c>
      <c r="U661" s="90">
        <f t="shared" si="150"/>
        <v>0</v>
      </c>
      <c r="V661" s="90">
        <f t="shared" si="150"/>
        <v>2.4500000000000002</v>
      </c>
      <c r="W661" s="90">
        <f t="shared" si="150"/>
        <v>0</v>
      </c>
    </row>
    <row r="662" spans="1:23" ht="30" customHeight="1" thickBot="1">
      <c r="A662" s="430"/>
      <c r="B662" s="433"/>
      <c r="C662" s="91" t="s">
        <v>22</v>
      </c>
      <c r="D662" s="436"/>
      <c r="E662" s="436"/>
      <c r="F662" s="436"/>
      <c r="G662" s="436"/>
      <c r="H662" s="436"/>
      <c r="I662" s="90">
        <f t="shared" si="149"/>
        <v>116.6</v>
      </c>
      <c r="J662" s="90">
        <f t="shared" si="149"/>
        <v>0</v>
      </c>
      <c r="K662" s="90">
        <f t="shared" si="149"/>
        <v>0</v>
      </c>
      <c r="L662" s="90">
        <f t="shared" si="149"/>
        <v>0</v>
      </c>
      <c r="M662" s="90">
        <f t="shared" si="149"/>
        <v>0</v>
      </c>
      <c r="N662" s="436"/>
      <c r="O662" s="436"/>
      <c r="P662" s="436"/>
      <c r="Q662" s="436"/>
      <c r="R662" s="436"/>
      <c r="S662" s="90">
        <f t="shared" si="150"/>
        <v>0</v>
      </c>
      <c r="T662" s="90">
        <f t="shared" si="150"/>
        <v>0</v>
      </c>
      <c r="U662" s="90">
        <f t="shared" si="150"/>
        <v>0</v>
      </c>
      <c r="V662" s="90">
        <f t="shared" si="150"/>
        <v>0</v>
      </c>
      <c r="W662" s="90">
        <f t="shared" si="150"/>
        <v>0</v>
      </c>
    </row>
    <row r="663" spans="1:23" ht="30" customHeight="1" thickBot="1">
      <c r="A663" s="430"/>
      <c r="B663" s="433"/>
      <c r="C663" s="91" t="s">
        <v>23</v>
      </c>
      <c r="D663" s="436"/>
      <c r="E663" s="436"/>
      <c r="F663" s="436"/>
      <c r="G663" s="436"/>
      <c r="H663" s="436"/>
      <c r="I663" s="90">
        <f t="shared" si="149"/>
        <v>121.3274</v>
      </c>
      <c r="J663" s="90">
        <f t="shared" si="149"/>
        <v>13</v>
      </c>
      <c r="K663" s="90">
        <f t="shared" si="149"/>
        <v>0</v>
      </c>
      <c r="L663" s="90">
        <f t="shared" si="149"/>
        <v>2.02</v>
      </c>
      <c r="M663" s="90">
        <f t="shared" si="149"/>
        <v>0</v>
      </c>
      <c r="N663" s="436"/>
      <c r="O663" s="436"/>
      <c r="P663" s="436"/>
      <c r="Q663" s="436"/>
      <c r="R663" s="436"/>
      <c r="S663" s="90">
        <f t="shared" si="150"/>
        <v>0</v>
      </c>
      <c r="T663" s="90">
        <f t="shared" si="150"/>
        <v>0</v>
      </c>
      <c r="U663" s="90">
        <f t="shared" si="150"/>
        <v>0</v>
      </c>
      <c r="V663" s="90">
        <f t="shared" si="150"/>
        <v>0</v>
      </c>
      <c r="W663" s="90">
        <f t="shared" si="150"/>
        <v>0</v>
      </c>
    </row>
    <row r="664" spans="1:23" ht="30" customHeight="1" thickBot="1">
      <c r="A664" s="430"/>
      <c r="B664" s="434"/>
      <c r="C664" s="92" t="s">
        <v>24</v>
      </c>
      <c r="D664" s="436"/>
      <c r="E664" s="436"/>
      <c r="F664" s="436"/>
      <c r="G664" s="436"/>
      <c r="H664" s="436"/>
      <c r="I664" s="90">
        <f t="shared" si="149"/>
        <v>1849.9531000000002</v>
      </c>
      <c r="J664" s="90">
        <f t="shared" si="149"/>
        <v>85</v>
      </c>
      <c r="K664" s="90">
        <f t="shared" si="149"/>
        <v>26</v>
      </c>
      <c r="L664" s="90">
        <f t="shared" si="149"/>
        <v>55.55</v>
      </c>
      <c r="M664" s="90">
        <f t="shared" si="149"/>
        <v>5.61</v>
      </c>
      <c r="N664" s="436"/>
      <c r="O664" s="436"/>
      <c r="P664" s="436"/>
      <c r="Q664" s="436"/>
      <c r="R664" s="436"/>
      <c r="S664" s="90">
        <f t="shared" si="150"/>
        <v>4.0999999999999996</v>
      </c>
      <c r="T664" s="90">
        <f t="shared" si="150"/>
        <v>1.6</v>
      </c>
      <c r="U664" s="90">
        <f t="shared" si="150"/>
        <v>0</v>
      </c>
      <c r="V664" s="90">
        <f t="shared" si="150"/>
        <v>0</v>
      </c>
      <c r="W664" s="90">
        <f t="shared" si="150"/>
        <v>0</v>
      </c>
    </row>
    <row r="665" spans="1:23" ht="30" customHeight="1" thickBot="1">
      <c r="A665" s="431"/>
      <c r="B665" s="437" t="s">
        <v>25</v>
      </c>
      <c r="C665" s="438"/>
      <c r="D665" s="439">
        <f>D657+E657+F657+G657+H657</f>
        <v>56031.170000000006</v>
      </c>
      <c r="E665" s="440"/>
      <c r="F665" s="440"/>
      <c r="G665" s="440"/>
      <c r="H665" s="441"/>
      <c r="I665" s="93">
        <f>I657+I658+I659+I660+I661+I662+I663+I664</f>
        <v>7477.9917000000005</v>
      </c>
      <c r="J665" s="94">
        <f>J657+J658+J659+J660+J661+J662+J663+J664</f>
        <v>715.24530000000004</v>
      </c>
      <c r="K665" s="94">
        <f>K657+K658+K659+K660+K661+K662+K663+K664</f>
        <v>177.19</v>
      </c>
      <c r="L665" s="94">
        <f t="shared" ref="L665:M665" si="151">L657+L658+L659+L660+L661+L662+L663+L664</f>
        <v>879.86999999999989</v>
      </c>
      <c r="M665" s="95">
        <f t="shared" si="151"/>
        <v>136.78000000000003</v>
      </c>
      <c r="N665" s="439">
        <f>N657+O657+P657+Q657+R657</f>
        <v>1988.2099999999998</v>
      </c>
      <c r="O665" s="440"/>
      <c r="P665" s="440"/>
      <c r="Q665" s="440"/>
      <c r="R665" s="441"/>
      <c r="S665" s="96">
        <f t="shared" ref="S665:W665" si="152">S657+S658+S659+S660+S661+S662+S663+S664</f>
        <v>156.98999999999998</v>
      </c>
      <c r="T665" s="96">
        <f t="shared" si="152"/>
        <v>2.1</v>
      </c>
      <c r="U665" s="96">
        <f t="shared" si="152"/>
        <v>0.26</v>
      </c>
      <c r="V665" s="96">
        <f t="shared" si="152"/>
        <v>2.4500000000000002</v>
      </c>
      <c r="W665" s="97">
        <f t="shared" si="152"/>
        <v>30</v>
      </c>
    </row>
    <row r="668" spans="1:23">
      <c r="I668" s="29"/>
    </row>
  </sheetData>
  <mergeCells count="971">
    <mergeCell ref="O657:O664"/>
    <mergeCell ref="P657:P664"/>
    <mergeCell ref="Q657:Q664"/>
    <mergeCell ref="R657:R664"/>
    <mergeCell ref="B665:C665"/>
    <mergeCell ref="D665:H665"/>
    <mergeCell ref="N665:R665"/>
    <mergeCell ref="R648:R655"/>
    <mergeCell ref="B656:C656"/>
    <mergeCell ref="O648:O655"/>
    <mergeCell ref="P648:P655"/>
    <mergeCell ref="Q648:Q655"/>
    <mergeCell ref="A657:A665"/>
    <mergeCell ref="B657:B664"/>
    <mergeCell ref="D657:D664"/>
    <mergeCell ref="E657:E664"/>
    <mergeCell ref="F657:F664"/>
    <mergeCell ref="G657:G664"/>
    <mergeCell ref="H657:H664"/>
    <mergeCell ref="N657:N664"/>
    <mergeCell ref="G648:G655"/>
    <mergeCell ref="H648:H655"/>
    <mergeCell ref="N648:N655"/>
    <mergeCell ref="O639:O646"/>
    <mergeCell ref="P639:P646"/>
    <mergeCell ref="Q639:Q646"/>
    <mergeCell ref="R639:R646"/>
    <mergeCell ref="B647:C647"/>
    <mergeCell ref="A648:A656"/>
    <mergeCell ref="B648:B655"/>
    <mergeCell ref="D648:D655"/>
    <mergeCell ref="E648:E655"/>
    <mergeCell ref="F648:F655"/>
    <mergeCell ref="A639:A647"/>
    <mergeCell ref="B639:B646"/>
    <mergeCell ref="D639:D646"/>
    <mergeCell ref="E639:E646"/>
    <mergeCell ref="F639:F646"/>
    <mergeCell ref="G639:G646"/>
    <mergeCell ref="H639:H646"/>
    <mergeCell ref="N639:N646"/>
    <mergeCell ref="G630:G637"/>
    <mergeCell ref="H630:H637"/>
    <mergeCell ref="N630:N637"/>
    <mergeCell ref="O621:O628"/>
    <mergeCell ref="P621:P628"/>
    <mergeCell ref="Q621:Q628"/>
    <mergeCell ref="R621:R628"/>
    <mergeCell ref="B629:C629"/>
    <mergeCell ref="A630:A638"/>
    <mergeCell ref="B630:B637"/>
    <mergeCell ref="D630:D637"/>
    <mergeCell ref="E630:E637"/>
    <mergeCell ref="F630:F637"/>
    <mergeCell ref="R630:R637"/>
    <mergeCell ref="B638:C638"/>
    <mergeCell ref="O630:O637"/>
    <mergeCell ref="P630:P637"/>
    <mergeCell ref="Q630:Q637"/>
    <mergeCell ref="A621:A629"/>
    <mergeCell ref="B621:B628"/>
    <mergeCell ref="D621:D628"/>
    <mergeCell ref="E621:E628"/>
    <mergeCell ref="F621:F628"/>
    <mergeCell ref="G621:G628"/>
    <mergeCell ref="H621:H628"/>
    <mergeCell ref="N621:N628"/>
    <mergeCell ref="G612:G619"/>
    <mergeCell ref="H612:H619"/>
    <mergeCell ref="N612:N619"/>
    <mergeCell ref="O603:O610"/>
    <mergeCell ref="P603:P610"/>
    <mergeCell ref="Q603:Q610"/>
    <mergeCell ref="R603:R610"/>
    <mergeCell ref="B611:C611"/>
    <mergeCell ref="A612:A620"/>
    <mergeCell ref="B612:B619"/>
    <mergeCell ref="D612:D619"/>
    <mergeCell ref="E612:E619"/>
    <mergeCell ref="F612:F619"/>
    <mergeCell ref="R612:R619"/>
    <mergeCell ref="B620:C620"/>
    <mergeCell ref="O612:O619"/>
    <mergeCell ref="P612:P619"/>
    <mergeCell ref="Q612:Q619"/>
    <mergeCell ref="A603:A611"/>
    <mergeCell ref="B603:B610"/>
    <mergeCell ref="D603:D610"/>
    <mergeCell ref="E603:E610"/>
    <mergeCell ref="F603:F610"/>
    <mergeCell ref="G603:G610"/>
    <mergeCell ref="H603:H610"/>
    <mergeCell ref="N603:N610"/>
    <mergeCell ref="G594:G601"/>
    <mergeCell ref="H594:H601"/>
    <mergeCell ref="N594:N601"/>
    <mergeCell ref="O585:O592"/>
    <mergeCell ref="P585:P592"/>
    <mergeCell ref="Q585:Q592"/>
    <mergeCell ref="R585:R592"/>
    <mergeCell ref="B593:C593"/>
    <mergeCell ref="A594:A602"/>
    <mergeCell ref="B594:B601"/>
    <mergeCell ref="D594:D601"/>
    <mergeCell ref="E594:E601"/>
    <mergeCell ref="F594:F601"/>
    <mergeCell ref="R594:R601"/>
    <mergeCell ref="B602:C602"/>
    <mergeCell ref="O594:O601"/>
    <mergeCell ref="P594:P601"/>
    <mergeCell ref="Q594:Q601"/>
    <mergeCell ref="A585:A593"/>
    <mergeCell ref="B585:B592"/>
    <mergeCell ref="D585:D592"/>
    <mergeCell ref="E585:E592"/>
    <mergeCell ref="F585:F592"/>
    <mergeCell ref="G585:G592"/>
    <mergeCell ref="H585:H592"/>
    <mergeCell ref="N585:N592"/>
    <mergeCell ref="G576:G583"/>
    <mergeCell ref="H576:H583"/>
    <mergeCell ref="N576:N583"/>
    <mergeCell ref="O567:O574"/>
    <mergeCell ref="P567:P574"/>
    <mergeCell ref="Q567:Q574"/>
    <mergeCell ref="R567:R574"/>
    <mergeCell ref="B575:C575"/>
    <mergeCell ref="A576:A584"/>
    <mergeCell ref="B576:B583"/>
    <mergeCell ref="D576:D583"/>
    <mergeCell ref="E576:E583"/>
    <mergeCell ref="F576:F583"/>
    <mergeCell ref="R576:R583"/>
    <mergeCell ref="B584:C584"/>
    <mergeCell ref="O576:O583"/>
    <mergeCell ref="P576:P583"/>
    <mergeCell ref="Q576:Q583"/>
    <mergeCell ref="A567:A575"/>
    <mergeCell ref="B567:B574"/>
    <mergeCell ref="D567:D574"/>
    <mergeCell ref="E567:E574"/>
    <mergeCell ref="F567:F574"/>
    <mergeCell ref="G567:G574"/>
    <mergeCell ref="H567:H574"/>
    <mergeCell ref="N567:N574"/>
    <mergeCell ref="G558:G565"/>
    <mergeCell ref="H558:H565"/>
    <mergeCell ref="N558:N565"/>
    <mergeCell ref="O549:O556"/>
    <mergeCell ref="P549:P556"/>
    <mergeCell ref="Q549:Q556"/>
    <mergeCell ref="R549:R556"/>
    <mergeCell ref="B557:C557"/>
    <mergeCell ref="A558:A566"/>
    <mergeCell ref="B558:B565"/>
    <mergeCell ref="D558:D565"/>
    <mergeCell ref="E558:E565"/>
    <mergeCell ref="F558:F565"/>
    <mergeCell ref="R558:R565"/>
    <mergeCell ref="B566:C566"/>
    <mergeCell ref="O558:O565"/>
    <mergeCell ref="P558:P565"/>
    <mergeCell ref="Q558:Q565"/>
    <mergeCell ref="A549:A557"/>
    <mergeCell ref="B549:B556"/>
    <mergeCell ref="D549:D556"/>
    <mergeCell ref="E549:E556"/>
    <mergeCell ref="F549:F556"/>
    <mergeCell ref="G549:G556"/>
    <mergeCell ref="H549:H556"/>
    <mergeCell ref="N549:N556"/>
    <mergeCell ref="G540:G547"/>
    <mergeCell ref="H540:H547"/>
    <mergeCell ref="N540:N547"/>
    <mergeCell ref="O531:O538"/>
    <mergeCell ref="P531:P538"/>
    <mergeCell ref="Q531:Q538"/>
    <mergeCell ref="R531:R538"/>
    <mergeCell ref="B539:C539"/>
    <mergeCell ref="A540:A548"/>
    <mergeCell ref="B540:B547"/>
    <mergeCell ref="D540:D547"/>
    <mergeCell ref="E540:E547"/>
    <mergeCell ref="F540:F547"/>
    <mergeCell ref="R540:R547"/>
    <mergeCell ref="B548:C548"/>
    <mergeCell ref="O540:O547"/>
    <mergeCell ref="P540:P547"/>
    <mergeCell ref="Q540:Q547"/>
    <mergeCell ref="A531:A539"/>
    <mergeCell ref="B531:B538"/>
    <mergeCell ref="D531:D538"/>
    <mergeCell ref="E531:E538"/>
    <mergeCell ref="F531:F538"/>
    <mergeCell ref="G531:G538"/>
    <mergeCell ref="H531:H538"/>
    <mergeCell ref="N531:N538"/>
    <mergeCell ref="G522:G529"/>
    <mergeCell ref="H522:H529"/>
    <mergeCell ref="N522:N529"/>
    <mergeCell ref="O513:O520"/>
    <mergeCell ref="P513:P520"/>
    <mergeCell ref="Q513:Q520"/>
    <mergeCell ref="R513:R520"/>
    <mergeCell ref="B521:C521"/>
    <mergeCell ref="A522:A530"/>
    <mergeCell ref="B522:B529"/>
    <mergeCell ref="D522:D529"/>
    <mergeCell ref="E522:E529"/>
    <mergeCell ref="F522:F529"/>
    <mergeCell ref="R522:R529"/>
    <mergeCell ref="B530:C530"/>
    <mergeCell ref="O522:O529"/>
    <mergeCell ref="P522:P529"/>
    <mergeCell ref="Q522:Q529"/>
    <mergeCell ref="A513:A521"/>
    <mergeCell ref="B513:B520"/>
    <mergeCell ref="D513:D520"/>
    <mergeCell ref="E513:E520"/>
    <mergeCell ref="F513:F520"/>
    <mergeCell ref="G513:G520"/>
    <mergeCell ref="H513:H520"/>
    <mergeCell ref="N513:N520"/>
    <mergeCell ref="G504:G511"/>
    <mergeCell ref="H504:H511"/>
    <mergeCell ref="N504:N511"/>
    <mergeCell ref="O495:O502"/>
    <mergeCell ref="P495:P502"/>
    <mergeCell ref="Q495:Q502"/>
    <mergeCell ref="R495:R502"/>
    <mergeCell ref="B503:C503"/>
    <mergeCell ref="A504:A512"/>
    <mergeCell ref="B504:B511"/>
    <mergeCell ref="D504:D511"/>
    <mergeCell ref="E504:E511"/>
    <mergeCell ref="F504:F511"/>
    <mergeCell ref="R504:R511"/>
    <mergeCell ref="B512:C512"/>
    <mergeCell ref="O504:O511"/>
    <mergeCell ref="P504:P511"/>
    <mergeCell ref="Q504:Q511"/>
    <mergeCell ref="A495:A503"/>
    <mergeCell ref="B495:B502"/>
    <mergeCell ref="D495:D502"/>
    <mergeCell ref="E495:E502"/>
    <mergeCell ref="F495:F502"/>
    <mergeCell ref="G495:G502"/>
    <mergeCell ref="H495:H502"/>
    <mergeCell ref="N495:N502"/>
    <mergeCell ref="G486:G493"/>
    <mergeCell ref="H486:H493"/>
    <mergeCell ref="N486:N493"/>
    <mergeCell ref="O477:O484"/>
    <mergeCell ref="P477:P484"/>
    <mergeCell ref="Q477:Q484"/>
    <mergeCell ref="R477:R484"/>
    <mergeCell ref="B485:C485"/>
    <mergeCell ref="A486:A494"/>
    <mergeCell ref="B486:B493"/>
    <mergeCell ref="D486:D493"/>
    <mergeCell ref="E486:E493"/>
    <mergeCell ref="F486:F493"/>
    <mergeCell ref="R486:R493"/>
    <mergeCell ref="B494:C494"/>
    <mergeCell ref="O486:O493"/>
    <mergeCell ref="P486:P493"/>
    <mergeCell ref="Q486:Q493"/>
    <mergeCell ref="A477:A485"/>
    <mergeCell ref="B477:B484"/>
    <mergeCell ref="D477:D484"/>
    <mergeCell ref="E477:E484"/>
    <mergeCell ref="F477:F484"/>
    <mergeCell ref="G477:G484"/>
    <mergeCell ref="H477:H484"/>
    <mergeCell ref="N477:N484"/>
    <mergeCell ref="G468:G475"/>
    <mergeCell ref="H468:H475"/>
    <mergeCell ref="N468:N475"/>
    <mergeCell ref="O459:O466"/>
    <mergeCell ref="P459:P466"/>
    <mergeCell ref="Q459:Q466"/>
    <mergeCell ref="R459:R466"/>
    <mergeCell ref="B467:C467"/>
    <mergeCell ref="A468:A476"/>
    <mergeCell ref="B468:B475"/>
    <mergeCell ref="D468:D475"/>
    <mergeCell ref="E468:E475"/>
    <mergeCell ref="F468:F475"/>
    <mergeCell ref="R468:R475"/>
    <mergeCell ref="B476:C476"/>
    <mergeCell ref="O468:O475"/>
    <mergeCell ref="P468:P475"/>
    <mergeCell ref="Q468:Q475"/>
    <mergeCell ref="A459:A467"/>
    <mergeCell ref="B459:B466"/>
    <mergeCell ref="D459:D466"/>
    <mergeCell ref="E459:E466"/>
    <mergeCell ref="F459:F466"/>
    <mergeCell ref="G459:G466"/>
    <mergeCell ref="H459:H466"/>
    <mergeCell ref="N459:N466"/>
    <mergeCell ref="G450:G457"/>
    <mergeCell ref="H450:H457"/>
    <mergeCell ref="N450:N457"/>
    <mergeCell ref="O441:O448"/>
    <mergeCell ref="P441:P448"/>
    <mergeCell ref="Q441:Q448"/>
    <mergeCell ref="R441:R448"/>
    <mergeCell ref="B449:C449"/>
    <mergeCell ref="A450:A458"/>
    <mergeCell ref="B450:B457"/>
    <mergeCell ref="D450:D457"/>
    <mergeCell ref="E450:E457"/>
    <mergeCell ref="F450:F457"/>
    <mergeCell ref="R450:R457"/>
    <mergeCell ref="B458:C458"/>
    <mergeCell ref="O450:O457"/>
    <mergeCell ref="P450:P457"/>
    <mergeCell ref="Q450:Q457"/>
    <mergeCell ref="A441:A449"/>
    <mergeCell ref="B441:B448"/>
    <mergeCell ref="D441:D448"/>
    <mergeCell ref="E441:E448"/>
    <mergeCell ref="F441:F448"/>
    <mergeCell ref="G441:G448"/>
    <mergeCell ref="H441:H448"/>
    <mergeCell ref="N441:N448"/>
    <mergeCell ref="G432:G439"/>
    <mergeCell ref="H432:H439"/>
    <mergeCell ref="N432:N439"/>
    <mergeCell ref="O423:O430"/>
    <mergeCell ref="P423:P430"/>
    <mergeCell ref="Q423:Q430"/>
    <mergeCell ref="R423:R430"/>
    <mergeCell ref="B431:C431"/>
    <mergeCell ref="A432:A440"/>
    <mergeCell ref="B432:B439"/>
    <mergeCell ref="D432:D439"/>
    <mergeCell ref="E432:E439"/>
    <mergeCell ref="F432:F439"/>
    <mergeCell ref="R432:R439"/>
    <mergeCell ref="B440:C440"/>
    <mergeCell ref="O432:O439"/>
    <mergeCell ref="P432:P439"/>
    <mergeCell ref="Q432:Q439"/>
    <mergeCell ref="A423:A431"/>
    <mergeCell ref="B423:B430"/>
    <mergeCell ref="D423:D430"/>
    <mergeCell ref="E423:E430"/>
    <mergeCell ref="F423:F430"/>
    <mergeCell ref="G423:G430"/>
    <mergeCell ref="H423:H430"/>
    <mergeCell ref="N423:N430"/>
    <mergeCell ref="G414:G421"/>
    <mergeCell ref="H414:H421"/>
    <mergeCell ref="N414:N421"/>
    <mergeCell ref="O405:O412"/>
    <mergeCell ref="P405:P412"/>
    <mergeCell ref="Q405:Q412"/>
    <mergeCell ref="R405:R412"/>
    <mergeCell ref="B413:C413"/>
    <mergeCell ref="A414:A422"/>
    <mergeCell ref="B414:B421"/>
    <mergeCell ref="D414:D421"/>
    <mergeCell ref="E414:E421"/>
    <mergeCell ref="F414:F421"/>
    <mergeCell ref="R414:R421"/>
    <mergeCell ref="B422:C422"/>
    <mergeCell ref="O414:O421"/>
    <mergeCell ref="P414:P421"/>
    <mergeCell ref="Q414:Q421"/>
    <mergeCell ref="A405:A413"/>
    <mergeCell ref="B405:B412"/>
    <mergeCell ref="D405:D412"/>
    <mergeCell ref="E405:E412"/>
    <mergeCell ref="F405:F412"/>
    <mergeCell ref="G405:G412"/>
    <mergeCell ref="H405:H412"/>
    <mergeCell ref="N405:N412"/>
    <mergeCell ref="G396:G403"/>
    <mergeCell ref="H396:H403"/>
    <mergeCell ref="N396:N403"/>
    <mergeCell ref="O387:O394"/>
    <mergeCell ref="P387:P394"/>
    <mergeCell ref="Q387:Q394"/>
    <mergeCell ref="R387:R394"/>
    <mergeCell ref="B395:C395"/>
    <mergeCell ref="A396:A404"/>
    <mergeCell ref="B396:B403"/>
    <mergeCell ref="D396:D403"/>
    <mergeCell ref="E396:E403"/>
    <mergeCell ref="F396:F403"/>
    <mergeCell ref="R396:R403"/>
    <mergeCell ref="B404:C404"/>
    <mergeCell ref="O396:O403"/>
    <mergeCell ref="P396:P403"/>
    <mergeCell ref="Q396:Q403"/>
    <mergeCell ref="A387:A395"/>
    <mergeCell ref="B387:B394"/>
    <mergeCell ref="D387:D394"/>
    <mergeCell ref="E387:E394"/>
    <mergeCell ref="F387:F394"/>
    <mergeCell ref="G387:G394"/>
    <mergeCell ref="H387:H394"/>
    <mergeCell ref="N387:N394"/>
    <mergeCell ref="G378:G385"/>
    <mergeCell ref="H378:H385"/>
    <mergeCell ref="N378:N385"/>
    <mergeCell ref="O369:O376"/>
    <mergeCell ref="P369:P376"/>
    <mergeCell ref="Q369:Q376"/>
    <mergeCell ref="R369:R376"/>
    <mergeCell ref="B377:C377"/>
    <mergeCell ref="A378:A386"/>
    <mergeCell ref="B378:B385"/>
    <mergeCell ref="D378:D385"/>
    <mergeCell ref="E378:E385"/>
    <mergeCell ref="F378:F385"/>
    <mergeCell ref="R378:R385"/>
    <mergeCell ref="B386:C386"/>
    <mergeCell ref="O378:O385"/>
    <mergeCell ref="P378:P385"/>
    <mergeCell ref="Q378:Q385"/>
    <mergeCell ref="A369:A377"/>
    <mergeCell ref="B369:B376"/>
    <mergeCell ref="D369:D376"/>
    <mergeCell ref="E369:E376"/>
    <mergeCell ref="F369:F376"/>
    <mergeCell ref="G369:G376"/>
    <mergeCell ref="H369:H376"/>
    <mergeCell ref="N369:N376"/>
    <mergeCell ref="G360:G367"/>
    <mergeCell ref="H360:H367"/>
    <mergeCell ref="N360:N367"/>
    <mergeCell ref="O351:O358"/>
    <mergeCell ref="P351:P358"/>
    <mergeCell ref="Q351:Q358"/>
    <mergeCell ref="R351:R358"/>
    <mergeCell ref="B359:C359"/>
    <mergeCell ref="A360:A368"/>
    <mergeCell ref="B360:B367"/>
    <mergeCell ref="D360:D367"/>
    <mergeCell ref="E360:E367"/>
    <mergeCell ref="F360:F367"/>
    <mergeCell ref="R360:R367"/>
    <mergeCell ref="B368:C368"/>
    <mergeCell ref="O360:O367"/>
    <mergeCell ref="P360:P367"/>
    <mergeCell ref="Q360:Q367"/>
    <mergeCell ref="A351:A359"/>
    <mergeCell ref="B351:B358"/>
    <mergeCell ref="D351:D358"/>
    <mergeCell ref="E351:E358"/>
    <mergeCell ref="F351:F358"/>
    <mergeCell ref="G351:G358"/>
    <mergeCell ref="H351:H358"/>
    <mergeCell ref="N351:N358"/>
    <mergeCell ref="G342:G349"/>
    <mergeCell ref="H342:H349"/>
    <mergeCell ref="N342:N349"/>
    <mergeCell ref="O333:O340"/>
    <mergeCell ref="P333:P340"/>
    <mergeCell ref="Q333:Q340"/>
    <mergeCell ref="R333:R340"/>
    <mergeCell ref="B341:C341"/>
    <mergeCell ref="A342:A350"/>
    <mergeCell ref="B342:B349"/>
    <mergeCell ref="D342:D349"/>
    <mergeCell ref="E342:E349"/>
    <mergeCell ref="F342:F349"/>
    <mergeCell ref="R342:R349"/>
    <mergeCell ref="B350:C350"/>
    <mergeCell ref="O342:O349"/>
    <mergeCell ref="P342:P349"/>
    <mergeCell ref="Q342:Q349"/>
    <mergeCell ref="A333:A341"/>
    <mergeCell ref="B333:B340"/>
    <mergeCell ref="D333:D340"/>
    <mergeCell ref="E333:E340"/>
    <mergeCell ref="F333:F340"/>
    <mergeCell ref="G333:G340"/>
    <mergeCell ref="H333:H340"/>
    <mergeCell ref="N333:N340"/>
    <mergeCell ref="G324:G331"/>
    <mergeCell ref="H324:H331"/>
    <mergeCell ref="N324:N331"/>
    <mergeCell ref="O315:O322"/>
    <mergeCell ref="P315:P322"/>
    <mergeCell ref="Q315:Q322"/>
    <mergeCell ref="R315:R322"/>
    <mergeCell ref="B323:C323"/>
    <mergeCell ref="A324:A332"/>
    <mergeCell ref="B324:B331"/>
    <mergeCell ref="D324:D331"/>
    <mergeCell ref="E324:E331"/>
    <mergeCell ref="F324:F331"/>
    <mergeCell ref="R324:R331"/>
    <mergeCell ref="B332:C332"/>
    <mergeCell ref="O324:O331"/>
    <mergeCell ref="P324:P331"/>
    <mergeCell ref="Q324:Q331"/>
    <mergeCell ref="A315:A323"/>
    <mergeCell ref="B315:B322"/>
    <mergeCell ref="D315:D322"/>
    <mergeCell ref="E315:E322"/>
    <mergeCell ref="F315:F322"/>
    <mergeCell ref="G315:G322"/>
    <mergeCell ref="H315:H322"/>
    <mergeCell ref="N315:N322"/>
    <mergeCell ref="G306:G313"/>
    <mergeCell ref="H306:H313"/>
    <mergeCell ref="N306:N313"/>
    <mergeCell ref="O297:O304"/>
    <mergeCell ref="P297:P304"/>
    <mergeCell ref="Q297:Q304"/>
    <mergeCell ref="R297:R304"/>
    <mergeCell ref="B305:C305"/>
    <mergeCell ref="A306:A314"/>
    <mergeCell ref="B306:B313"/>
    <mergeCell ref="D306:D313"/>
    <mergeCell ref="E306:E313"/>
    <mergeCell ref="F306:F313"/>
    <mergeCell ref="R306:R313"/>
    <mergeCell ref="B314:C314"/>
    <mergeCell ref="O306:O313"/>
    <mergeCell ref="P306:P313"/>
    <mergeCell ref="Q306:Q313"/>
    <mergeCell ref="A297:A305"/>
    <mergeCell ref="B297:B304"/>
    <mergeCell ref="D297:D304"/>
    <mergeCell ref="E297:E304"/>
    <mergeCell ref="F297:F304"/>
    <mergeCell ref="G297:G304"/>
    <mergeCell ref="H297:H304"/>
    <mergeCell ref="N297:N304"/>
    <mergeCell ref="G288:G295"/>
    <mergeCell ref="H288:H295"/>
    <mergeCell ref="N288:N295"/>
    <mergeCell ref="O279:O286"/>
    <mergeCell ref="P279:P286"/>
    <mergeCell ref="Q279:Q286"/>
    <mergeCell ref="R279:R286"/>
    <mergeCell ref="B287:C287"/>
    <mergeCell ref="A288:A296"/>
    <mergeCell ref="B288:B295"/>
    <mergeCell ref="D288:D295"/>
    <mergeCell ref="E288:E295"/>
    <mergeCell ref="F288:F295"/>
    <mergeCell ref="R288:R295"/>
    <mergeCell ref="B296:C296"/>
    <mergeCell ref="O288:O295"/>
    <mergeCell ref="P288:P295"/>
    <mergeCell ref="Q288:Q295"/>
    <mergeCell ref="A279:A287"/>
    <mergeCell ref="B279:B286"/>
    <mergeCell ref="D279:D286"/>
    <mergeCell ref="E279:E286"/>
    <mergeCell ref="F279:F286"/>
    <mergeCell ref="G279:G286"/>
    <mergeCell ref="H279:H286"/>
    <mergeCell ref="N279:N286"/>
    <mergeCell ref="G270:G277"/>
    <mergeCell ref="H270:H277"/>
    <mergeCell ref="N270:N277"/>
    <mergeCell ref="O261:O268"/>
    <mergeCell ref="P261:P268"/>
    <mergeCell ref="Q261:Q268"/>
    <mergeCell ref="R261:R268"/>
    <mergeCell ref="B269:C269"/>
    <mergeCell ref="A270:A278"/>
    <mergeCell ref="B270:B277"/>
    <mergeCell ref="D270:D277"/>
    <mergeCell ref="E270:E277"/>
    <mergeCell ref="F270:F277"/>
    <mergeCell ref="R270:R277"/>
    <mergeCell ref="B278:C278"/>
    <mergeCell ref="O270:O277"/>
    <mergeCell ref="P270:P277"/>
    <mergeCell ref="Q270:Q277"/>
    <mergeCell ref="A261:A269"/>
    <mergeCell ref="B261:B268"/>
    <mergeCell ref="D261:D268"/>
    <mergeCell ref="E261:E268"/>
    <mergeCell ref="F261:F268"/>
    <mergeCell ref="G261:G268"/>
    <mergeCell ref="H261:H268"/>
    <mergeCell ref="N261:N268"/>
    <mergeCell ref="G252:G259"/>
    <mergeCell ref="H252:H259"/>
    <mergeCell ref="N252:N259"/>
    <mergeCell ref="O243:O250"/>
    <mergeCell ref="P243:P250"/>
    <mergeCell ref="Q243:Q250"/>
    <mergeCell ref="R243:R250"/>
    <mergeCell ref="B251:C251"/>
    <mergeCell ref="A252:A260"/>
    <mergeCell ref="B252:B259"/>
    <mergeCell ref="D252:D259"/>
    <mergeCell ref="E252:E259"/>
    <mergeCell ref="F252:F259"/>
    <mergeCell ref="R252:R259"/>
    <mergeCell ref="B260:C260"/>
    <mergeCell ref="O252:O259"/>
    <mergeCell ref="P252:P259"/>
    <mergeCell ref="Q252:Q259"/>
    <mergeCell ref="A243:A251"/>
    <mergeCell ref="B243:B250"/>
    <mergeCell ref="D243:D250"/>
    <mergeCell ref="E243:E250"/>
    <mergeCell ref="F243:F250"/>
    <mergeCell ref="G243:G250"/>
    <mergeCell ref="H243:H250"/>
    <mergeCell ref="N243:N250"/>
    <mergeCell ref="G234:G241"/>
    <mergeCell ref="H234:H241"/>
    <mergeCell ref="N234:N241"/>
    <mergeCell ref="O225:O232"/>
    <mergeCell ref="P225:P232"/>
    <mergeCell ref="Q225:Q232"/>
    <mergeCell ref="R225:R232"/>
    <mergeCell ref="B233:C233"/>
    <mergeCell ref="A234:A242"/>
    <mergeCell ref="B234:B241"/>
    <mergeCell ref="D234:D241"/>
    <mergeCell ref="E234:E241"/>
    <mergeCell ref="F234:F241"/>
    <mergeCell ref="R234:R241"/>
    <mergeCell ref="B242:C242"/>
    <mergeCell ref="O234:O241"/>
    <mergeCell ref="P234:P241"/>
    <mergeCell ref="Q234:Q241"/>
    <mergeCell ref="A225:A233"/>
    <mergeCell ref="B225:B232"/>
    <mergeCell ref="D225:D232"/>
    <mergeCell ref="E225:E232"/>
    <mergeCell ref="F225:F232"/>
    <mergeCell ref="G225:G232"/>
    <mergeCell ref="H225:H232"/>
    <mergeCell ref="N225:N232"/>
    <mergeCell ref="G216:G223"/>
    <mergeCell ref="H216:H223"/>
    <mergeCell ref="N216:N223"/>
    <mergeCell ref="O207:O214"/>
    <mergeCell ref="P207:P214"/>
    <mergeCell ref="Q207:Q214"/>
    <mergeCell ref="R207:R214"/>
    <mergeCell ref="B215:C215"/>
    <mergeCell ref="A216:A224"/>
    <mergeCell ref="B216:B223"/>
    <mergeCell ref="D216:D223"/>
    <mergeCell ref="E216:E223"/>
    <mergeCell ref="F216:F223"/>
    <mergeCell ref="R216:R223"/>
    <mergeCell ref="B224:C224"/>
    <mergeCell ref="O216:O223"/>
    <mergeCell ref="P216:P223"/>
    <mergeCell ref="Q216:Q223"/>
    <mergeCell ref="A207:A215"/>
    <mergeCell ref="B207:B214"/>
    <mergeCell ref="D207:D214"/>
    <mergeCell ref="E207:E214"/>
    <mergeCell ref="F207:F214"/>
    <mergeCell ref="G207:G214"/>
    <mergeCell ref="H207:H214"/>
    <mergeCell ref="N207:N214"/>
    <mergeCell ref="G198:G205"/>
    <mergeCell ref="H198:H205"/>
    <mergeCell ref="N198:N205"/>
    <mergeCell ref="O189:O196"/>
    <mergeCell ref="P189:P196"/>
    <mergeCell ref="Q189:Q196"/>
    <mergeCell ref="R189:R196"/>
    <mergeCell ref="B197:C197"/>
    <mergeCell ref="A198:A206"/>
    <mergeCell ref="B198:B205"/>
    <mergeCell ref="D198:D205"/>
    <mergeCell ref="E198:E205"/>
    <mergeCell ref="F198:F205"/>
    <mergeCell ref="R198:R205"/>
    <mergeCell ref="B206:C206"/>
    <mergeCell ref="O198:O205"/>
    <mergeCell ref="P198:P205"/>
    <mergeCell ref="Q198:Q205"/>
    <mergeCell ref="A189:A197"/>
    <mergeCell ref="B189:B196"/>
    <mergeCell ref="D189:D196"/>
    <mergeCell ref="E189:E196"/>
    <mergeCell ref="F189:F196"/>
    <mergeCell ref="G189:G196"/>
    <mergeCell ref="H189:H196"/>
    <mergeCell ref="N189:N196"/>
    <mergeCell ref="G180:G187"/>
    <mergeCell ref="H180:H187"/>
    <mergeCell ref="N180:N187"/>
    <mergeCell ref="O171:O178"/>
    <mergeCell ref="P171:P178"/>
    <mergeCell ref="Q171:Q178"/>
    <mergeCell ref="R171:R178"/>
    <mergeCell ref="B179:C179"/>
    <mergeCell ref="A180:A188"/>
    <mergeCell ref="B180:B187"/>
    <mergeCell ref="D180:D187"/>
    <mergeCell ref="E180:E187"/>
    <mergeCell ref="F180:F187"/>
    <mergeCell ref="R180:R187"/>
    <mergeCell ref="B188:C188"/>
    <mergeCell ref="O180:O187"/>
    <mergeCell ref="P180:P187"/>
    <mergeCell ref="Q180:Q187"/>
    <mergeCell ref="A171:A179"/>
    <mergeCell ref="B171:B178"/>
    <mergeCell ref="D171:D178"/>
    <mergeCell ref="E171:E178"/>
    <mergeCell ref="F171:F178"/>
    <mergeCell ref="G171:G178"/>
    <mergeCell ref="H171:H178"/>
    <mergeCell ref="N171:N178"/>
    <mergeCell ref="G162:G169"/>
    <mergeCell ref="H162:H169"/>
    <mergeCell ref="N162:N169"/>
    <mergeCell ref="O153:O160"/>
    <mergeCell ref="P153:P160"/>
    <mergeCell ref="Q153:Q160"/>
    <mergeCell ref="R153:R160"/>
    <mergeCell ref="B161:C161"/>
    <mergeCell ref="A162:A170"/>
    <mergeCell ref="B162:B169"/>
    <mergeCell ref="D162:D169"/>
    <mergeCell ref="E162:E169"/>
    <mergeCell ref="F162:F169"/>
    <mergeCell ref="R162:R169"/>
    <mergeCell ref="B170:C170"/>
    <mergeCell ref="O162:O169"/>
    <mergeCell ref="P162:P169"/>
    <mergeCell ref="Q162:Q169"/>
    <mergeCell ref="A153:A161"/>
    <mergeCell ref="B153:B160"/>
    <mergeCell ref="D153:D160"/>
    <mergeCell ref="E153:E160"/>
    <mergeCell ref="F153:F160"/>
    <mergeCell ref="G153:G160"/>
    <mergeCell ref="H153:H160"/>
    <mergeCell ref="N153:N160"/>
    <mergeCell ref="G144:G151"/>
    <mergeCell ref="H144:H151"/>
    <mergeCell ref="N144:N151"/>
    <mergeCell ref="O135:O142"/>
    <mergeCell ref="P135:P142"/>
    <mergeCell ref="Q135:Q142"/>
    <mergeCell ref="R135:R142"/>
    <mergeCell ref="B143:C143"/>
    <mergeCell ref="A144:A152"/>
    <mergeCell ref="B144:B151"/>
    <mergeCell ref="D144:D151"/>
    <mergeCell ref="E144:E151"/>
    <mergeCell ref="F144:F151"/>
    <mergeCell ref="R144:R151"/>
    <mergeCell ref="B152:C152"/>
    <mergeCell ref="O144:O151"/>
    <mergeCell ref="P144:P151"/>
    <mergeCell ref="Q144:Q151"/>
    <mergeCell ref="A135:A143"/>
    <mergeCell ref="B135:B142"/>
    <mergeCell ref="D135:D142"/>
    <mergeCell ref="E135:E142"/>
    <mergeCell ref="F135:F142"/>
    <mergeCell ref="G135:G142"/>
    <mergeCell ref="H135:H142"/>
    <mergeCell ref="N135:N142"/>
    <mergeCell ref="G126:G133"/>
    <mergeCell ref="H126:H133"/>
    <mergeCell ref="N126:N133"/>
    <mergeCell ref="O117:O124"/>
    <mergeCell ref="P117:P124"/>
    <mergeCell ref="Q117:Q124"/>
    <mergeCell ref="R117:R124"/>
    <mergeCell ref="B125:C125"/>
    <mergeCell ref="A126:A134"/>
    <mergeCell ref="B126:B133"/>
    <mergeCell ref="D126:D133"/>
    <mergeCell ref="E126:E133"/>
    <mergeCell ref="F126:F133"/>
    <mergeCell ref="R126:R133"/>
    <mergeCell ref="B134:C134"/>
    <mergeCell ref="O126:O133"/>
    <mergeCell ref="P126:P133"/>
    <mergeCell ref="Q126:Q133"/>
    <mergeCell ref="A117:A125"/>
    <mergeCell ref="B117:B124"/>
    <mergeCell ref="D117:D124"/>
    <mergeCell ref="E117:E124"/>
    <mergeCell ref="F117:F124"/>
    <mergeCell ref="G117:G124"/>
    <mergeCell ref="H117:H124"/>
    <mergeCell ref="N117:N124"/>
    <mergeCell ref="G108:G115"/>
    <mergeCell ref="H108:H115"/>
    <mergeCell ref="N108:N115"/>
    <mergeCell ref="O99:O106"/>
    <mergeCell ref="P99:P106"/>
    <mergeCell ref="Q99:Q106"/>
    <mergeCell ref="R99:R106"/>
    <mergeCell ref="B107:C107"/>
    <mergeCell ref="A108:A116"/>
    <mergeCell ref="B108:B115"/>
    <mergeCell ref="D108:D115"/>
    <mergeCell ref="E108:E115"/>
    <mergeCell ref="F108:F115"/>
    <mergeCell ref="R108:R115"/>
    <mergeCell ref="B116:C116"/>
    <mergeCell ref="O108:O115"/>
    <mergeCell ref="P108:P115"/>
    <mergeCell ref="Q108:Q115"/>
    <mergeCell ref="A99:A107"/>
    <mergeCell ref="B99:B106"/>
    <mergeCell ref="D99:D106"/>
    <mergeCell ref="E99:E106"/>
    <mergeCell ref="F99:F106"/>
    <mergeCell ref="G99:G106"/>
    <mergeCell ref="H99:H106"/>
    <mergeCell ref="N99:N106"/>
    <mergeCell ref="G90:G97"/>
    <mergeCell ref="H90:H97"/>
    <mergeCell ref="N90:N97"/>
    <mergeCell ref="O81:O88"/>
    <mergeCell ref="P81:P88"/>
    <mergeCell ref="Q81:Q88"/>
    <mergeCell ref="R81:R88"/>
    <mergeCell ref="B89:C89"/>
    <mergeCell ref="A90:A98"/>
    <mergeCell ref="B90:B97"/>
    <mergeCell ref="D90:D97"/>
    <mergeCell ref="E90:E97"/>
    <mergeCell ref="F90:F97"/>
    <mergeCell ref="R90:R97"/>
    <mergeCell ref="B98:C98"/>
    <mergeCell ref="O90:O97"/>
    <mergeCell ref="P90:P97"/>
    <mergeCell ref="Q90:Q97"/>
    <mergeCell ref="A81:A89"/>
    <mergeCell ref="B81:B88"/>
    <mergeCell ref="D81:D88"/>
    <mergeCell ref="E81:E88"/>
    <mergeCell ref="F81:F88"/>
    <mergeCell ref="G81:G88"/>
    <mergeCell ref="H81:H88"/>
    <mergeCell ref="N81:N88"/>
    <mergeCell ref="G72:G79"/>
    <mergeCell ref="H72:H79"/>
    <mergeCell ref="N72:N79"/>
    <mergeCell ref="O63:O70"/>
    <mergeCell ref="P63:P70"/>
    <mergeCell ref="Q63:Q70"/>
    <mergeCell ref="R63:R70"/>
    <mergeCell ref="B71:C71"/>
    <mergeCell ref="A72:A80"/>
    <mergeCell ref="B72:B79"/>
    <mergeCell ref="D72:D79"/>
    <mergeCell ref="E72:E79"/>
    <mergeCell ref="F72:F79"/>
    <mergeCell ref="R72:R79"/>
    <mergeCell ref="B80:C80"/>
    <mergeCell ref="O72:O79"/>
    <mergeCell ref="P72:P79"/>
    <mergeCell ref="Q72:Q79"/>
    <mergeCell ref="A63:A71"/>
    <mergeCell ref="B63:B70"/>
    <mergeCell ref="D63:D70"/>
    <mergeCell ref="E63:E70"/>
    <mergeCell ref="F63:F70"/>
    <mergeCell ref="G63:G70"/>
    <mergeCell ref="H63:H70"/>
    <mergeCell ref="N63:N70"/>
    <mergeCell ref="G54:G61"/>
    <mergeCell ref="H54:H61"/>
    <mergeCell ref="N54:N61"/>
    <mergeCell ref="O45:O52"/>
    <mergeCell ref="P45:P52"/>
    <mergeCell ref="Q45:Q52"/>
    <mergeCell ref="R45:R52"/>
    <mergeCell ref="B53:C53"/>
    <mergeCell ref="A54:A62"/>
    <mergeCell ref="B54:B61"/>
    <mergeCell ref="D54:D61"/>
    <mergeCell ref="E54:E61"/>
    <mergeCell ref="F54:F61"/>
    <mergeCell ref="R54:R61"/>
    <mergeCell ref="B62:C62"/>
    <mergeCell ref="O54:O61"/>
    <mergeCell ref="P54:P61"/>
    <mergeCell ref="Q54:Q61"/>
    <mergeCell ref="A45:A53"/>
    <mergeCell ref="B45:B52"/>
    <mergeCell ref="D45:D52"/>
    <mergeCell ref="E45:E52"/>
    <mergeCell ref="F45:F52"/>
    <mergeCell ref="G45:G52"/>
    <mergeCell ref="H45:H52"/>
    <mergeCell ref="N45:N52"/>
    <mergeCell ref="G36:G43"/>
    <mergeCell ref="H36:H43"/>
    <mergeCell ref="N36:N43"/>
    <mergeCell ref="O27:O34"/>
    <mergeCell ref="P27:P34"/>
    <mergeCell ref="Q27:Q34"/>
    <mergeCell ref="R27:R34"/>
    <mergeCell ref="R36:R43"/>
    <mergeCell ref="O36:O43"/>
    <mergeCell ref="P36:P43"/>
    <mergeCell ref="Q36:Q43"/>
    <mergeCell ref="A27:A35"/>
    <mergeCell ref="B27:B34"/>
    <mergeCell ref="D27:D34"/>
    <mergeCell ref="E27:E34"/>
    <mergeCell ref="F27:F34"/>
    <mergeCell ref="G27:G34"/>
    <mergeCell ref="H27:H34"/>
    <mergeCell ref="N27:N34"/>
    <mergeCell ref="A18:A26"/>
    <mergeCell ref="B18:B25"/>
    <mergeCell ref="D18:D25"/>
    <mergeCell ref="E18:E25"/>
    <mergeCell ref="F18:F25"/>
    <mergeCell ref="H9:H16"/>
    <mergeCell ref="N9:N16"/>
    <mergeCell ref="B35:C35"/>
    <mergeCell ref="A36:A44"/>
    <mergeCell ref="B36:B43"/>
    <mergeCell ref="D36:D43"/>
    <mergeCell ref="E36:E43"/>
    <mergeCell ref="F36:F43"/>
    <mergeCell ref="B44:C44"/>
    <mergeCell ref="R18:R25"/>
    <mergeCell ref="B26:C26"/>
    <mergeCell ref="O18:O25"/>
    <mergeCell ref="P18:P25"/>
    <mergeCell ref="Q18:Q25"/>
    <mergeCell ref="P9:P16"/>
    <mergeCell ref="Q9:Q16"/>
    <mergeCell ref="R9:R16"/>
    <mergeCell ref="G18:G25"/>
    <mergeCell ref="H18:H25"/>
    <mergeCell ref="N18:N25"/>
    <mergeCell ref="D8:H8"/>
    <mergeCell ref="I8:M8"/>
    <mergeCell ref="N8:R8"/>
    <mergeCell ref="S8:W8"/>
    <mergeCell ref="A9:A17"/>
    <mergeCell ref="B9:B16"/>
    <mergeCell ref="D9:D16"/>
    <mergeCell ref="E9:E16"/>
    <mergeCell ref="F9:F16"/>
    <mergeCell ref="G9:G16"/>
    <mergeCell ref="B17:C17"/>
    <mergeCell ref="O9:O16"/>
    <mergeCell ref="N5:R5"/>
    <mergeCell ref="S5:W5"/>
    <mergeCell ref="D6:H6"/>
    <mergeCell ref="I6:M6"/>
    <mergeCell ref="N6:R6"/>
    <mergeCell ref="S6:W6"/>
    <mergeCell ref="A1:W1"/>
    <mergeCell ref="A2:W2"/>
    <mergeCell ref="A3:W3"/>
    <mergeCell ref="A4:A7"/>
    <mergeCell ref="B4:B7"/>
    <mergeCell ref="C4:C7"/>
    <mergeCell ref="D4:M4"/>
    <mergeCell ref="N4:W4"/>
    <mergeCell ref="D5:H5"/>
    <mergeCell ref="I5:M5"/>
  </mergeCells>
  <pageMargins left="0" right="0" top="0.31496062992126" bottom="0.118110236220472" header="3.9370078740157501E-2" footer="3.9370078740157501E-2"/>
  <pageSetup scale="62" orientation="landscape" r:id="rId1"/>
  <headerFooter alignWithMargins="0"/>
  <ignoredErrors>
    <ignoredError sqref="K643 K634" numberStoredAsText="1"/>
    <ignoredError sqref="K661 K665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X874"/>
  <sheetViews>
    <sheetView topLeftCell="A862" zoomScale="86" zoomScaleNormal="86" workbookViewId="0">
      <selection activeCell="Y19" sqref="Y1:Y1048576"/>
    </sheetView>
  </sheetViews>
  <sheetFormatPr defaultRowHeight="15"/>
  <cols>
    <col min="1" max="1" width="7.140625" style="109" customWidth="1"/>
    <col min="2" max="2" width="24.7109375" customWidth="1"/>
    <col min="3" max="3" width="63.28515625" customWidth="1"/>
    <col min="4" max="8" width="11.7109375" customWidth="1"/>
    <col min="9" max="13" width="11.7109375" style="66" customWidth="1"/>
    <col min="14" max="18" width="11.7109375" customWidth="1"/>
    <col min="19" max="23" width="11.7109375" style="66" customWidth="1"/>
  </cols>
  <sheetData>
    <row r="1" spans="1:23" ht="37.5" customHeight="1">
      <c r="A1" s="442" t="s">
        <v>0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</row>
    <row r="2" spans="1:23" ht="51.75" customHeight="1">
      <c r="A2" s="443" t="s">
        <v>395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</row>
    <row r="3" spans="1:23" ht="30" customHeight="1" thickBot="1">
      <c r="A3" s="444" t="s">
        <v>484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  <c r="V3" s="444"/>
      <c r="W3" s="444"/>
    </row>
    <row r="4" spans="1:23" ht="28.5" customHeight="1" thickBot="1">
      <c r="A4" s="445" t="s">
        <v>3</v>
      </c>
      <c r="B4" s="448" t="s">
        <v>4</v>
      </c>
      <c r="C4" s="451" t="s">
        <v>5</v>
      </c>
      <c r="D4" s="454" t="s">
        <v>6</v>
      </c>
      <c r="E4" s="455"/>
      <c r="F4" s="455"/>
      <c r="G4" s="455"/>
      <c r="H4" s="455"/>
      <c r="I4" s="455"/>
      <c r="J4" s="455"/>
      <c r="K4" s="455"/>
      <c r="L4" s="455"/>
      <c r="M4" s="456"/>
      <c r="N4" s="454" t="s">
        <v>7</v>
      </c>
      <c r="O4" s="455"/>
      <c r="P4" s="455"/>
      <c r="Q4" s="455"/>
      <c r="R4" s="455"/>
      <c r="S4" s="455"/>
      <c r="T4" s="455"/>
      <c r="U4" s="455"/>
      <c r="V4" s="455"/>
      <c r="W4" s="456"/>
    </row>
    <row r="5" spans="1:23" ht="42" customHeight="1" thickBot="1">
      <c r="A5" s="446"/>
      <c r="B5" s="449"/>
      <c r="C5" s="452"/>
      <c r="D5" s="457" t="s">
        <v>8</v>
      </c>
      <c r="E5" s="458"/>
      <c r="F5" s="458"/>
      <c r="G5" s="458"/>
      <c r="H5" s="459"/>
      <c r="I5" s="457" t="s">
        <v>9</v>
      </c>
      <c r="J5" s="458"/>
      <c r="K5" s="458"/>
      <c r="L5" s="458"/>
      <c r="M5" s="459"/>
      <c r="N5" s="457" t="s">
        <v>8</v>
      </c>
      <c r="O5" s="458"/>
      <c r="P5" s="458"/>
      <c r="Q5" s="458"/>
      <c r="R5" s="459"/>
      <c r="S5" s="466" t="s">
        <v>9</v>
      </c>
      <c r="T5" s="467"/>
      <c r="U5" s="467"/>
      <c r="V5" s="467"/>
      <c r="W5" s="468"/>
    </row>
    <row r="6" spans="1:23" ht="28.5" customHeight="1" thickBot="1">
      <c r="A6" s="446"/>
      <c r="B6" s="449"/>
      <c r="C6" s="452"/>
      <c r="D6" s="469" t="s">
        <v>10</v>
      </c>
      <c r="E6" s="470"/>
      <c r="F6" s="470"/>
      <c r="G6" s="470"/>
      <c r="H6" s="471"/>
      <c r="I6" s="469" t="s">
        <v>10</v>
      </c>
      <c r="J6" s="470"/>
      <c r="K6" s="470"/>
      <c r="L6" s="470"/>
      <c r="M6" s="471"/>
      <c r="N6" s="469" t="s">
        <v>10</v>
      </c>
      <c r="O6" s="470"/>
      <c r="P6" s="470"/>
      <c r="Q6" s="470"/>
      <c r="R6" s="471"/>
      <c r="S6" s="472" t="s">
        <v>10</v>
      </c>
      <c r="T6" s="473"/>
      <c r="U6" s="473"/>
      <c r="V6" s="473"/>
      <c r="W6" s="474"/>
    </row>
    <row r="7" spans="1:23" ht="94.5" customHeight="1" thickBot="1">
      <c r="A7" s="447"/>
      <c r="B7" s="450"/>
      <c r="C7" s="453"/>
      <c r="D7" s="54" t="s">
        <v>11</v>
      </c>
      <c r="E7" s="55" t="s">
        <v>12</v>
      </c>
      <c r="F7" s="55" t="s">
        <v>13</v>
      </c>
      <c r="G7" s="55" t="s">
        <v>14</v>
      </c>
      <c r="H7" s="56" t="s">
        <v>15</v>
      </c>
      <c r="I7" s="54" t="s">
        <v>11</v>
      </c>
      <c r="J7" s="55" t="s">
        <v>12</v>
      </c>
      <c r="K7" s="55" t="s">
        <v>13</v>
      </c>
      <c r="L7" s="55" t="s">
        <v>14</v>
      </c>
      <c r="M7" s="56" t="s">
        <v>15</v>
      </c>
      <c r="N7" s="57" t="s">
        <v>11</v>
      </c>
      <c r="O7" s="55" t="s">
        <v>12</v>
      </c>
      <c r="P7" s="55" t="s">
        <v>13</v>
      </c>
      <c r="Q7" s="55" t="s">
        <v>14</v>
      </c>
      <c r="R7" s="58" t="s">
        <v>15</v>
      </c>
      <c r="S7" s="59" t="s">
        <v>11</v>
      </c>
      <c r="T7" s="60" t="s">
        <v>12</v>
      </c>
      <c r="U7" s="60" t="s">
        <v>13</v>
      </c>
      <c r="V7" s="60" t="s">
        <v>14</v>
      </c>
      <c r="W7" s="61" t="s">
        <v>15</v>
      </c>
    </row>
    <row r="8" spans="1:23" ht="21" customHeight="1" thickBot="1">
      <c r="A8" s="99">
        <v>1</v>
      </c>
      <c r="B8" s="62">
        <v>2</v>
      </c>
      <c r="C8" s="63">
        <v>3</v>
      </c>
      <c r="D8" s="460">
        <v>4</v>
      </c>
      <c r="E8" s="461"/>
      <c r="F8" s="461"/>
      <c r="G8" s="461"/>
      <c r="H8" s="462"/>
      <c r="I8" s="460">
        <v>5</v>
      </c>
      <c r="J8" s="461"/>
      <c r="K8" s="461"/>
      <c r="L8" s="461"/>
      <c r="M8" s="462"/>
      <c r="N8" s="460">
        <v>6</v>
      </c>
      <c r="O8" s="461"/>
      <c r="P8" s="461"/>
      <c r="Q8" s="461"/>
      <c r="R8" s="462"/>
      <c r="S8" s="463">
        <v>7</v>
      </c>
      <c r="T8" s="464"/>
      <c r="U8" s="464"/>
      <c r="V8" s="464"/>
      <c r="W8" s="465"/>
    </row>
    <row r="9" spans="1:23" ht="30" customHeight="1">
      <c r="A9" s="415">
        <v>1</v>
      </c>
      <c r="B9" s="417" t="s">
        <v>396</v>
      </c>
      <c r="C9" s="144" t="s">
        <v>17</v>
      </c>
      <c r="D9" s="420">
        <v>241.7594</v>
      </c>
      <c r="E9" s="420">
        <v>245.9906</v>
      </c>
      <c r="F9" s="420">
        <v>0</v>
      </c>
      <c r="G9" s="420">
        <v>0</v>
      </c>
      <c r="H9" s="425">
        <v>0.01</v>
      </c>
      <c r="I9" s="240">
        <v>0</v>
      </c>
      <c r="J9" s="232">
        <v>0</v>
      </c>
      <c r="K9" s="232">
        <v>0</v>
      </c>
      <c r="L9" s="232">
        <v>0</v>
      </c>
      <c r="M9" s="233">
        <v>0</v>
      </c>
      <c r="N9" s="427">
        <v>0</v>
      </c>
      <c r="O9" s="420">
        <v>0.3327</v>
      </c>
      <c r="P9" s="420">
        <v>0</v>
      </c>
      <c r="Q9" s="420">
        <v>0</v>
      </c>
      <c r="R9" s="420">
        <v>0</v>
      </c>
      <c r="S9" s="242"/>
      <c r="T9" s="243"/>
      <c r="U9" s="243"/>
      <c r="V9" s="243"/>
      <c r="W9" s="244"/>
    </row>
    <row r="10" spans="1:23" ht="30" customHeight="1">
      <c r="A10" s="415"/>
      <c r="B10" s="418"/>
      <c r="C10" s="146" t="s">
        <v>18</v>
      </c>
      <c r="D10" s="421"/>
      <c r="E10" s="421"/>
      <c r="F10" s="421"/>
      <c r="G10" s="421"/>
      <c r="H10" s="426"/>
      <c r="I10" s="236"/>
      <c r="J10" s="234"/>
      <c r="K10" s="234"/>
      <c r="L10" s="234"/>
      <c r="M10" s="235"/>
      <c r="N10" s="428"/>
      <c r="O10" s="421"/>
      <c r="P10" s="421"/>
      <c r="Q10" s="421"/>
      <c r="R10" s="421"/>
      <c r="S10" s="245"/>
      <c r="T10" s="246"/>
      <c r="U10" s="246"/>
      <c r="V10" s="246"/>
      <c r="W10" s="247"/>
    </row>
    <row r="11" spans="1:23" ht="30" customHeight="1">
      <c r="A11" s="415"/>
      <c r="B11" s="418"/>
      <c r="C11" s="146" t="s">
        <v>19</v>
      </c>
      <c r="D11" s="421"/>
      <c r="E11" s="421"/>
      <c r="F11" s="421"/>
      <c r="G11" s="421"/>
      <c r="H11" s="426"/>
      <c r="I11" s="236"/>
      <c r="J11" s="234"/>
      <c r="K11" s="234"/>
      <c r="L11" s="234"/>
      <c r="M11" s="235"/>
      <c r="N11" s="428"/>
      <c r="O11" s="421"/>
      <c r="P11" s="421"/>
      <c r="Q11" s="421"/>
      <c r="R11" s="421"/>
      <c r="S11" s="245"/>
      <c r="T11" s="246"/>
      <c r="U11" s="246"/>
      <c r="V11" s="246"/>
      <c r="W11" s="247"/>
    </row>
    <row r="12" spans="1:23" ht="30" customHeight="1">
      <c r="A12" s="415"/>
      <c r="B12" s="418"/>
      <c r="C12" s="146" t="s">
        <v>20</v>
      </c>
      <c r="D12" s="421"/>
      <c r="E12" s="421"/>
      <c r="F12" s="421"/>
      <c r="G12" s="421"/>
      <c r="H12" s="426"/>
      <c r="I12" s="236"/>
      <c r="J12" s="234"/>
      <c r="K12" s="234"/>
      <c r="L12" s="234"/>
      <c r="M12" s="235"/>
      <c r="N12" s="428"/>
      <c r="O12" s="421"/>
      <c r="P12" s="421"/>
      <c r="Q12" s="421"/>
      <c r="R12" s="421"/>
      <c r="S12" s="245"/>
      <c r="T12" s="246"/>
      <c r="U12" s="246"/>
      <c r="V12" s="246"/>
      <c r="W12" s="247"/>
    </row>
    <row r="13" spans="1:23" ht="30" customHeight="1">
      <c r="A13" s="415"/>
      <c r="B13" s="418"/>
      <c r="C13" s="146" t="s">
        <v>21</v>
      </c>
      <c r="D13" s="421"/>
      <c r="E13" s="421"/>
      <c r="F13" s="421"/>
      <c r="G13" s="421"/>
      <c r="H13" s="426"/>
      <c r="I13" s="236"/>
      <c r="J13" s="234"/>
      <c r="K13" s="234"/>
      <c r="L13" s="234"/>
      <c r="M13" s="235"/>
      <c r="N13" s="428"/>
      <c r="O13" s="421"/>
      <c r="P13" s="421"/>
      <c r="Q13" s="421"/>
      <c r="R13" s="421"/>
      <c r="S13" s="245"/>
      <c r="T13" s="246"/>
      <c r="U13" s="246"/>
      <c r="V13" s="246"/>
      <c r="W13" s="247"/>
    </row>
    <row r="14" spans="1:23" ht="30" customHeight="1">
      <c r="A14" s="415"/>
      <c r="B14" s="418"/>
      <c r="C14" s="146" t="s">
        <v>22</v>
      </c>
      <c r="D14" s="421"/>
      <c r="E14" s="421"/>
      <c r="F14" s="421"/>
      <c r="G14" s="421"/>
      <c r="H14" s="426"/>
      <c r="I14" s="236"/>
      <c r="J14" s="234"/>
      <c r="K14" s="234"/>
      <c r="L14" s="234"/>
      <c r="M14" s="235"/>
      <c r="N14" s="428"/>
      <c r="O14" s="421"/>
      <c r="P14" s="421"/>
      <c r="Q14" s="421"/>
      <c r="R14" s="421"/>
      <c r="S14" s="245"/>
      <c r="T14" s="246"/>
      <c r="U14" s="246"/>
      <c r="V14" s="246"/>
      <c r="W14" s="247"/>
    </row>
    <row r="15" spans="1:23" ht="30" customHeight="1">
      <c r="A15" s="415"/>
      <c r="B15" s="418"/>
      <c r="C15" s="146" t="s">
        <v>23</v>
      </c>
      <c r="D15" s="421"/>
      <c r="E15" s="421"/>
      <c r="F15" s="421"/>
      <c r="G15" s="421"/>
      <c r="H15" s="426"/>
      <c r="I15" s="236"/>
      <c r="J15" s="234"/>
      <c r="K15" s="234"/>
      <c r="L15" s="234"/>
      <c r="M15" s="235"/>
      <c r="N15" s="428"/>
      <c r="O15" s="421"/>
      <c r="P15" s="421"/>
      <c r="Q15" s="421"/>
      <c r="R15" s="421"/>
      <c r="S15" s="245"/>
      <c r="T15" s="246"/>
      <c r="U15" s="246"/>
      <c r="V15" s="246"/>
      <c r="W15" s="247"/>
    </row>
    <row r="16" spans="1:23" ht="30" customHeight="1" thickBot="1">
      <c r="A16" s="415"/>
      <c r="B16" s="419"/>
      <c r="C16" s="149" t="s">
        <v>24</v>
      </c>
      <c r="D16" s="421"/>
      <c r="E16" s="421"/>
      <c r="F16" s="421"/>
      <c r="G16" s="421"/>
      <c r="H16" s="426"/>
      <c r="I16" s="237"/>
      <c r="J16" s="238"/>
      <c r="K16" s="238"/>
      <c r="L16" s="238"/>
      <c r="M16" s="239"/>
      <c r="N16" s="429"/>
      <c r="O16" s="424"/>
      <c r="P16" s="424"/>
      <c r="Q16" s="424"/>
      <c r="R16" s="424"/>
      <c r="S16" s="251"/>
      <c r="T16" s="248"/>
      <c r="U16" s="248"/>
      <c r="V16" s="248"/>
      <c r="W16" s="252"/>
    </row>
    <row r="17" spans="1:23" ht="30" customHeight="1" thickBot="1">
      <c r="A17" s="416"/>
      <c r="B17" s="422" t="s">
        <v>25</v>
      </c>
      <c r="C17" s="423"/>
      <c r="D17" s="256"/>
      <c r="E17" s="223"/>
      <c r="F17" s="223"/>
      <c r="G17" s="223"/>
      <c r="H17" s="223"/>
      <c r="I17" s="223">
        <f>I9+I10+I11+I12+I13+I14+I15+I16</f>
        <v>0</v>
      </c>
      <c r="J17" s="223">
        <f t="shared" ref="J17:M17" si="0">J9+J10+J11+J12+J13+J14+J15+J16</f>
        <v>0</v>
      </c>
      <c r="K17" s="223">
        <f t="shared" si="0"/>
        <v>0</v>
      </c>
      <c r="L17" s="223">
        <f t="shared" si="0"/>
        <v>0</v>
      </c>
      <c r="M17" s="224">
        <f t="shared" si="0"/>
        <v>0</v>
      </c>
      <c r="N17" s="256"/>
      <c r="O17" s="223"/>
      <c r="P17" s="223"/>
      <c r="Q17" s="223"/>
      <c r="R17" s="223"/>
      <c r="S17" s="223">
        <f>S9+S10+S11+S12+S13+S14+S15+S16</f>
        <v>0</v>
      </c>
      <c r="T17" s="223">
        <f t="shared" ref="T17:W17" si="1">T9+T10+T11+T12+T13+T14+T15+T16</f>
        <v>0</v>
      </c>
      <c r="U17" s="223">
        <f t="shared" si="1"/>
        <v>0</v>
      </c>
      <c r="V17" s="223">
        <f t="shared" si="1"/>
        <v>0</v>
      </c>
      <c r="W17" s="224">
        <f t="shared" si="1"/>
        <v>0</v>
      </c>
    </row>
    <row r="18" spans="1:23" ht="30" customHeight="1">
      <c r="A18" s="415">
        <v>2</v>
      </c>
      <c r="B18" s="417" t="s">
        <v>397</v>
      </c>
      <c r="C18" s="144" t="s">
        <v>17</v>
      </c>
      <c r="D18" s="420">
        <v>400.83589999999998</v>
      </c>
      <c r="E18" s="420">
        <v>231.64410000000001</v>
      </c>
      <c r="F18" s="420">
        <v>0</v>
      </c>
      <c r="G18" s="420">
        <v>0</v>
      </c>
      <c r="H18" s="425">
        <v>3</v>
      </c>
      <c r="I18" s="240"/>
      <c r="J18" s="232"/>
      <c r="K18" s="232"/>
      <c r="L18" s="232"/>
      <c r="M18" s="233"/>
      <c r="N18" s="427">
        <v>0</v>
      </c>
      <c r="O18" s="420">
        <v>0</v>
      </c>
      <c r="P18" s="420">
        <v>0</v>
      </c>
      <c r="Q18" s="420">
        <v>0</v>
      </c>
      <c r="R18" s="420">
        <v>0</v>
      </c>
      <c r="S18" s="242"/>
      <c r="T18" s="243"/>
      <c r="U18" s="243"/>
      <c r="V18" s="243"/>
      <c r="W18" s="244"/>
    </row>
    <row r="19" spans="1:23" ht="30" customHeight="1">
      <c r="A19" s="415"/>
      <c r="B19" s="418"/>
      <c r="C19" s="146" t="s">
        <v>18</v>
      </c>
      <c r="D19" s="421"/>
      <c r="E19" s="421"/>
      <c r="F19" s="421"/>
      <c r="G19" s="421"/>
      <c r="H19" s="426"/>
      <c r="I19" s="236"/>
      <c r="J19" s="234"/>
      <c r="K19" s="234"/>
      <c r="L19" s="234"/>
      <c r="M19" s="235"/>
      <c r="N19" s="428"/>
      <c r="O19" s="421"/>
      <c r="P19" s="421"/>
      <c r="Q19" s="421"/>
      <c r="R19" s="421"/>
      <c r="S19" s="245"/>
      <c r="T19" s="246"/>
      <c r="U19" s="246"/>
      <c r="V19" s="246"/>
      <c r="W19" s="247"/>
    </row>
    <row r="20" spans="1:23" ht="30" customHeight="1">
      <c r="A20" s="415"/>
      <c r="B20" s="418"/>
      <c r="C20" s="146" t="s">
        <v>19</v>
      </c>
      <c r="D20" s="421"/>
      <c r="E20" s="421"/>
      <c r="F20" s="421"/>
      <c r="G20" s="421"/>
      <c r="H20" s="426"/>
      <c r="I20" s="236"/>
      <c r="J20" s="234"/>
      <c r="K20" s="234"/>
      <c r="L20" s="234"/>
      <c r="M20" s="235"/>
      <c r="N20" s="428"/>
      <c r="O20" s="421"/>
      <c r="P20" s="421"/>
      <c r="Q20" s="421"/>
      <c r="R20" s="421"/>
      <c r="S20" s="245"/>
      <c r="T20" s="246"/>
      <c r="U20" s="246"/>
      <c r="V20" s="246"/>
      <c r="W20" s="247"/>
    </row>
    <row r="21" spans="1:23" ht="30" customHeight="1">
      <c r="A21" s="415"/>
      <c r="B21" s="418"/>
      <c r="C21" s="146" t="s">
        <v>20</v>
      </c>
      <c r="D21" s="421"/>
      <c r="E21" s="421"/>
      <c r="F21" s="421"/>
      <c r="G21" s="421"/>
      <c r="H21" s="426"/>
      <c r="I21" s="236"/>
      <c r="J21" s="234"/>
      <c r="K21" s="234"/>
      <c r="L21" s="234"/>
      <c r="M21" s="235"/>
      <c r="N21" s="428"/>
      <c r="O21" s="421"/>
      <c r="P21" s="421"/>
      <c r="Q21" s="421"/>
      <c r="R21" s="421"/>
      <c r="S21" s="245"/>
      <c r="T21" s="246"/>
      <c r="U21" s="246"/>
      <c r="V21" s="246"/>
      <c r="W21" s="247"/>
    </row>
    <row r="22" spans="1:23" ht="30" customHeight="1">
      <c r="A22" s="415"/>
      <c r="B22" s="418"/>
      <c r="C22" s="146" t="s">
        <v>21</v>
      </c>
      <c r="D22" s="421"/>
      <c r="E22" s="421"/>
      <c r="F22" s="421"/>
      <c r="G22" s="421"/>
      <c r="H22" s="426"/>
      <c r="I22" s="236"/>
      <c r="J22" s="234"/>
      <c r="K22" s="234"/>
      <c r="L22" s="234"/>
      <c r="M22" s="235"/>
      <c r="N22" s="428"/>
      <c r="O22" s="421"/>
      <c r="P22" s="421"/>
      <c r="Q22" s="421"/>
      <c r="R22" s="421"/>
      <c r="S22" s="245"/>
      <c r="T22" s="246"/>
      <c r="U22" s="246"/>
      <c r="V22" s="246"/>
      <c r="W22" s="247"/>
    </row>
    <row r="23" spans="1:23" ht="30" customHeight="1">
      <c r="A23" s="415"/>
      <c r="B23" s="418"/>
      <c r="C23" s="146" t="s">
        <v>22</v>
      </c>
      <c r="D23" s="421"/>
      <c r="E23" s="421"/>
      <c r="F23" s="421"/>
      <c r="G23" s="421"/>
      <c r="H23" s="426"/>
      <c r="I23" s="236"/>
      <c r="J23" s="234"/>
      <c r="K23" s="234"/>
      <c r="L23" s="234"/>
      <c r="M23" s="235"/>
      <c r="N23" s="428"/>
      <c r="O23" s="421"/>
      <c r="P23" s="421"/>
      <c r="Q23" s="421"/>
      <c r="R23" s="421"/>
      <c r="S23" s="245"/>
      <c r="T23" s="246"/>
      <c r="U23" s="246"/>
      <c r="V23" s="246"/>
      <c r="W23" s="247"/>
    </row>
    <row r="24" spans="1:23" ht="30" customHeight="1">
      <c r="A24" s="415"/>
      <c r="B24" s="418"/>
      <c r="C24" s="146" t="s">
        <v>23</v>
      </c>
      <c r="D24" s="421"/>
      <c r="E24" s="421"/>
      <c r="F24" s="421"/>
      <c r="G24" s="421"/>
      <c r="H24" s="426"/>
      <c r="I24" s="236"/>
      <c r="J24" s="234"/>
      <c r="K24" s="234"/>
      <c r="L24" s="234"/>
      <c r="M24" s="235"/>
      <c r="N24" s="428"/>
      <c r="O24" s="421"/>
      <c r="P24" s="421"/>
      <c r="Q24" s="421"/>
      <c r="R24" s="421"/>
      <c r="S24" s="245"/>
      <c r="T24" s="246"/>
      <c r="U24" s="246"/>
      <c r="V24" s="246"/>
      <c r="W24" s="247"/>
    </row>
    <row r="25" spans="1:23" ht="30" customHeight="1" thickBot="1">
      <c r="A25" s="415"/>
      <c r="B25" s="419"/>
      <c r="C25" s="149" t="s">
        <v>24</v>
      </c>
      <c r="D25" s="421"/>
      <c r="E25" s="421"/>
      <c r="F25" s="421"/>
      <c r="G25" s="421"/>
      <c r="H25" s="426"/>
      <c r="I25" s="237"/>
      <c r="J25" s="238"/>
      <c r="K25" s="238"/>
      <c r="L25" s="238"/>
      <c r="M25" s="239"/>
      <c r="N25" s="429"/>
      <c r="O25" s="424"/>
      <c r="P25" s="424"/>
      <c r="Q25" s="424"/>
      <c r="R25" s="424"/>
      <c r="S25" s="251"/>
      <c r="T25" s="248"/>
      <c r="U25" s="248"/>
      <c r="V25" s="248"/>
      <c r="W25" s="252"/>
    </row>
    <row r="26" spans="1:23" ht="30" customHeight="1" thickBot="1">
      <c r="A26" s="416"/>
      <c r="B26" s="422" t="s">
        <v>25</v>
      </c>
      <c r="C26" s="423"/>
      <c r="D26" s="256"/>
      <c r="E26" s="223"/>
      <c r="F26" s="223"/>
      <c r="G26" s="223"/>
      <c r="H26" s="223"/>
      <c r="I26" s="223">
        <f t="shared" ref="I26:M26" si="2">I18+I19+I20+I21+I22+I23+I24+I25</f>
        <v>0</v>
      </c>
      <c r="J26" s="223">
        <f t="shared" si="2"/>
        <v>0</v>
      </c>
      <c r="K26" s="223">
        <f t="shared" si="2"/>
        <v>0</v>
      </c>
      <c r="L26" s="223">
        <f t="shared" si="2"/>
        <v>0</v>
      </c>
      <c r="M26" s="224">
        <f t="shared" si="2"/>
        <v>0</v>
      </c>
      <c r="N26" s="256"/>
      <c r="O26" s="223"/>
      <c r="P26" s="223"/>
      <c r="Q26" s="223"/>
      <c r="R26" s="223"/>
      <c r="S26" s="223">
        <f t="shared" ref="S26:W26" si="3">S18+S19+S20+S21+S22+S23+S24+S25</f>
        <v>0</v>
      </c>
      <c r="T26" s="223">
        <f t="shared" si="3"/>
        <v>0</v>
      </c>
      <c r="U26" s="223">
        <f t="shared" si="3"/>
        <v>0</v>
      </c>
      <c r="V26" s="223">
        <f t="shared" si="3"/>
        <v>0</v>
      </c>
      <c r="W26" s="224">
        <f t="shared" si="3"/>
        <v>0</v>
      </c>
    </row>
    <row r="27" spans="1:23" ht="30" customHeight="1">
      <c r="A27" s="415">
        <v>3</v>
      </c>
      <c r="B27" s="417" t="s">
        <v>398</v>
      </c>
      <c r="C27" s="144" t="s">
        <v>17</v>
      </c>
      <c r="D27" s="420">
        <v>234.74449999999999</v>
      </c>
      <c r="E27" s="420">
        <v>193.80160000000001</v>
      </c>
      <c r="F27" s="420">
        <v>0</v>
      </c>
      <c r="G27" s="420">
        <v>0.86970000000000003</v>
      </c>
      <c r="H27" s="425">
        <v>0.1802</v>
      </c>
      <c r="I27" s="240"/>
      <c r="J27" s="232"/>
      <c r="K27" s="232"/>
      <c r="L27" s="232"/>
      <c r="M27" s="233"/>
      <c r="N27" s="427">
        <v>1.17</v>
      </c>
      <c r="O27" s="420">
        <v>0</v>
      </c>
      <c r="P27" s="420">
        <v>0</v>
      </c>
      <c r="Q27" s="420">
        <v>0</v>
      </c>
      <c r="R27" s="420">
        <v>0.25</v>
      </c>
      <c r="S27" s="242"/>
      <c r="T27" s="243"/>
      <c r="U27" s="243"/>
      <c r="V27" s="243"/>
      <c r="W27" s="244"/>
    </row>
    <row r="28" spans="1:23" ht="30" customHeight="1">
      <c r="A28" s="415"/>
      <c r="B28" s="418"/>
      <c r="C28" s="146" t="s">
        <v>18</v>
      </c>
      <c r="D28" s="421"/>
      <c r="E28" s="421"/>
      <c r="F28" s="421"/>
      <c r="G28" s="421"/>
      <c r="H28" s="426"/>
      <c r="I28" s="236"/>
      <c r="J28" s="234"/>
      <c r="K28" s="234"/>
      <c r="L28" s="234"/>
      <c r="M28" s="235"/>
      <c r="N28" s="428"/>
      <c r="O28" s="421"/>
      <c r="P28" s="421"/>
      <c r="Q28" s="421"/>
      <c r="R28" s="421"/>
      <c r="S28" s="245"/>
      <c r="T28" s="246"/>
      <c r="U28" s="246"/>
      <c r="V28" s="246"/>
      <c r="W28" s="247"/>
    </row>
    <row r="29" spans="1:23" ht="30" customHeight="1">
      <c r="A29" s="415"/>
      <c r="B29" s="418"/>
      <c r="C29" s="146" t="s">
        <v>19</v>
      </c>
      <c r="D29" s="421"/>
      <c r="E29" s="421"/>
      <c r="F29" s="421"/>
      <c r="G29" s="421"/>
      <c r="H29" s="426"/>
      <c r="I29" s="236"/>
      <c r="J29" s="234"/>
      <c r="K29" s="234"/>
      <c r="L29" s="234"/>
      <c r="M29" s="235"/>
      <c r="N29" s="428"/>
      <c r="O29" s="421"/>
      <c r="P29" s="421"/>
      <c r="Q29" s="421"/>
      <c r="R29" s="421"/>
      <c r="S29" s="245"/>
      <c r="T29" s="246"/>
      <c r="U29" s="246"/>
      <c r="V29" s="246"/>
      <c r="W29" s="247"/>
    </row>
    <row r="30" spans="1:23" ht="30" customHeight="1">
      <c r="A30" s="415"/>
      <c r="B30" s="418"/>
      <c r="C30" s="146" t="s">
        <v>20</v>
      </c>
      <c r="D30" s="421"/>
      <c r="E30" s="421"/>
      <c r="F30" s="421"/>
      <c r="G30" s="421"/>
      <c r="H30" s="426"/>
      <c r="I30" s="236"/>
      <c r="J30" s="234"/>
      <c r="K30" s="234"/>
      <c r="L30" s="234"/>
      <c r="M30" s="235"/>
      <c r="N30" s="428"/>
      <c r="O30" s="421"/>
      <c r="P30" s="421"/>
      <c r="Q30" s="421"/>
      <c r="R30" s="421"/>
      <c r="S30" s="245"/>
      <c r="T30" s="246"/>
      <c r="U30" s="246"/>
      <c r="V30" s="246"/>
      <c r="W30" s="247"/>
    </row>
    <row r="31" spans="1:23" ht="30" customHeight="1">
      <c r="A31" s="415"/>
      <c r="B31" s="418"/>
      <c r="C31" s="146" t="s">
        <v>21</v>
      </c>
      <c r="D31" s="421"/>
      <c r="E31" s="421"/>
      <c r="F31" s="421"/>
      <c r="G31" s="421"/>
      <c r="H31" s="426"/>
      <c r="I31" s="236"/>
      <c r="J31" s="234"/>
      <c r="K31" s="234"/>
      <c r="L31" s="234"/>
      <c r="M31" s="235"/>
      <c r="N31" s="428"/>
      <c r="O31" s="421"/>
      <c r="P31" s="421"/>
      <c r="Q31" s="421"/>
      <c r="R31" s="421"/>
      <c r="S31" s="245"/>
      <c r="T31" s="246"/>
      <c r="U31" s="246"/>
      <c r="V31" s="246"/>
      <c r="W31" s="247"/>
    </row>
    <row r="32" spans="1:23" ht="30" customHeight="1">
      <c r="A32" s="415"/>
      <c r="B32" s="418"/>
      <c r="C32" s="146" t="s">
        <v>22</v>
      </c>
      <c r="D32" s="421"/>
      <c r="E32" s="421"/>
      <c r="F32" s="421"/>
      <c r="G32" s="421"/>
      <c r="H32" s="426"/>
      <c r="I32" s="236"/>
      <c r="J32" s="234"/>
      <c r="K32" s="234"/>
      <c r="L32" s="234"/>
      <c r="M32" s="235"/>
      <c r="N32" s="428"/>
      <c r="O32" s="421"/>
      <c r="P32" s="421"/>
      <c r="Q32" s="421"/>
      <c r="R32" s="421"/>
      <c r="S32" s="245"/>
      <c r="T32" s="246"/>
      <c r="U32" s="246"/>
      <c r="V32" s="246"/>
      <c r="W32" s="247"/>
    </row>
    <row r="33" spans="1:24" ht="30" customHeight="1">
      <c r="A33" s="415"/>
      <c r="B33" s="418"/>
      <c r="C33" s="146" t="s">
        <v>23</v>
      </c>
      <c r="D33" s="421"/>
      <c r="E33" s="421"/>
      <c r="F33" s="421"/>
      <c r="G33" s="421"/>
      <c r="H33" s="426"/>
      <c r="I33" s="236"/>
      <c r="J33" s="234"/>
      <c r="K33" s="234"/>
      <c r="L33" s="234"/>
      <c r="M33" s="235"/>
      <c r="N33" s="428"/>
      <c r="O33" s="421"/>
      <c r="P33" s="421"/>
      <c r="Q33" s="421"/>
      <c r="R33" s="421"/>
      <c r="S33" s="245"/>
      <c r="T33" s="246"/>
      <c r="U33" s="246"/>
      <c r="V33" s="246"/>
      <c r="W33" s="247"/>
    </row>
    <row r="34" spans="1:24" ht="30" customHeight="1" thickBot="1">
      <c r="A34" s="415"/>
      <c r="B34" s="419"/>
      <c r="C34" s="149" t="s">
        <v>24</v>
      </c>
      <c r="D34" s="421"/>
      <c r="E34" s="421"/>
      <c r="F34" s="421"/>
      <c r="G34" s="421"/>
      <c r="H34" s="426"/>
      <c r="I34" s="237"/>
      <c r="J34" s="238"/>
      <c r="K34" s="238"/>
      <c r="L34" s="238"/>
      <c r="M34" s="239"/>
      <c r="N34" s="429"/>
      <c r="O34" s="424"/>
      <c r="P34" s="424"/>
      <c r="Q34" s="424"/>
      <c r="R34" s="424"/>
      <c r="S34" s="251"/>
      <c r="T34" s="248"/>
      <c r="U34" s="248"/>
      <c r="V34" s="248"/>
      <c r="W34" s="252"/>
    </row>
    <row r="35" spans="1:24" ht="30" customHeight="1" thickBot="1">
      <c r="A35" s="416"/>
      <c r="B35" s="422" t="s">
        <v>25</v>
      </c>
      <c r="C35" s="423"/>
      <c r="D35" s="256"/>
      <c r="E35" s="223"/>
      <c r="F35" s="223"/>
      <c r="G35" s="223"/>
      <c r="H35" s="223"/>
      <c r="I35" s="223">
        <f t="shared" ref="I35:M35" si="4">I27+I28+I29+I30+I31+I32+I33+I34</f>
        <v>0</v>
      </c>
      <c r="J35" s="223">
        <f t="shared" si="4"/>
        <v>0</v>
      </c>
      <c r="K35" s="223">
        <f t="shared" si="4"/>
        <v>0</v>
      </c>
      <c r="L35" s="223">
        <f t="shared" si="4"/>
        <v>0</v>
      </c>
      <c r="M35" s="224">
        <f t="shared" si="4"/>
        <v>0</v>
      </c>
      <c r="N35" s="256"/>
      <c r="O35" s="223"/>
      <c r="P35" s="223"/>
      <c r="Q35" s="223"/>
      <c r="R35" s="223"/>
      <c r="S35" s="223">
        <f t="shared" ref="S35:W35" si="5">S27+S28+S29+S30+S31+S32+S33+S34</f>
        <v>0</v>
      </c>
      <c r="T35" s="223">
        <f t="shared" si="5"/>
        <v>0</v>
      </c>
      <c r="U35" s="223">
        <f t="shared" si="5"/>
        <v>0</v>
      </c>
      <c r="V35" s="223">
        <f t="shared" si="5"/>
        <v>0</v>
      </c>
      <c r="W35" s="224">
        <f t="shared" si="5"/>
        <v>0</v>
      </c>
    </row>
    <row r="36" spans="1:24" ht="30" customHeight="1">
      <c r="A36" s="415">
        <v>4</v>
      </c>
      <c r="B36" s="417" t="s">
        <v>399</v>
      </c>
      <c r="C36" s="144" t="s">
        <v>17</v>
      </c>
      <c r="D36" s="420">
        <v>593.48479999999995</v>
      </c>
      <c r="E36" s="420">
        <v>263.91059999999999</v>
      </c>
      <c r="F36" s="420">
        <v>60.835099999999997</v>
      </c>
      <c r="G36" s="420">
        <v>5.9081000000000001</v>
      </c>
      <c r="H36" s="425">
        <v>54.685899999999997</v>
      </c>
      <c r="I36" s="240">
        <v>8</v>
      </c>
      <c r="J36" s="232"/>
      <c r="K36" s="232"/>
      <c r="L36" s="232"/>
      <c r="M36" s="233"/>
      <c r="N36" s="427">
        <v>0</v>
      </c>
      <c r="O36" s="420">
        <v>0.54</v>
      </c>
      <c r="P36" s="420">
        <v>0</v>
      </c>
      <c r="Q36" s="420">
        <v>0</v>
      </c>
      <c r="R36" s="420">
        <v>7.11</v>
      </c>
      <c r="S36" s="242"/>
      <c r="T36" s="243"/>
      <c r="U36" s="243"/>
      <c r="V36" s="243"/>
      <c r="W36" s="244"/>
      <c r="X36" s="64"/>
    </row>
    <row r="37" spans="1:24" ht="30" customHeight="1">
      <c r="A37" s="415"/>
      <c r="B37" s="418"/>
      <c r="C37" s="146" t="s">
        <v>18</v>
      </c>
      <c r="D37" s="421"/>
      <c r="E37" s="421"/>
      <c r="F37" s="421"/>
      <c r="G37" s="421"/>
      <c r="H37" s="426"/>
      <c r="I37" s="236">
        <v>6</v>
      </c>
      <c r="J37" s="234">
        <v>1</v>
      </c>
      <c r="K37" s="234"/>
      <c r="L37" s="234"/>
      <c r="M37" s="235"/>
      <c r="N37" s="428"/>
      <c r="O37" s="421"/>
      <c r="P37" s="421"/>
      <c r="Q37" s="421"/>
      <c r="R37" s="421"/>
      <c r="S37" s="245"/>
      <c r="T37" s="246"/>
      <c r="U37" s="246"/>
      <c r="V37" s="246"/>
      <c r="W37" s="247"/>
      <c r="X37" s="64"/>
    </row>
    <row r="38" spans="1:24" ht="30" customHeight="1">
      <c r="A38" s="415"/>
      <c r="B38" s="418"/>
      <c r="C38" s="146" t="s">
        <v>19</v>
      </c>
      <c r="D38" s="421"/>
      <c r="E38" s="421"/>
      <c r="F38" s="421"/>
      <c r="G38" s="421"/>
      <c r="H38" s="426"/>
      <c r="I38" s="236"/>
      <c r="J38" s="234"/>
      <c r="K38" s="234"/>
      <c r="L38" s="234"/>
      <c r="M38" s="235"/>
      <c r="N38" s="428"/>
      <c r="O38" s="421"/>
      <c r="P38" s="421"/>
      <c r="Q38" s="421"/>
      <c r="R38" s="421"/>
      <c r="S38" s="245"/>
      <c r="T38" s="246"/>
      <c r="U38" s="246"/>
      <c r="V38" s="246"/>
      <c r="W38" s="247"/>
      <c r="X38" s="64"/>
    </row>
    <row r="39" spans="1:24" ht="30" customHeight="1">
      <c r="A39" s="415"/>
      <c r="B39" s="418"/>
      <c r="C39" s="146" t="s">
        <v>20</v>
      </c>
      <c r="D39" s="421"/>
      <c r="E39" s="421"/>
      <c r="F39" s="421"/>
      <c r="G39" s="421"/>
      <c r="H39" s="426"/>
      <c r="I39" s="236">
        <v>7</v>
      </c>
      <c r="J39" s="234"/>
      <c r="K39" s="234"/>
      <c r="L39" s="234"/>
      <c r="M39" s="235"/>
      <c r="N39" s="428"/>
      <c r="O39" s="421"/>
      <c r="P39" s="421"/>
      <c r="Q39" s="421"/>
      <c r="R39" s="421"/>
      <c r="S39" s="245"/>
      <c r="T39" s="246"/>
      <c r="U39" s="246"/>
      <c r="V39" s="246"/>
      <c r="W39" s="247"/>
      <c r="X39" s="64"/>
    </row>
    <row r="40" spans="1:24" ht="30" customHeight="1">
      <c r="A40" s="415"/>
      <c r="B40" s="418"/>
      <c r="C40" s="146" t="s">
        <v>21</v>
      </c>
      <c r="D40" s="421"/>
      <c r="E40" s="421"/>
      <c r="F40" s="421"/>
      <c r="G40" s="421"/>
      <c r="H40" s="426"/>
      <c r="I40" s="236">
        <v>30</v>
      </c>
      <c r="J40" s="234">
        <v>6</v>
      </c>
      <c r="K40" s="234"/>
      <c r="L40" s="234"/>
      <c r="M40" s="235"/>
      <c r="N40" s="428"/>
      <c r="O40" s="421"/>
      <c r="P40" s="421"/>
      <c r="Q40" s="421"/>
      <c r="R40" s="421"/>
      <c r="S40" s="245"/>
      <c r="T40" s="246"/>
      <c r="U40" s="246"/>
      <c r="V40" s="246"/>
      <c r="W40" s="247"/>
      <c r="X40" s="64"/>
    </row>
    <row r="41" spans="1:24" ht="30" customHeight="1">
      <c r="A41" s="415"/>
      <c r="B41" s="418"/>
      <c r="C41" s="146" t="s">
        <v>22</v>
      </c>
      <c r="D41" s="421"/>
      <c r="E41" s="421"/>
      <c r="F41" s="421"/>
      <c r="G41" s="421"/>
      <c r="H41" s="426"/>
      <c r="I41" s="236"/>
      <c r="J41" s="234"/>
      <c r="K41" s="234"/>
      <c r="L41" s="234"/>
      <c r="M41" s="235"/>
      <c r="N41" s="428"/>
      <c r="O41" s="421"/>
      <c r="P41" s="421"/>
      <c r="Q41" s="421"/>
      <c r="R41" s="421"/>
      <c r="S41" s="245"/>
      <c r="T41" s="246"/>
      <c r="U41" s="246"/>
      <c r="V41" s="246"/>
      <c r="W41" s="247"/>
      <c r="X41" s="64"/>
    </row>
    <row r="42" spans="1:24" ht="30" customHeight="1">
      <c r="A42" s="415"/>
      <c r="B42" s="418"/>
      <c r="C42" s="146" t="s">
        <v>23</v>
      </c>
      <c r="D42" s="421"/>
      <c r="E42" s="421"/>
      <c r="F42" s="421"/>
      <c r="G42" s="421"/>
      <c r="H42" s="426"/>
      <c r="I42" s="236"/>
      <c r="J42" s="234"/>
      <c r="K42" s="234"/>
      <c r="L42" s="234"/>
      <c r="M42" s="235"/>
      <c r="N42" s="428"/>
      <c r="O42" s="421"/>
      <c r="P42" s="421"/>
      <c r="Q42" s="421"/>
      <c r="R42" s="421"/>
      <c r="S42" s="245"/>
      <c r="T42" s="246"/>
      <c r="U42" s="246"/>
      <c r="V42" s="246"/>
      <c r="W42" s="247"/>
      <c r="X42" s="64"/>
    </row>
    <row r="43" spans="1:24" ht="30" customHeight="1" thickBot="1">
      <c r="A43" s="415"/>
      <c r="B43" s="419"/>
      <c r="C43" s="149" t="s">
        <v>24</v>
      </c>
      <c r="D43" s="421"/>
      <c r="E43" s="421"/>
      <c r="F43" s="421"/>
      <c r="G43" s="421"/>
      <c r="H43" s="426"/>
      <c r="I43" s="237">
        <v>12</v>
      </c>
      <c r="J43" s="238">
        <v>2</v>
      </c>
      <c r="K43" s="238"/>
      <c r="L43" s="238"/>
      <c r="M43" s="239"/>
      <c r="N43" s="429"/>
      <c r="O43" s="424"/>
      <c r="P43" s="424"/>
      <c r="Q43" s="424"/>
      <c r="R43" s="424"/>
      <c r="S43" s="251"/>
      <c r="T43" s="248"/>
      <c r="U43" s="248"/>
      <c r="V43" s="248"/>
      <c r="W43" s="252"/>
      <c r="X43" s="64"/>
    </row>
    <row r="44" spans="1:24" ht="30" customHeight="1" thickBot="1">
      <c r="A44" s="416"/>
      <c r="B44" s="422" t="s">
        <v>25</v>
      </c>
      <c r="C44" s="423"/>
      <c r="D44" s="256"/>
      <c r="E44" s="223"/>
      <c r="F44" s="223"/>
      <c r="G44" s="223"/>
      <c r="H44" s="223"/>
      <c r="I44" s="223">
        <f>I36+I37+I38+I39+I40+I41+I42+I43</f>
        <v>63</v>
      </c>
      <c r="J44" s="223">
        <f t="shared" ref="J44:M44" si="6">J36+J37+J38+J39+J40+J41+J42+J43</f>
        <v>9</v>
      </c>
      <c r="K44" s="223">
        <f t="shared" si="6"/>
        <v>0</v>
      </c>
      <c r="L44" s="223">
        <f t="shared" si="6"/>
        <v>0</v>
      </c>
      <c r="M44" s="224">
        <f t="shared" si="6"/>
        <v>0</v>
      </c>
      <c r="N44" s="256"/>
      <c r="O44" s="223"/>
      <c r="P44" s="223"/>
      <c r="Q44" s="223"/>
      <c r="R44" s="223"/>
      <c r="S44" s="223">
        <f>S36+S37+S38+S39+S40+S41+S42+S43</f>
        <v>0</v>
      </c>
      <c r="T44" s="223">
        <f t="shared" ref="T44:W44" si="7">T36+T37+T38+T39+T40+T41+T42+T43</f>
        <v>0</v>
      </c>
      <c r="U44" s="223">
        <f t="shared" si="7"/>
        <v>0</v>
      </c>
      <c r="V44" s="223">
        <f t="shared" si="7"/>
        <v>0</v>
      </c>
      <c r="W44" s="224">
        <f t="shared" si="7"/>
        <v>0</v>
      </c>
      <c r="X44" s="64"/>
    </row>
    <row r="45" spans="1:24" ht="30" customHeight="1">
      <c r="A45" s="415">
        <v>5</v>
      </c>
      <c r="B45" s="417" t="s">
        <v>400</v>
      </c>
      <c r="C45" s="144" t="s">
        <v>17</v>
      </c>
      <c r="D45" s="420">
        <v>0</v>
      </c>
      <c r="E45" s="420">
        <v>0</v>
      </c>
      <c r="F45" s="420">
        <v>0</v>
      </c>
      <c r="G45" s="420">
        <v>20.25</v>
      </c>
      <c r="H45" s="425">
        <v>0.13700000000000001</v>
      </c>
      <c r="I45" s="240"/>
      <c r="J45" s="232"/>
      <c r="K45" s="232"/>
      <c r="L45" s="232"/>
      <c r="M45" s="233"/>
      <c r="N45" s="427">
        <v>0</v>
      </c>
      <c r="O45" s="420">
        <v>0</v>
      </c>
      <c r="P45" s="420">
        <v>0</v>
      </c>
      <c r="Q45" s="420">
        <v>74.099999999999994</v>
      </c>
      <c r="R45" s="420">
        <v>0</v>
      </c>
      <c r="S45" s="242"/>
      <c r="T45" s="243"/>
      <c r="U45" s="243"/>
      <c r="V45" s="243"/>
      <c r="W45" s="244"/>
      <c r="X45" s="65"/>
    </row>
    <row r="46" spans="1:24" ht="30" customHeight="1">
      <c r="A46" s="415"/>
      <c r="B46" s="418"/>
      <c r="C46" s="146" t="s">
        <v>18</v>
      </c>
      <c r="D46" s="421"/>
      <c r="E46" s="421"/>
      <c r="F46" s="421"/>
      <c r="G46" s="421"/>
      <c r="H46" s="426"/>
      <c r="I46" s="236"/>
      <c r="J46" s="234"/>
      <c r="K46" s="234"/>
      <c r="L46" s="234"/>
      <c r="M46" s="235"/>
      <c r="N46" s="428"/>
      <c r="O46" s="421"/>
      <c r="P46" s="421"/>
      <c r="Q46" s="421"/>
      <c r="R46" s="421"/>
      <c r="S46" s="245"/>
      <c r="T46" s="246"/>
      <c r="U46" s="246"/>
      <c r="V46" s="246"/>
      <c r="W46" s="247"/>
      <c r="X46" s="65"/>
    </row>
    <row r="47" spans="1:24" ht="30" customHeight="1">
      <c r="A47" s="415"/>
      <c r="B47" s="418"/>
      <c r="C47" s="146" t="s">
        <v>19</v>
      </c>
      <c r="D47" s="421"/>
      <c r="E47" s="421"/>
      <c r="F47" s="421"/>
      <c r="G47" s="421"/>
      <c r="H47" s="426"/>
      <c r="I47" s="236"/>
      <c r="J47" s="234"/>
      <c r="K47" s="234"/>
      <c r="L47" s="234"/>
      <c r="M47" s="235"/>
      <c r="N47" s="428"/>
      <c r="O47" s="421"/>
      <c r="P47" s="421"/>
      <c r="Q47" s="421"/>
      <c r="R47" s="421"/>
      <c r="S47" s="245"/>
      <c r="T47" s="246"/>
      <c r="U47" s="246"/>
      <c r="V47" s="246"/>
      <c r="W47" s="247"/>
      <c r="X47" s="65"/>
    </row>
    <row r="48" spans="1:24" ht="30" customHeight="1">
      <c r="A48" s="415"/>
      <c r="B48" s="418"/>
      <c r="C48" s="146" t="s">
        <v>20</v>
      </c>
      <c r="D48" s="421"/>
      <c r="E48" s="421"/>
      <c r="F48" s="421"/>
      <c r="G48" s="421"/>
      <c r="H48" s="426"/>
      <c r="I48" s="236"/>
      <c r="J48" s="234"/>
      <c r="K48" s="234"/>
      <c r="L48" s="234"/>
      <c r="M48" s="235"/>
      <c r="N48" s="428"/>
      <c r="O48" s="421"/>
      <c r="P48" s="421"/>
      <c r="Q48" s="421"/>
      <c r="R48" s="421"/>
      <c r="S48" s="245"/>
      <c r="T48" s="246"/>
      <c r="U48" s="246"/>
      <c r="V48" s="246"/>
      <c r="W48" s="247"/>
      <c r="X48" s="65"/>
    </row>
    <row r="49" spans="1:24" ht="30" customHeight="1">
      <c r="A49" s="415"/>
      <c r="B49" s="418"/>
      <c r="C49" s="146" t="s">
        <v>21</v>
      </c>
      <c r="D49" s="421"/>
      <c r="E49" s="421"/>
      <c r="F49" s="421"/>
      <c r="G49" s="421"/>
      <c r="H49" s="426"/>
      <c r="I49" s="236"/>
      <c r="J49" s="234"/>
      <c r="K49" s="234"/>
      <c r="L49" s="234"/>
      <c r="M49" s="235"/>
      <c r="N49" s="428"/>
      <c r="O49" s="421"/>
      <c r="P49" s="421"/>
      <c r="Q49" s="421"/>
      <c r="R49" s="421"/>
      <c r="S49" s="245"/>
      <c r="T49" s="246"/>
      <c r="U49" s="246"/>
      <c r="V49" s="246"/>
      <c r="W49" s="247"/>
      <c r="X49" s="65"/>
    </row>
    <row r="50" spans="1:24" ht="30" customHeight="1">
      <c r="A50" s="415"/>
      <c r="B50" s="418"/>
      <c r="C50" s="146" t="s">
        <v>22</v>
      </c>
      <c r="D50" s="421"/>
      <c r="E50" s="421"/>
      <c r="F50" s="421"/>
      <c r="G50" s="421"/>
      <c r="H50" s="426"/>
      <c r="I50" s="236"/>
      <c r="J50" s="234"/>
      <c r="K50" s="234"/>
      <c r="L50" s="234"/>
      <c r="M50" s="235"/>
      <c r="N50" s="428"/>
      <c r="O50" s="421"/>
      <c r="P50" s="421"/>
      <c r="Q50" s="421"/>
      <c r="R50" s="421"/>
      <c r="S50" s="245"/>
      <c r="T50" s="246"/>
      <c r="U50" s="246"/>
      <c r="V50" s="246"/>
      <c r="W50" s="247"/>
      <c r="X50" s="65"/>
    </row>
    <row r="51" spans="1:24" ht="30" customHeight="1">
      <c r="A51" s="415"/>
      <c r="B51" s="418"/>
      <c r="C51" s="146" t="s">
        <v>23</v>
      </c>
      <c r="D51" s="421"/>
      <c r="E51" s="421"/>
      <c r="F51" s="421"/>
      <c r="G51" s="421"/>
      <c r="H51" s="426"/>
      <c r="I51" s="236"/>
      <c r="J51" s="234"/>
      <c r="K51" s="234"/>
      <c r="L51" s="234"/>
      <c r="M51" s="235"/>
      <c r="N51" s="428"/>
      <c r="O51" s="421"/>
      <c r="P51" s="421"/>
      <c r="Q51" s="421"/>
      <c r="R51" s="421"/>
      <c r="S51" s="245"/>
      <c r="T51" s="246"/>
      <c r="U51" s="246"/>
      <c r="V51" s="246"/>
      <c r="W51" s="247"/>
      <c r="X51" s="65"/>
    </row>
    <row r="52" spans="1:24" ht="30" customHeight="1" thickBot="1">
      <c r="A52" s="415"/>
      <c r="B52" s="419"/>
      <c r="C52" s="149" t="s">
        <v>24</v>
      </c>
      <c r="D52" s="421"/>
      <c r="E52" s="421"/>
      <c r="F52" s="421"/>
      <c r="G52" s="421"/>
      <c r="H52" s="426"/>
      <c r="I52" s="237"/>
      <c r="J52" s="238"/>
      <c r="K52" s="238"/>
      <c r="L52" s="238"/>
      <c r="M52" s="239"/>
      <c r="N52" s="429"/>
      <c r="O52" s="424"/>
      <c r="P52" s="424"/>
      <c r="Q52" s="424"/>
      <c r="R52" s="424"/>
      <c r="S52" s="251"/>
      <c r="T52" s="248"/>
      <c r="U52" s="248"/>
      <c r="V52" s="248"/>
      <c r="W52" s="252"/>
      <c r="X52" s="65"/>
    </row>
    <row r="53" spans="1:24" ht="30" customHeight="1" thickBot="1">
      <c r="A53" s="416"/>
      <c r="B53" s="422" t="s">
        <v>25</v>
      </c>
      <c r="C53" s="423"/>
      <c r="D53" s="256"/>
      <c r="E53" s="223"/>
      <c r="F53" s="223"/>
      <c r="G53" s="223"/>
      <c r="H53" s="223"/>
      <c r="I53" s="223">
        <f t="shared" ref="I53:M53" si="8">I45+I46+I47+I48+I49+I50+I51+I52</f>
        <v>0</v>
      </c>
      <c r="J53" s="223">
        <f t="shared" si="8"/>
        <v>0</v>
      </c>
      <c r="K53" s="223">
        <f t="shared" si="8"/>
        <v>0</v>
      </c>
      <c r="L53" s="223">
        <f t="shared" si="8"/>
        <v>0</v>
      </c>
      <c r="M53" s="224">
        <f t="shared" si="8"/>
        <v>0</v>
      </c>
      <c r="N53" s="256"/>
      <c r="O53" s="223"/>
      <c r="P53" s="223"/>
      <c r="Q53" s="223"/>
      <c r="R53" s="223"/>
      <c r="S53" s="223">
        <f t="shared" ref="S53:W53" si="9">S45+S46+S47+S48+S49+S50+S51+S52</f>
        <v>0</v>
      </c>
      <c r="T53" s="223">
        <f t="shared" si="9"/>
        <v>0</v>
      </c>
      <c r="U53" s="223">
        <f t="shared" si="9"/>
        <v>0</v>
      </c>
      <c r="V53" s="223">
        <f t="shared" si="9"/>
        <v>0</v>
      </c>
      <c r="W53" s="224">
        <f t="shared" si="9"/>
        <v>0</v>
      </c>
      <c r="X53" s="65"/>
    </row>
    <row r="54" spans="1:24" ht="30" customHeight="1">
      <c r="A54" s="415">
        <v>6</v>
      </c>
      <c r="B54" s="417" t="s">
        <v>401</v>
      </c>
      <c r="C54" s="144" t="s">
        <v>17</v>
      </c>
      <c r="D54" s="420">
        <v>470.99829999999997</v>
      </c>
      <c r="E54" s="420">
        <v>446.56780000000003</v>
      </c>
      <c r="F54" s="420">
        <v>34.603400000000001</v>
      </c>
      <c r="G54" s="420">
        <v>101.1648</v>
      </c>
      <c r="H54" s="425">
        <v>6.6096000000000004</v>
      </c>
      <c r="I54" s="240">
        <v>4</v>
      </c>
      <c r="J54" s="232"/>
      <c r="K54" s="232"/>
      <c r="L54" s="232"/>
      <c r="M54" s="233"/>
      <c r="N54" s="427">
        <v>28.91</v>
      </c>
      <c r="O54" s="420">
        <v>0</v>
      </c>
      <c r="P54" s="420">
        <v>1.5049999999999999</v>
      </c>
      <c r="Q54" s="420">
        <v>2.4874000000000001</v>
      </c>
      <c r="R54" s="420">
        <v>0</v>
      </c>
      <c r="S54" s="242"/>
      <c r="T54" s="243"/>
      <c r="U54" s="243"/>
      <c r="V54" s="243"/>
      <c r="W54" s="244"/>
      <c r="X54" s="65"/>
    </row>
    <row r="55" spans="1:24" ht="30" customHeight="1">
      <c r="A55" s="415"/>
      <c r="B55" s="418"/>
      <c r="C55" s="146" t="s">
        <v>18</v>
      </c>
      <c r="D55" s="421"/>
      <c r="E55" s="421"/>
      <c r="F55" s="421"/>
      <c r="G55" s="421"/>
      <c r="H55" s="426"/>
      <c r="I55" s="236">
        <v>9.4700000000000006</v>
      </c>
      <c r="J55" s="234"/>
      <c r="K55" s="234"/>
      <c r="L55" s="234"/>
      <c r="M55" s="235"/>
      <c r="N55" s="428"/>
      <c r="O55" s="421"/>
      <c r="P55" s="421"/>
      <c r="Q55" s="421"/>
      <c r="R55" s="421"/>
      <c r="S55" s="245"/>
      <c r="T55" s="246"/>
      <c r="U55" s="246"/>
      <c r="V55" s="246"/>
      <c r="W55" s="247"/>
      <c r="X55" s="65"/>
    </row>
    <row r="56" spans="1:24" ht="30" customHeight="1">
      <c r="A56" s="415"/>
      <c r="B56" s="418"/>
      <c r="C56" s="146" t="s">
        <v>19</v>
      </c>
      <c r="D56" s="421"/>
      <c r="E56" s="421"/>
      <c r="F56" s="421"/>
      <c r="G56" s="421"/>
      <c r="H56" s="426"/>
      <c r="I56" s="236"/>
      <c r="J56" s="234"/>
      <c r="K56" s="234"/>
      <c r="L56" s="234"/>
      <c r="M56" s="235"/>
      <c r="N56" s="428"/>
      <c r="O56" s="421"/>
      <c r="P56" s="421"/>
      <c r="Q56" s="421"/>
      <c r="R56" s="421"/>
      <c r="S56" s="245"/>
      <c r="T56" s="246"/>
      <c r="U56" s="246"/>
      <c r="V56" s="246"/>
      <c r="W56" s="247"/>
      <c r="X56" s="65"/>
    </row>
    <row r="57" spans="1:24" ht="30" customHeight="1">
      <c r="A57" s="415"/>
      <c r="B57" s="418"/>
      <c r="C57" s="146" t="s">
        <v>20</v>
      </c>
      <c r="D57" s="421"/>
      <c r="E57" s="421"/>
      <c r="F57" s="421"/>
      <c r="G57" s="421"/>
      <c r="H57" s="426"/>
      <c r="I57" s="236">
        <v>10.5</v>
      </c>
      <c r="J57" s="234"/>
      <c r="K57" s="234"/>
      <c r="L57" s="234"/>
      <c r="M57" s="235"/>
      <c r="N57" s="428"/>
      <c r="O57" s="421"/>
      <c r="P57" s="421"/>
      <c r="Q57" s="421"/>
      <c r="R57" s="421"/>
      <c r="S57" s="245"/>
      <c r="T57" s="246"/>
      <c r="U57" s="246"/>
      <c r="V57" s="246"/>
      <c r="W57" s="247"/>
      <c r="X57" s="65"/>
    </row>
    <row r="58" spans="1:24" ht="30" customHeight="1">
      <c r="A58" s="415"/>
      <c r="B58" s="418"/>
      <c r="C58" s="146" t="s">
        <v>21</v>
      </c>
      <c r="D58" s="421"/>
      <c r="E58" s="421"/>
      <c r="F58" s="421"/>
      <c r="G58" s="421"/>
      <c r="H58" s="426"/>
      <c r="I58" s="236">
        <v>10</v>
      </c>
      <c r="J58" s="234"/>
      <c r="K58" s="234"/>
      <c r="L58" s="234"/>
      <c r="M58" s="235"/>
      <c r="N58" s="428"/>
      <c r="O58" s="421"/>
      <c r="P58" s="421"/>
      <c r="Q58" s="421"/>
      <c r="R58" s="421"/>
      <c r="S58" s="245"/>
      <c r="T58" s="246"/>
      <c r="U58" s="246"/>
      <c r="V58" s="246"/>
      <c r="W58" s="247"/>
      <c r="X58" s="65"/>
    </row>
    <row r="59" spans="1:24" ht="30" customHeight="1">
      <c r="A59" s="415"/>
      <c r="B59" s="418"/>
      <c r="C59" s="146" t="s">
        <v>22</v>
      </c>
      <c r="D59" s="421"/>
      <c r="E59" s="421"/>
      <c r="F59" s="421"/>
      <c r="G59" s="421"/>
      <c r="H59" s="426"/>
      <c r="I59" s="236">
        <v>3.5</v>
      </c>
      <c r="J59" s="234"/>
      <c r="K59" s="234"/>
      <c r="L59" s="234"/>
      <c r="M59" s="235"/>
      <c r="N59" s="428"/>
      <c r="O59" s="421"/>
      <c r="P59" s="421"/>
      <c r="Q59" s="421"/>
      <c r="R59" s="421"/>
      <c r="S59" s="245"/>
      <c r="T59" s="246"/>
      <c r="U59" s="246"/>
      <c r="V59" s="246"/>
      <c r="W59" s="247"/>
      <c r="X59" s="65"/>
    </row>
    <row r="60" spans="1:24" ht="30" customHeight="1">
      <c r="A60" s="415"/>
      <c r="B60" s="418"/>
      <c r="C60" s="146" t="s">
        <v>23</v>
      </c>
      <c r="D60" s="421"/>
      <c r="E60" s="421"/>
      <c r="F60" s="421"/>
      <c r="G60" s="421"/>
      <c r="H60" s="426"/>
      <c r="I60" s="236"/>
      <c r="J60" s="234"/>
      <c r="K60" s="234"/>
      <c r="L60" s="234"/>
      <c r="M60" s="235"/>
      <c r="N60" s="428"/>
      <c r="O60" s="421"/>
      <c r="P60" s="421"/>
      <c r="Q60" s="421"/>
      <c r="R60" s="421"/>
      <c r="S60" s="245"/>
      <c r="T60" s="246"/>
      <c r="U60" s="246"/>
      <c r="V60" s="246"/>
      <c r="W60" s="247"/>
      <c r="X60" s="65"/>
    </row>
    <row r="61" spans="1:24" ht="30" customHeight="1" thickBot="1">
      <c r="A61" s="415"/>
      <c r="B61" s="419"/>
      <c r="C61" s="149" t="s">
        <v>24</v>
      </c>
      <c r="D61" s="421"/>
      <c r="E61" s="421"/>
      <c r="F61" s="421"/>
      <c r="G61" s="421"/>
      <c r="H61" s="426"/>
      <c r="I61" s="237">
        <v>20</v>
      </c>
      <c r="J61" s="238"/>
      <c r="K61" s="238"/>
      <c r="L61" s="238"/>
      <c r="M61" s="239"/>
      <c r="N61" s="429"/>
      <c r="O61" s="424"/>
      <c r="P61" s="424"/>
      <c r="Q61" s="424"/>
      <c r="R61" s="424"/>
      <c r="S61" s="251"/>
      <c r="T61" s="248"/>
      <c r="U61" s="248"/>
      <c r="V61" s="248"/>
      <c r="W61" s="252"/>
      <c r="X61" s="65"/>
    </row>
    <row r="62" spans="1:24" ht="30" customHeight="1" thickBot="1">
      <c r="A62" s="416"/>
      <c r="B62" s="422" t="s">
        <v>25</v>
      </c>
      <c r="C62" s="423"/>
      <c r="D62" s="256"/>
      <c r="E62" s="223"/>
      <c r="F62" s="223"/>
      <c r="G62" s="223"/>
      <c r="H62" s="223"/>
      <c r="I62" s="223">
        <f>I54+I55+I56+I57+I58+I59+I60+I61</f>
        <v>57.47</v>
      </c>
      <c r="J62" s="223">
        <f t="shared" ref="J62:M62" si="10">J54+J55+J56+J57+J58+J59+J60+J61</f>
        <v>0</v>
      </c>
      <c r="K62" s="223">
        <f t="shared" si="10"/>
        <v>0</v>
      </c>
      <c r="L62" s="223">
        <f t="shared" si="10"/>
        <v>0</v>
      </c>
      <c r="M62" s="224">
        <f t="shared" si="10"/>
        <v>0</v>
      </c>
      <c r="N62" s="256"/>
      <c r="O62" s="223"/>
      <c r="P62" s="223"/>
      <c r="Q62" s="223"/>
      <c r="R62" s="223"/>
      <c r="S62" s="223">
        <f>S54+S55+S56+S57+S58+S59+S60+S61</f>
        <v>0</v>
      </c>
      <c r="T62" s="223">
        <f t="shared" ref="T62:W62" si="11">T54+T55+T56+T57+T58+T59+T60+T61</f>
        <v>0</v>
      </c>
      <c r="U62" s="223">
        <f t="shared" si="11"/>
        <v>0</v>
      </c>
      <c r="V62" s="223">
        <f t="shared" si="11"/>
        <v>0</v>
      </c>
      <c r="W62" s="224">
        <f t="shared" si="11"/>
        <v>0</v>
      </c>
      <c r="X62" s="65"/>
    </row>
    <row r="63" spans="1:24" ht="30" customHeight="1">
      <c r="A63" s="415">
        <v>7</v>
      </c>
      <c r="B63" s="417" t="s">
        <v>402</v>
      </c>
      <c r="C63" s="144" t="s">
        <v>17</v>
      </c>
      <c r="D63" s="420">
        <v>90.496499999999997</v>
      </c>
      <c r="E63" s="420">
        <v>19.3035</v>
      </c>
      <c r="F63" s="420">
        <v>0</v>
      </c>
      <c r="G63" s="420">
        <v>3.5589</v>
      </c>
      <c r="H63" s="425">
        <v>16.34</v>
      </c>
      <c r="I63" s="240">
        <v>1.4</v>
      </c>
      <c r="J63" s="232"/>
      <c r="K63" s="232"/>
      <c r="L63" s="232"/>
      <c r="M63" s="233"/>
      <c r="N63" s="427"/>
      <c r="O63" s="420"/>
      <c r="P63" s="420"/>
      <c r="Q63" s="420"/>
      <c r="R63" s="420"/>
      <c r="S63" s="242"/>
      <c r="T63" s="243"/>
      <c r="U63" s="243"/>
      <c r="V63" s="243"/>
      <c r="W63" s="244"/>
      <c r="X63" s="65"/>
    </row>
    <row r="64" spans="1:24" ht="30" customHeight="1">
      <c r="A64" s="415"/>
      <c r="B64" s="418"/>
      <c r="C64" s="146" t="s">
        <v>18</v>
      </c>
      <c r="D64" s="421"/>
      <c r="E64" s="421"/>
      <c r="F64" s="421"/>
      <c r="G64" s="421"/>
      <c r="H64" s="426"/>
      <c r="I64" s="236">
        <v>4</v>
      </c>
      <c r="J64" s="234"/>
      <c r="K64" s="234"/>
      <c r="L64" s="234"/>
      <c r="M64" s="235"/>
      <c r="N64" s="428"/>
      <c r="O64" s="421"/>
      <c r="P64" s="421"/>
      <c r="Q64" s="421"/>
      <c r="R64" s="421"/>
      <c r="S64" s="245"/>
      <c r="T64" s="246"/>
      <c r="U64" s="246"/>
      <c r="V64" s="246"/>
      <c r="W64" s="247"/>
      <c r="X64" s="65"/>
    </row>
    <row r="65" spans="1:24" ht="30" customHeight="1">
      <c r="A65" s="415"/>
      <c r="B65" s="418"/>
      <c r="C65" s="146" t="s">
        <v>19</v>
      </c>
      <c r="D65" s="421"/>
      <c r="E65" s="421"/>
      <c r="F65" s="421"/>
      <c r="G65" s="421"/>
      <c r="H65" s="426"/>
      <c r="I65" s="236"/>
      <c r="J65" s="234"/>
      <c r="K65" s="234"/>
      <c r="L65" s="234"/>
      <c r="M65" s="235"/>
      <c r="N65" s="428"/>
      <c r="O65" s="421"/>
      <c r="P65" s="421"/>
      <c r="Q65" s="421"/>
      <c r="R65" s="421"/>
      <c r="S65" s="245"/>
      <c r="T65" s="246"/>
      <c r="U65" s="246"/>
      <c r="V65" s="246"/>
      <c r="W65" s="247"/>
      <c r="X65" s="65"/>
    </row>
    <row r="66" spans="1:24" ht="30" customHeight="1">
      <c r="A66" s="415"/>
      <c r="B66" s="418"/>
      <c r="C66" s="146" t="s">
        <v>20</v>
      </c>
      <c r="D66" s="421"/>
      <c r="E66" s="421"/>
      <c r="F66" s="421"/>
      <c r="G66" s="421"/>
      <c r="H66" s="426"/>
      <c r="I66" s="236">
        <v>2</v>
      </c>
      <c r="J66" s="234"/>
      <c r="K66" s="234"/>
      <c r="L66" s="234"/>
      <c r="M66" s="235"/>
      <c r="N66" s="428"/>
      <c r="O66" s="421"/>
      <c r="P66" s="421"/>
      <c r="Q66" s="421"/>
      <c r="R66" s="421"/>
      <c r="S66" s="245"/>
      <c r="T66" s="246"/>
      <c r="U66" s="246"/>
      <c r="V66" s="246"/>
      <c r="W66" s="247"/>
      <c r="X66" s="65"/>
    </row>
    <row r="67" spans="1:24" ht="30" customHeight="1">
      <c r="A67" s="415"/>
      <c r="B67" s="418"/>
      <c r="C67" s="146" t="s">
        <v>21</v>
      </c>
      <c r="D67" s="421"/>
      <c r="E67" s="421"/>
      <c r="F67" s="421"/>
      <c r="G67" s="421"/>
      <c r="H67" s="426"/>
      <c r="I67" s="236">
        <v>3</v>
      </c>
      <c r="J67" s="234"/>
      <c r="K67" s="234"/>
      <c r="L67" s="234"/>
      <c r="M67" s="235"/>
      <c r="N67" s="428"/>
      <c r="O67" s="421"/>
      <c r="P67" s="421"/>
      <c r="Q67" s="421"/>
      <c r="R67" s="421"/>
      <c r="S67" s="245"/>
      <c r="T67" s="246"/>
      <c r="U67" s="246"/>
      <c r="V67" s="246"/>
      <c r="W67" s="247"/>
      <c r="X67" s="65"/>
    </row>
    <row r="68" spans="1:24" ht="30" customHeight="1">
      <c r="A68" s="415"/>
      <c r="B68" s="418"/>
      <c r="C68" s="146" t="s">
        <v>22</v>
      </c>
      <c r="D68" s="421"/>
      <c r="E68" s="421"/>
      <c r="F68" s="421"/>
      <c r="G68" s="421"/>
      <c r="H68" s="426"/>
      <c r="I68" s="236"/>
      <c r="J68" s="234"/>
      <c r="K68" s="234"/>
      <c r="L68" s="234"/>
      <c r="M68" s="235"/>
      <c r="N68" s="428"/>
      <c r="O68" s="421"/>
      <c r="P68" s="421"/>
      <c r="Q68" s="421"/>
      <c r="R68" s="421"/>
      <c r="S68" s="245"/>
      <c r="T68" s="246"/>
      <c r="U68" s="246"/>
      <c r="V68" s="246"/>
      <c r="W68" s="247"/>
      <c r="X68" s="65"/>
    </row>
    <row r="69" spans="1:24" ht="30" customHeight="1">
      <c r="A69" s="415"/>
      <c r="B69" s="418"/>
      <c r="C69" s="146" t="s">
        <v>23</v>
      </c>
      <c r="D69" s="421"/>
      <c r="E69" s="421"/>
      <c r="F69" s="421"/>
      <c r="G69" s="421"/>
      <c r="H69" s="426"/>
      <c r="I69" s="236">
        <v>2</v>
      </c>
      <c r="J69" s="234"/>
      <c r="K69" s="234"/>
      <c r="L69" s="234"/>
      <c r="M69" s="235"/>
      <c r="N69" s="428"/>
      <c r="O69" s="421"/>
      <c r="P69" s="421"/>
      <c r="Q69" s="421"/>
      <c r="R69" s="421"/>
      <c r="S69" s="245"/>
      <c r="T69" s="246"/>
      <c r="U69" s="246"/>
      <c r="V69" s="246"/>
      <c r="W69" s="247"/>
      <c r="X69" s="65"/>
    </row>
    <row r="70" spans="1:24" ht="30" customHeight="1" thickBot="1">
      <c r="A70" s="415"/>
      <c r="B70" s="419"/>
      <c r="C70" s="149" t="s">
        <v>24</v>
      </c>
      <c r="D70" s="421"/>
      <c r="E70" s="421"/>
      <c r="F70" s="421"/>
      <c r="G70" s="421"/>
      <c r="H70" s="426"/>
      <c r="I70" s="237">
        <v>2</v>
      </c>
      <c r="J70" s="238"/>
      <c r="K70" s="238"/>
      <c r="L70" s="238"/>
      <c r="M70" s="239"/>
      <c r="N70" s="429"/>
      <c r="O70" s="424"/>
      <c r="P70" s="424"/>
      <c r="Q70" s="424"/>
      <c r="R70" s="424"/>
      <c r="S70" s="251"/>
      <c r="T70" s="248"/>
      <c r="U70" s="248"/>
      <c r="V70" s="248"/>
      <c r="W70" s="252"/>
      <c r="X70" s="65"/>
    </row>
    <row r="71" spans="1:24" ht="30" customHeight="1" thickBot="1">
      <c r="A71" s="416"/>
      <c r="B71" s="422" t="s">
        <v>25</v>
      </c>
      <c r="C71" s="423"/>
      <c r="D71" s="256"/>
      <c r="E71" s="223"/>
      <c r="F71" s="223"/>
      <c r="G71" s="223"/>
      <c r="H71" s="223"/>
      <c r="I71" s="223">
        <f t="shared" ref="I71:M71" si="12">I63+I64+I65+I66+I67+I68+I69+I70</f>
        <v>14.4</v>
      </c>
      <c r="J71" s="223">
        <f t="shared" si="12"/>
        <v>0</v>
      </c>
      <c r="K71" s="223">
        <f t="shared" si="12"/>
        <v>0</v>
      </c>
      <c r="L71" s="223">
        <f t="shared" si="12"/>
        <v>0</v>
      </c>
      <c r="M71" s="224">
        <f t="shared" si="12"/>
        <v>0</v>
      </c>
      <c r="N71" s="256"/>
      <c r="O71" s="223"/>
      <c r="P71" s="223"/>
      <c r="Q71" s="223"/>
      <c r="R71" s="223"/>
      <c r="S71" s="223">
        <f t="shared" ref="S71:W71" si="13">S63+S64+S65+S66+S67+S68+S69+S70</f>
        <v>0</v>
      </c>
      <c r="T71" s="223">
        <f t="shared" si="13"/>
        <v>0</v>
      </c>
      <c r="U71" s="223">
        <f t="shared" si="13"/>
        <v>0</v>
      </c>
      <c r="V71" s="223">
        <f t="shared" si="13"/>
        <v>0</v>
      </c>
      <c r="W71" s="224">
        <f t="shared" si="13"/>
        <v>0</v>
      </c>
      <c r="X71" s="65"/>
    </row>
    <row r="72" spans="1:24" ht="30" customHeight="1">
      <c r="A72" s="415">
        <v>8</v>
      </c>
      <c r="B72" s="417" t="s">
        <v>403</v>
      </c>
      <c r="C72" s="144" t="s">
        <v>17</v>
      </c>
      <c r="D72" s="420">
        <v>296.32549999999998</v>
      </c>
      <c r="E72" s="420">
        <v>175.33799999999999</v>
      </c>
      <c r="F72" s="420">
        <v>13.06</v>
      </c>
      <c r="G72" s="420">
        <v>123.0959</v>
      </c>
      <c r="H72" s="425">
        <v>124.55410000000001</v>
      </c>
      <c r="I72" s="240">
        <v>4</v>
      </c>
      <c r="J72" s="232"/>
      <c r="K72" s="232"/>
      <c r="L72" s="232"/>
      <c r="M72" s="233"/>
      <c r="N72" s="427">
        <v>0</v>
      </c>
      <c r="O72" s="420">
        <v>0</v>
      </c>
      <c r="P72" s="420">
        <v>0</v>
      </c>
      <c r="Q72" s="420">
        <v>0</v>
      </c>
      <c r="R72" s="420">
        <v>83</v>
      </c>
      <c r="S72" s="242"/>
      <c r="T72" s="243"/>
      <c r="U72" s="243"/>
      <c r="V72" s="243"/>
      <c r="W72" s="244"/>
      <c r="X72" s="65"/>
    </row>
    <row r="73" spans="1:24" ht="30" customHeight="1">
      <c r="A73" s="415"/>
      <c r="B73" s="418"/>
      <c r="C73" s="146" t="s">
        <v>18</v>
      </c>
      <c r="D73" s="421"/>
      <c r="E73" s="421"/>
      <c r="F73" s="421"/>
      <c r="G73" s="421"/>
      <c r="H73" s="426"/>
      <c r="I73" s="236"/>
      <c r="J73" s="234"/>
      <c r="K73" s="234"/>
      <c r="L73" s="234"/>
      <c r="M73" s="235"/>
      <c r="N73" s="428"/>
      <c r="O73" s="421"/>
      <c r="P73" s="421"/>
      <c r="Q73" s="421"/>
      <c r="R73" s="421"/>
      <c r="S73" s="245"/>
      <c r="T73" s="246"/>
      <c r="U73" s="246"/>
      <c r="V73" s="246"/>
      <c r="W73" s="247"/>
      <c r="X73" s="65"/>
    </row>
    <row r="74" spans="1:24" ht="30" customHeight="1">
      <c r="A74" s="415"/>
      <c r="B74" s="418"/>
      <c r="C74" s="146" t="s">
        <v>19</v>
      </c>
      <c r="D74" s="421"/>
      <c r="E74" s="421"/>
      <c r="F74" s="421"/>
      <c r="G74" s="421"/>
      <c r="H74" s="426"/>
      <c r="I74" s="236">
        <v>3</v>
      </c>
      <c r="J74" s="234"/>
      <c r="K74" s="234"/>
      <c r="L74" s="234"/>
      <c r="M74" s="235"/>
      <c r="N74" s="428"/>
      <c r="O74" s="421"/>
      <c r="P74" s="421"/>
      <c r="Q74" s="421"/>
      <c r="R74" s="421"/>
      <c r="S74" s="245"/>
      <c r="T74" s="246"/>
      <c r="U74" s="246"/>
      <c r="V74" s="246"/>
      <c r="W74" s="247"/>
      <c r="X74" s="65"/>
    </row>
    <row r="75" spans="1:24" ht="30" customHeight="1">
      <c r="A75" s="415"/>
      <c r="B75" s="418"/>
      <c r="C75" s="146" t="s">
        <v>20</v>
      </c>
      <c r="D75" s="421"/>
      <c r="E75" s="421"/>
      <c r="F75" s="421"/>
      <c r="G75" s="421"/>
      <c r="H75" s="426"/>
      <c r="I75" s="236"/>
      <c r="J75" s="234"/>
      <c r="K75" s="234"/>
      <c r="L75" s="234"/>
      <c r="M75" s="235"/>
      <c r="N75" s="428"/>
      <c r="O75" s="421"/>
      <c r="P75" s="421"/>
      <c r="Q75" s="421"/>
      <c r="R75" s="421"/>
      <c r="S75" s="245"/>
      <c r="T75" s="246"/>
      <c r="U75" s="246"/>
      <c r="V75" s="246"/>
      <c r="W75" s="247"/>
      <c r="X75" s="65"/>
    </row>
    <row r="76" spans="1:24" ht="30" customHeight="1">
      <c r="A76" s="415"/>
      <c r="B76" s="418"/>
      <c r="C76" s="146" t="s">
        <v>21</v>
      </c>
      <c r="D76" s="421"/>
      <c r="E76" s="421"/>
      <c r="F76" s="421"/>
      <c r="G76" s="421"/>
      <c r="H76" s="426"/>
      <c r="I76" s="236">
        <v>3</v>
      </c>
      <c r="J76" s="234"/>
      <c r="K76" s="234"/>
      <c r="L76" s="234"/>
      <c r="M76" s="235"/>
      <c r="N76" s="428"/>
      <c r="O76" s="421"/>
      <c r="P76" s="421"/>
      <c r="Q76" s="421"/>
      <c r="R76" s="421"/>
      <c r="S76" s="245"/>
      <c r="T76" s="246"/>
      <c r="U76" s="246"/>
      <c r="V76" s="246"/>
      <c r="W76" s="247"/>
      <c r="X76" s="65"/>
    </row>
    <row r="77" spans="1:24" ht="30" customHeight="1">
      <c r="A77" s="415"/>
      <c r="B77" s="418"/>
      <c r="C77" s="146" t="s">
        <v>22</v>
      </c>
      <c r="D77" s="421"/>
      <c r="E77" s="421"/>
      <c r="F77" s="421"/>
      <c r="G77" s="421"/>
      <c r="H77" s="426"/>
      <c r="I77" s="236"/>
      <c r="J77" s="234"/>
      <c r="K77" s="234"/>
      <c r="L77" s="234"/>
      <c r="M77" s="235"/>
      <c r="N77" s="428"/>
      <c r="O77" s="421"/>
      <c r="P77" s="421"/>
      <c r="Q77" s="421"/>
      <c r="R77" s="421"/>
      <c r="S77" s="245"/>
      <c r="T77" s="246"/>
      <c r="U77" s="246"/>
      <c r="V77" s="246"/>
      <c r="W77" s="247"/>
      <c r="X77" s="65"/>
    </row>
    <row r="78" spans="1:24" ht="30" customHeight="1">
      <c r="A78" s="415"/>
      <c r="B78" s="418"/>
      <c r="C78" s="146" t="s">
        <v>23</v>
      </c>
      <c r="D78" s="421"/>
      <c r="E78" s="421"/>
      <c r="F78" s="421"/>
      <c r="G78" s="421"/>
      <c r="H78" s="426"/>
      <c r="I78" s="236"/>
      <c r="J78" s="234"/>
      <c r="K78" s="234"/>
      <c r="L78" s="234"/>
      <c r="M78" s="235"/>
      <c r="N78" s="428"/>
      <c r="O78" s="421"/>
      <c r="P78" s="421"/>
      <c r="Q78" s="421"/>
      <c r="R78" s="421"/>
      <c r="S78" s="245"/>
      <c r="T78" s="246"/>
      <c r="U78" s="246"/>
      <c r="V78" s="246"/>
      <c r="W78" s="247"/>
      <c r="X78" s="65"/>
    </row>
    <row r="79" spans="1:24" ht="30" customHeight="1" thickBot="1">
      <c r="A79" s="415"/>
      <c r="B79" s="419"/>
      <c r="C79" s="149" t="s">
        <v>24</v>
      </c>
      <c r="D79" s="421"/>
      <c r="E79" s="421"/>
      <c r="F79" s="421"/>
      <c r="G79" s="421"/>
      <c r="H79" s="426"/>
      <c r="I79" s="237">
        <v>3.2</v>
      </c>
      <c r="J79" s="238"/>
      <c r="K79" s="238"/>
      <c r="L79" s="238"/>
      <c r="M79" s="239"/>
      <c r="N79" s="429"/>
      <c r="O79" s="424"/>
      <c r="P79" s="424"/>
      <c r="Q79" s="424"/>
      <c r="R79" s="424"/>
      <c r="S79" s="251"/>
      <c r="T79" s="248"/>
      <c r="U79" s="248"/>
      <c r="V79" s="248"/>
      <c r="W79" s="252"/>
      <c r="X79" s="65"/>
    </row>
    <row r="80" spans="1:24" ht="30" customHeight="1" thickBot="1">
      <c r="A80" s="416"/>
      <c r="B80" s="422" t="s">
        <v>25</v>
      </c>
      <c r="C80" s="423"/>
      <c r="D80" s="256"/>
      <c r="E80" s="223"/>
      <c r="F80" s="223"/>
      <c r="G80" s="223"/>
      <c r="H80" s="223"/>
      <c r="I80" s="223">
        <f>I72+I73+I74+I75+I76+I77+I78+I79</f>
        <v>13.2</v>
      </c>
      <c r="J80" s="223">
        <f t="shared" ref="J80:M80" si="14">J72+J73+J74+J75+J76+J77+J78+J79</f>
        <v>0</v>
      </c>
      <c r="K80" s="223">
        <f t="shared" si="14"/>
        <v>0</v>
      </c>
      <c r="L80" s="223">
        <f t="shared" si="14"/>
        <v>0</v>
      </c>
      <c r="M80" s="224">
        <f t="shared" si="14"/>
        <v>0</v>
      </c>
      <c r="N80" s="256"/>
      <c r="O80" s="223"/>
      <c r="P80" s="223"/>
      <c r="Q80" s="223"/>
      <c r="R80" s="223"/>
      <c r="S80" s="223">
        <f>S72+S73+S74+S75+S76+S77+S78+S79</f>
        <v>0</v>
      </c>
      <c r="T80" s="223">
        <f t="shared" ref="T80:W80" si="15">T72+T73+T74+T75+T76+T77+T78+T79</f>
        <v>0</v>
      </c>
      <c r="U80" s="223">
        <f t="shared" si="15"/>
        <v>0</v>
      </c>
      <c r="V80" s="223">
        <f t="shared" si="15"/>
        <v>0</v>
      </c>
      <c r="W80" s="224">
        <f t="shared" si="15"/>
        <v>0</v>
      </c>
      <c r="X80" s="65"/>
    </row>
    <row r="81" spans="1:24" ht="30" customHeight="1">
      <c r="A81" s="415">
        <v>9</v>
      </c>
      <c r="B81" s="417" t="s">
        <v>404</v>
      </c>
      <c r="C81" s="144" t="s">
        <v>17</v>
      </c>
      <c r="D81" s="420">
        <v>123.354</v>
      </c>
      <c r="E81" s="420">
        <v>80.292000000000002</v>
      </c>
      <c r="F81" s="420">
        <v>0</v>
      </c>
      <c r="G81" s="420">
        <v>0</v>
      </c>
      <c r="H81" s="425">
        <v>6.0369999999999999</v>
      </c>
      <c r="I81" s="240"/>
      <c r="J81" s="232"/>
      <c r="K81" s="232"/>
      <c r="L81" s="232"/>
      <c r="M81" s="233"/>
      <c r="N81" s="427">
        <v>0</v>
      </c>
      <c r="O81" s="420">
        <v>3</v>
      </c>
      <c r="P81" s="420">
        <v>0</v>
      </c>
      <c r="Q81" s="420">
        <v>0</v>
      </c>
      <c r="R81" s="420">
        <v>0</v>
      </c>
      <c r="S81" s="242"/>
      <c r="T81" s="243"/>
      <c r="U81" s="243"/>
      <c r="V81" s="243"/>
      <c r="W81" s="244"/>
      <c r="X81" s="65"/>
    </row>
    <row r="82" spans="1:24" ht="30" customHeight="1">
      <c r="A82" s="415"/>
      <c r="B82" s="418"/>
      <c r="C82" s="146" t="s">
        <v>18</v>
      </c>
      <c r="D82" s="421"/>
      <c r="E82" s="421"/>
      <c r="F82" s="421"/>
      <c r="G82" s="421"/>
      <c r="H82" s="426"/>
      <c r="I82" s="236"/>
      <c r="J82" s="234"/>
      <c r="K82" s="234"/>
      <c r="L82" s="234"/>
      <c r="M82" s="235"/>
      <c r="N82" s="428"/>
      <c r="O82" s="421"/>
      <c r="P82" s="421"/>
      <c r="Q82" s="421"/>
      <c r="R82" s="421"/>
      <c r="S82" s="245"/>
      <c r="T82" s="246"/>
      <c r="U82" s="246"/>
      <c r="V82" s="246"/>
      <c r="W82" s="247"/>
      <c r="X82" s="65"/>
    </row>
    <row r="83" spans="1:24" ht="30" customHeight="1">
      <c r="A83" s="415"/>
      <c r="B83" s="418"/>
      <c r="C83" s="146" t="s">
        <v>19</v>
      </c>
      <c r="D83" s="421"/>
      <c r="E83" s="421"/>
      <c r="F83" s="421"/>
      <c r="G83" s="421"/>
      <c r="H83" s="426"/>
      <c r="I83" s="236"/>
      <c r="J83" s="234"/>
      <c r="K83" s="234"/>
      <c r="L83" s="234"/>
      <c r="M83" s="235"/>
      <c r="N83" s="428"/>
      <c r="O83" s="421"/>
      <c r="P83" s="421"/>
      <c r="Q83" s="421"/>
      <c r="R83" s="421"/>
      <c r="S83" s="245"/>
      <c r="T83" s="246"/>
      <c r="U83" s="246"/>
      <c r="V83" s="246"/>
      <c r="W83" s="247"/>
      <c r="X83" s="65"/>
    </row>
    <row r="84" spans="1:24" ht="30" customHeight="1">
      <c r="A84" s="415"/>
      <c r="B84" s="418"/>
      <c r="C84" s="146" t="s">
        <v>20</v>
      </c>
      <c r="D84" s="421"/>
      <c r="E84" s="421"/>
      <c r="F84" s="421"/>
      <c r="G84" s="421"/>
      <c r="H84" s="426"/>
      <c r="I84" s="236"/>
      <c r="J84" s="234"/>
      <c r="K84" s="234"/>
      <c r="L84" s="234"/>
      <c r="M84" s="235"/>
      <c r="N84" s="428"/>
      <c r="O84" s="421"/>
      <c r="P84" s="421"/>
      <c r="Q84" s="421"/>
      <c r="R84" s="421"/>
      <c r="S84" s="245"/>
      <c r="T84" s="246"/>
      <c r="U84" s="246"/>
      <c r="V84" s="246"/>
      <c r="W84" s="247"/>
      <c r="X84" s="65"/>
    </row>
    <row r="85" spans="1:24" ht="30" customHeight="1">
      <c r="A85" s="415"/>
      <c r="B85" s="418"/>
      <c r="C85" s="146" t="s">
        <v>21</v>
      </c>
      <c r="D85" s="421"/>
      <c r="E85" s="421"/>
      <c r="F85" s="421"/>
      <c r="G85" s="421"/>
      <c r="H85" s="426"/>
      <c r="I85" s="236"/>
      <c r="J85" s="234"/>
      <c r="K85" s="234"/>
      <c r="L85" s="234"/>
      <c r="M85" s="235"/>
      <c r="N85" s="428"/>
      <c r="O85" s="421"/>
      <c r="P85" s="421"/>
      <c r="Q85" s="421"/>
      <c r="R85" s="421"/>
      <c r="S85" s="245"/>
      <c r="T85" s="246"/>
      <c r="U85" s="246"/>
      <c r="V85" s="246"/>
      <c r="W85" s="247"/>
      <c r="X85" s="65"/>
    </row>
    <row r="86" spans="1:24" ht="30" customHeight="1">
      <c r="A86" s="415"/>
      <c r="B86" s="418"/>
      <c r="C86" s="146" t="s">
        <v>22</v>
      </c>
      <c r="D86" s="421"/>
      <c r="E86" s="421"/>
      <c r="F86" s="421"/>
      <c r="G86" s="421"/>
      <c r="H86" s="426"/>
      <c r="I86" s="236"/>
      <c r="J86" s="234"/>
      <c r="K86" s="234"/>
      <c r="L86" s="234"/>
      <c r="M86" s="235"/>
      <c r="N86" s="428"/>
      <c r="O86" s="421"/>
      <c r="P86" s="421"/>
      <c r="Q86" s="421"/>
      <c r="R86" s="421"/>
      <c r="S86" s="245"/>
      <c r="T86" s="246"/>
      <c r="U86" s="246"/>
      <c r="V86" s="246"/>
      <c r="W86" s="247"/>
      <c r="X86" s="65"/>
    </row>
    <row r="87" spans="1:24" ht="30" customHeight="1">
      <c r="A87" s="415"/>
      <c r="B87" s="418"/>
      <c r="C87" s="146" t="s">
        <v>23</v>
      </c>
      <c r="D87" s="421"/>
      <c r="E87" s="421"/>
      <c r="F87" s="421"/>
      <c r="G87" s="421"/>
      <c r="H87" s="426"/>
      <c r="I87" s="236"/>
      <c r="J87" s="234"/>
      <c r="K87" s="234"/>
      <c r="L87" s="234"/>
      <c r="M87" s="235"/>
      <c r="N87" s="428"/>
      <c r="O87" s="421"/>
      <c r="P87" s="421"/>
      <c r="Q87" s="421"/>
      <c r="R87" s="421"/>
      <c r="S87" s="245"/>
      <c r="T87" s="246"/>
      <c r="U87" s="246"/>
      <c r="V87" s="246"/>
      <c r="W87" s="247"/>
      <c r="X87" s="65"/>
    </row>
    <row r="88" spans="1:24" ht="30" customHeight="1" thickBot="1">
      <c r="A88" s="415"/>
      <c r="B88" s="419"/>
      <c r="C88" s="149" t="s">
        <v>24</v>
      </c>
      <c r="D88" s="421"/>
      <c r="E88" s="421"/>
      <c r="F88" s="421"/>
      <c r="G88" s="421"/>
      <c r="H88" s="426"/>
      <c r="I88" s="237"/>
      <c r="J88" s="238"/>
      <c r="K88" s="238"/>
      <c r="L88" s="238"/>
      <c r="M88" s="239"/>
      <c r="N88" s="429"/>
      <c r="O88" s="424"/>
      <c r="P88" s="424"/>
      <c r="Q88" s="424"/>
      <c r="R88" s="424"/>
      <c r="S88" s="251"/>
      <c r="T88" s="248"/>
      <c r="U88" s="248"/>
      <c r="V88" s="248"/>
      <c r="W88" s="252"/>
      <c r="X88" s="65"/>
    </row>
    <row r="89" spans="1:24" ht="30" customHeight="1" thickBot="1">
      <c r="A89" s="416"/>
      <c r="B89" s="422" t="s">
        <v>25</v>
      </c>
      <c r="C89" s="423"/>
      <c r="D89" s="256"/>
      <c r="E89" s="223"/>
      <c r="F89" s="223"/>
      <c r="G89" s="223"/>
      <c r="H89" s="223"/>
      <c r="I89" s="223">
        <f t="shared" ref="I89:M89" si="16">I81+I82+I83+I84+I85+I86+I87+I88</f>
        <v>0</v>
      </c>
      <c r="J89" s="223">
        <f t="shared" si="16"/>
        <v>0</v>
      </c>
      <c r="K89" s="223">
        <f t="shared" si="16"/>
        <v>0</v>
      </c>
      <c r="L89" s="223">
        <f t="shared" si="16"/>
        <v>0</v>
      </c>
      <c r="M89" s="224">
        <f t="shared" si="16"/>
        <v>0</v>
      </c>
      <c r="N89" s="256"/>
      <c r="O89" s="223"/>
      <c r="P89" s="223"/>
      <c r="Q89" s="223"/>
      <c r="R89" s="223"/>
      <c r="S89" s="223">
        <f t="shared" ref="S89:W89" si="17">S81+S82+S83+S84+S85+S86+S87+S88</f>
        <v>0</v>
      </c>
      <c r="T89" s="223">
        <f t="shared" si="17"/>
        <v>0</v>
      </c>
      <c r="U89" s="223">
        <f t="shared" si="17"/>
        <v>0</v>
      </c>
      <c r="V89" s="223">
        <f t="shared" si="17"/>
        <v>0</v>
      </c>
      <c r="W89" s="224">
        <f t="shared" si="17"/>
        <v>0</v>
      </c>
      <c r="X89" s="65"/>
    </row>
    <row r="90" spans="1:24" ht="30" customHeight="1">
      <c r="A90" s="415">
        <v>10</v>
      </c>
      <c r="B90" s="417" t="s">
        <v>405</v>
      </c>
      <c r="C90" s="144" t="s">
        <v>17</v>
      </c>
      <c r="D90" s="420">
        <v>143.33500000000001</v>
      </c>
      <c r="E90" s="420">
        <v>99.639999999999986</v>
      </c>
      <c r="F90" s="420">
        <v>0</v>
      </c>
      <c r="G90" s="420">
        <v>0</v>
      </c>
      <c r="H90" s="425">
        <v>0.33100000000000002</v>
      </c>
      <c r="I90" s="240"/>
      <c r="J90" s="232"/>
      <c r="K90" s="232"/>
      <c r="L90" s="232"/>
      <c r="M90" s="233"/>
      <c r="N90" s="427">
        <v>10.391999999999999</v>
      </c>
      <c r="O90" s="420">
        <v>0.08</v>
      </c>
      <c r="P90" s="420"/>
      <c r="Q90" s="420"/>
      <c r="R90" s="420">
        <v>11.2</v>
      </c>
      <c r="S90" s="242"/>
      <c r="T90" s="243"/>
      <c r="U90" s="243"/>
      <c r="V90" s="243"/>
      <c r="W90" s="244"/>
      <c r="X90" s="65"/>
    </row>
    <row r="91" spans="1:24" ht="30" customHeight="1">
      <c r="A91" s="415"/>
      <c r="B91" s="418"/>
      <c r="C91" s="146" t="s">
        <v>18</v>
      </c>
      <c r="D91" s="421"/>
      <c r="E91" s="421"/>
      <c r="F91" s="421"/>
      <c r="G91" s="421"/>
      <c r="H91" s="426"/>
      <c r="I91" s="236"/>
      <c r="J91" s="234"/>
      <c r="K91" s="234"/>
      <c r="L91" s="234"/>
      <c r="M91" s="235"/>
      <c r="N91" s="428"/>
      <c r="O91" s="421"/>
      <c r="P91" s="421"/>
      <c r="Q91" s="421"/>
      <c r="R91" s="421"/>
      <c r="S91" s="245"/>
      <c r="T91" s="246"/>
      <c r="U91" s="246"/>
      <c r="V91" s="246"/>
      <c r="W91" s="247"/>
      <c r="X91" s="65"/>
    </row>
    <row r="92" spans="1:24" ht="30" customHeight="1">
      <c r="A92" s="415"/>
      <c r="B92" s="418"/>
      <c r="C92" s="146" t="s">
        <v>19</v>
      </c>
      <c r="D92" s="421"/>
      <c r="E92" s="421"/>
      <c r="F92" s="421"/>
      <c r="G92" s="421"/>
      <c r="H92" s="426"/>
      <c r="I92" s="236"/>
      <c r="J92" s="234"/>
      <c r="K92" s="234"/>
      <c r="L92" s="234"/>
      <c r="M92" s="235"/>
      <c r="N92" s="428"/>
      <c r="O92" s="421"/>
      <c r="P92" s="421"/>
      <c r="Q92" s="421"/>
      <c r="R92" s="421"/>
      <c r="S92" s="245"/>
      <c r="T92" s="246"/>
      <c r="U92" s="246"/>
      <c r="V92" s="246"/>
      <c r="W92" s="247"/>
      <c r="X92" s="65"/>
    </row>
    <row r="93" spans="1:24" ht="30" customHeight="1">
      <c r="A93" s="415"/>
      <c r="B93" s="418"/>
      <c r="C93" s="146" t="s">
        <v>20</v>
      </c>
      <c r="D93" s="421"/>
      <c r="E93" s="421"/>
      <c r="F93" s="421"/>
      <c r="G93" s="421"/>
      <c r="H93" s="426"/>
      <c r="I93" s="236"/>
      <c r="J93" s="234"/>
      <c r="K93" s="234"/>
      <c r="L93" s="234"/>
      <c r="M93" s="235"/>
      <c r="N93" s="428"/>
      <c r="O93" s="421"/>
      <c r="P93" s="421"/>
      <c r="Q93" s="421"/>
      <c r="R93" s="421"/>
      <c r="S93" s="245"/>
      <c r="T93" s="246"/>
      <c r="U93" s="246"/>
      <c r="V93" s="246"/>
      <c r="W93" s="247"/>
      <c r="X93" s="65"/>
    </row>
    <row r="94" spans="1:24" ht="30" customHeight="1">
      <c r="A94" s="415"/>
      <c r="B94" s="418"/>
      <c r="C94" s="146" t="s">
        <v>21</v>
      </c>
      <c r="D94" s="421"/>
      <c r="E94" s="421"/>
      <c r="F94" s="421"/>
      <c r="G94" s="421"/>
      <c r="H94" s="426"/>
      <c r="I94" s="236"/>
      <c r="J94" s="234"/>
      <c r="K94" s="234"/>
      <c r="L94" s="234"/>
      <c r="M94" s="235"/>
      <c r="N94" s="428"/>
      <c r="O94" s="421"/>
      <c r="P94" s="421"/>
      <c r="Q94" s="421"/>
      <c r="R94" s="421"/>
      <c r="S94" s="245"/>
      <c r="T94" s="246"/>
      <c r="U94" s="246"/>
      <c r="V94" s="246"/>
      <c r="W94" s="247"/>
      <c r="X94" s="65"/>
    </row>
    <row r="95" spans="1:24" ht="30" customHeight="1">
      <c r="A95" s="415"/>
      <c r="B95" s="418"/>
      <c r="C95" s="146" t="s">
        <v>22</v>
      </c>
      <c r="D95" s="421"/>
      <c r="E95" s="421"/>
      <c r="F95" s="421"/>
      <c r="G95" s="421"/>
      <c r="H95" s="426"/>
      <c r="I95" s="236"/>
      <c r="J95" s="234"/>
      <c r="K95" s="234"/>
      <c r="L95" s="234"/>
      <c r="M95" s="235"/>
      <c r="N95" s="428"/>
      <c r="O95" s="421"/>
      <c r="P95" s="421"/>
      <c r="Q95" s="421"/>
      <c r="R95" s="421"/>
      <c r="S95" s="245"/>
      <c r="T95" s="246"/>
      <c r="U95" s="246"/>
      <c r="V95" s="246"/>
      <c r="W95" s="247"/>
      <c r="X95" s="65"/>
    </row>
    <row r="96" spans="1:24" ht="30" customHeight="1">
      <c r="A96" s="415"/>
      <c r="B96" s="418"/>
      <c r="C96" s="146" t="s">
        <v>23</v>
      </c>
      <c r="D96" s="421"/>
      <c r="E96" s="421"/>
      <c r="F96" s="421"/>
      <c r="G96" s="421"/>
      <c r="H96" s="426"/>
      <c r="I96" s="236"/>
      <c r="J96" s="234"/>
      <c r="K96" s="234"/>
      <c r="L96" s="234"/>
      <c r="M96" s="235"/>
      <c r="N96" s="428"/>
      <c r="O96" s="421"/>
      <c r="P96" s="421"/>
      <c r="Q96" s="421"/>
      <c r="R96" s="421"/>
      <c r="S96" s="245"/>
      <c r="T96" s="246"/>
      <c r="U96" s="246"/>
      <c r="V96" s="246"/>
      <c r="W96" s="247"/>
      <c r="X96" s="65"/>
    </row>
    <row r="97" spans="1:24" ht="30" customHeight="1" thickBot="1">
      <c r="A97" s="415"/>
      <c r="B97" s="419"/>
      <c r="C97" s="149" t="s">
        <v>24</v>
      </c>
      <c r="D97" s="421"/>
      <c r="E97" s="421"/>
      <c r="F97" s="421"/>
      <c r="G97" s="421"/>
      <c r="H97" s="426"/>
      <c r="I97" s="237"/>
      <c r="J97" s="238"/>
      <c r="K97" s="238"/>
      <c r="L97" s="238"/>
      <c r="M97" s="239"/>
      <c r="N97" s="429"/>
      <c r="O97" s="424"/>
      <c r="P97" s="424"/>
      <c r="Q97" s="424"/>
      <c r="R97" s="424"/>
      <c r="S97" s="251"/>
      <c r="T97" s="248"/>
      <c r="U97" s="248"/>
      <c r="V97" s="248"/>
      <c r="W97" s="252"/>
      <c r="X97" s="65"/>
    </row>
    <row r="98" spans="1:24" ht="30" customHeight="1" thickBot="1">
      <c r="A98" s="416"/>
      <c r="B98" s="422" t="s">
        <v>25</v>
      </c>
      <c r="C98" s="423"/>
      <c r="D98" s="256"/>
      <c r="E98" s="223"/>
      <c r="F98" s="223"/>
      <c r="G98" s="223"/>
      <c r="H98" s="223"/>
      <c r="I98" s="223">
        <f>I90+I91+I92+I93+I94+I95+I96+I97</f>
        <v>0</v>
      </c>
      <c r="J98" s="223">
        <f t="shared" ref="J98:M98" si="18">J90+J91+J92+J93+J94+J95+J96+J97</f>
        <v>0</v>
      </c>
      <c r="K98" s="223">
        <f t="shared" si="18"/>
        <v>0</v>
      </c>
      <c r="L98" s="223">
        <f t="shared" si="18"/>
        <v>0</v>
      </c>
      <c r="M98" s="224">
        <f t="shared" si="18"/>
        <v>0</v>
      </c>
      <c r="N98" s="256"/>
      <c r="O98" s="223"/>
      <c r="P98" s="223"/>
      <c r="Q98" s="223"/>
      <c r="R98" s="223"/>
      <c r="S98" s="223">
        <f>S90+S91+S92+S93+S94+S95+S96+S97</f>
        <v>0</v>
      </c>
      <c r="T98" s="223">
        <f t="shared" ref="T98:W98" si="19">T90+T91+T92+T93+T94+T95+T96+T97</f>
        <v>0</v>
      </c>
      <c r="U98" s="223">
        <f t="shared" si="19"/>
        <v>0</v>
      </c>
      <c r="V98" s="223">
        <f t="shared" si="19"/>
        <v>0</v>
      </c>
      <c r="W98" s="224">
        <f t="shared" si="19"/>
        <v>0</v>
      </c>
      <c r="X98" s="65"/>
    </row>
    <row r="99" spans="1:24" ht="30" customHeight="1">
      <c r="A99" s="415">
        <v>11</v>
      </c>
      <c r="B99" s="417" t="s">
        <v>406</v>
      </c>
      <c r="C99" s="144" t="s">
        <v>17</v>
      </c>
      <c r="D99" s="420">
        <v>90.313699999999997</v>
      </c>
      <c r="E99" s="420">
        <v>0</v>
      </c>
      <c r="F99" s="420">
        <v>118.51</v>
      </c>
      <c r="G99" s="420">
        <v>0</v>
      </c>
      <c r="H99" s="425">
        <v>42.745899999999999</v>
      </c>
      <c r="I99" s="240">
        <v>8.0299999999999994</v>
      </c>
      <c r="J99" s="232"/>
      <c r="K99" s="232">
        <v>12.843</v>
      </c>
      <c r="L99" s="232"/>
      <c r="M99" s="233"/>
      <c r="N99" s="427">
        <v>4.7</v>
      </c>
      <c r="O99" s="420">
        <v>33.700000000000003</v>
      </c>
      <c r="P99" s="420">
        <v>0</v>
      </c>
      <c r="Q99" s="420">
        <v>0</v>
      </c>
      <c r="R99" s="420">
        <v>121.10980000000001</v>
      </c>
      <c r="S99" s="242"/>
      <c r="T99" s="243"/>
      <c r="U99" s="243"/>
      <c r="V99" s="243"/>
      <c r="W99" s="244"/>
      <c r="X99" s="65"/>
    </row>
    <row r="100" spans="1:24" ht="30" customHeight="1">
      <c r="A100" s="415"/>
      <c r="B100" s="418"/>
      <c r="C100" s="146" t="s">
        <v>18</v>
      </c>
      <c r="D100" s="421"/>
      <c r="E100" s="421"/>
      <c r="F100" s="421"/>
      <c r="G100" s="421"/>
      <c r="H100" s="426"/>
      <c r="I100" s="236">
        <v>10</v>
      </c>
      <c r="J100" s="234"/>
      <c r="K100" s="234">
        <v>10</v>
      </c>
      <c r="L100" s="234"/>
      <c r="M100" s="235"/>
      <c r="N100" s="428"/>
      <c r="O100" s="421"/>
      <c r="P100" s="421"/>
      <c r="Q100" s="421"/>
      <c r="R100" s="421"/>
      <c r="S100" s="245"/>
      <c r="T100" s="246"/>
      <c r="U100" s="246"/>
      <c r="V100" s="246"/>
      <c r="W100" s="247"/>
      <c r="X100" s="65"/>
    </row>
    <row r="101" spans="1:24" ht="30" customHeight="1">
      <c r="A101" s="415"/>
      <c r="B101" s="418"/>
      <c r="C101" s="146" t="s">
        <v>19</v>
      </c>
      <c r="D101" s="421"/>
      <c r="E101" s="421"/>
      <c r="F101" s="421"/>
      <c r="G101" s="421"/>
      <c r="H101" s="426"/>
      <c r="I101" s="236"/>
      <c r="J101" s="234"/>
      <c r="K101" s="234"/>
      <c r="L101" s="234"/>
      <c r="M101" s="235"/>
      <c r="N101" s="428"/>
      <c r="O101" s="421"/>
      <c r="P101" s="421"/>
      <c r="Q101" s="421"/>
      <c r="R101" s="421"/>
      <c r="S101" s="245"/>
      <c r="T101" s="246"/>
      <c r="U101" s="246"/>
      <c r="V101" s="246"/>
      <c r="W101" s="247"/>
      <c r="X101" s="65"/>
    </row>
    <row r="102" spans="1:24" ht="30" customHeight="1">
      <c r="A102" s="415"/>
      <c r="B102" s="418"/>
      <c r="C102" s="146" t="s">
        <v>20</v>
      </c>
      <c r="D102" s="421"/>
      <c r="E102" s="421"/>
      <c r="F102" s="421"/>
      <c r="G102" s="421"/>
      <c r="H102" s="426"/>
      <c r="I102" s="236">
        <v>10</v>
      </c>
      <c r="J102" s="234"/>
      <c r="K102" s="234"/>
      <c r="L102" s="234"/>
      <c r="M102" s="235"/>
      <c r="N102" s="428"/>
      <c r="O102" s="421"/>
      <c r="P102" s="421"/>
      <c r="Q102" s="421"/>
      <c r="R102" s="421"/>
      <c r="S102" s="245"/>
      <c r="T102" s="246"/>
      <c r="U102" s="246"/>
      <c r="V102" s="246"/>
      <c r="W102" s="247"/>
      <c r="X102" s="65"/>
    </row>
    <row r="103" spans="1:24" ht="30" customHeight="1">
      <c r="A103" s="415"/>
      <c r="B103" s="418"/>
      <c r="C103" s="146" t="s">
        <v>21</v>
      </c>
      <c r="D103" s="421"/>
      <c r="E103" s="421"/>
      <c r="F103" s="421"/>
      <c r="G103" s="421"/>
      <c r="H103" s="426"/>
      <c r="I103" s="236">
        <v>15</v>
      </c>
      <c r="J103" s="234"/>
      <c r="K103" s="234">
        <v>45</v>
      </c>
      <c r="L103" s="234"/>
      <c r="M103" s="235"/>
      <c r="N103" s="428"/>
      <c r="O103" s="421"/>
      <c r="P103" s="421"/>
      <c r="Q103" s="421"/>
      <c r="R103" s="421"/>
      <c r="S103" s="245"/>
      <c r="T103" s="246"/>
      <c r="U103" s="246"/>
      <c r="V103" s="246"/>
      <c r="W103" s="247"/>
      <c r="X103" s="65"/>
    </row>
    <row r="104" spans="1:24" ht="30" customHeight="1">
      <c r="A104" s="415"/>
      <c r="B104" s="418"/>
      <c r="C104" s="146" t="s">
        <v>22</v>
      </c>
      <c r="D104" s="421"/>
      <c r="E104" s="421"/>
      <c r="F104" s="421"/>
      <c r="G104" s="421"/>
      <c r="H104" s="426"/>
      <c r="I104" s="236">
        <v>5</v>
      </c>
      <c r="J104" s="234"/>
      <c r="K104" s="234"/>
      <c r="L104" s="234"/>
      <c r="M104" s="235"/>
      <c r="N104" s="428"/>
      <c r="O104" s="421"/>
      <c r="P104" s="421"/>
      <c r="Q104" s="421"/>
      <c r="R104" s="421"/>
      <c r="S104" s="245"/>
      <c r="T104" s="246"/>
      <c r="U104" s="246"/>
      <c r="V104" s="246"/>
      <c r="W104" s="247"/>
      <c r="X104" s="65"/>
    </row>
    <row r="105" spans="1:24" ht="30" customHeight="1">
      <c r="A105" s="415"/>
      <c r="B105" s="418"/>
      <c r="C105" s="146" t="s">
        <v>23</v>
      </c>
      <c r="D105" s="421"/>
      <c r="E105" s="421"/>
      <c r="F105" s="421"/>
      <c r="G105" s="421"/>
      <c r="H105" s="426"/>
      <c r="I105" s="236">
        <v>4</v>
      </c>
      <c r="J105" s="234"/>
      <c r="K105" s="234"/>
      <c r="L105" s="234"/>
      <c r="M105" s="235"/>
      <c r="N105" s="428"/>
      <c r="O105" s="421"/>
      <c r="P105" s="421"/>
      <c r="Q105" s="421"/>
      <c r="R105" s="421"/>
      <c r="S105" s="245"/>
      <c r="T105" s="246"/>
      <c r="U105" s="246"/>
      <c r="V105" s="246"/>
      <c r="W105" s="247"/>
      <c r="X105" s="65"/>
    </row>
    <row r="106" spans="1:24" ht="30" customHeight="1" thickBot="1">
      <c r="A106" s="415"/>
      <c r="B106" s="419"/>
      <c r="C106" s="149" t="s">
        <v>24</v>
      </c>
      <c r="D106" s="421"/>
      <c r="E106" s="421"/>
      <c r="F106" s="421"/>
      <c r="G106" s="421"/>
      <c r="H106" s="426"/>
      <c r="I106" s="237">
        <v>16</v>
      </c>
      <c r="J106" s="238"/>
      <c r="K106" s="238">
        <v>25</v>
      </c>
      <c r="L106" s="238"/>
      <c r="M106" s="239"/>
      <c r="N106" s="429"/>
      <c r="O106" s="424"/>
      <c r="P106" s="424"/>
      <c r="Q106" s="424"/>
      <c r="R106" s="424"/>
      <c r="S106" s="251"/>
      <c r="T106" s="248"/>
      <c r="U106" s="248"/>
      <c r="V106" s="248"/>
      <c r="W106" s="252"/>
      <c r="X106" s="65"/>
    </row>
    <row r="107" spans="1:24" ht="30" customHeight="1" thickBot="1">
      <c r="A107" s="416"/>
      <c r="B107" s="422" t="s">
        <v>25</v>
      </c>
      <c r="C107" s="423"/>
      <c r="D107" s="256"/>
      <c r="E107" s="223"/>
      <c r="F107" s="223"/>
      <c r="G107" s="223"/>
      <c r="H107" s="223"/>
      <c r="I107" s="223">
        <f t="shared" ref="I107:M107" si="20">I99+I100+I101+I102+I103+I104+I105+I106</f>
        <v>68.03</v>
      </c>
      <c r="J107" s="223">
        <f t="shared" si="20"/>
        <v>0</v>
      </c>
      <c r="K107" s="223">
        <f t="shared" si="20"/>
        <v>92.843000000000004</v>
      </c>
      <c r="L107" s="223">
        <f t="shared" si="20"/>
        <v>0</v>
      </c>
      <c r="M107" s="224">
        <f t="shared" si="20"/>
        <v>0</v>
      </c>
      <c r="N107" s="256"/>
      <c r="O107" s="223"/>
      <c r="P107" s="223"/>
      <c r="Q107" s="223"/>
      <c r="R107" s="223"/>
      <c r="S107" s="223">
        <f t="shared" ref="S107:W107" si="21">S99+S100+S101+S102+S103+S104+S105+S106</f>
        <v>0</v>
      </c>
      <c r="T107" s="223">
        <f t="shared" si="21"/>
        <v>0</v>
      </c>
      <c r="U107" s="223">
        <f t="shared" si="21"/>
        <v>0</v>
      </c>
      <c r="V107" s="223">
        <f t="shared" si="21"/>
        <v>0</v>
      </c>
      <c r="W107" s="224">
        <f t="shared" si="21"/>
        <v>0</v>
      </c>
      <c r="X107" s="65"/>
    </row>
    <row r="108" spans="1:24" ht="30" customHeight="1">
      <c r="A108" s="415">
        <v>12</v>
      </c>
      <c r="B108" s="417" t="s">
        <v>407</v>
      </c>
      <c r="C108" s="144" t="s">
        <v>17</v>
      </c>
      <c r="D108" s="420">
        <v>549.75</v>
      </c>
      <c r="E108" s="420">
        <v>11.86</v>
      </c>
      <c r="F108" s="420">
        <v>15.1</v>
      </c>
      <c r="G108" s="420">
        <v>20.881699999999999</v>
      </c>
      <c r="H108" s="425">
        <v>34.764899999999997</v>
      </c>
      <c r="I108" s="240">
        <v>40</v>
      </c>
      <c r="J108" s="232"/>
      <c r="K108" s="232"/>
      <c r="L108" s="232"/>
      <c r="M108" s="233"/>
      <c r="N108" s="427"/>
      <c r="O108" s="420"/>
      <c r="P108" s="420"/>
      <c r="Q108" s="420"/>
      <c r="R108" s="420"/>
      <c r="S108" s="242"/>
      <c r="T108" s="243"/>
      <c r="U108" s="243"/>
      <c r="V108" s="243"/>
      <c r="W108" s="244"/>
      <c r="X108" s="65"/>
    </row>
    <row r="109" spans="1:24" ht="30" customHeight="1">
      <c r="A109" s="415"/>
      <c r="B109" s="418"/>
      <c r="C109" s="146" t="s">
        <v>18</v>
      </c>
      <c r="D109" s="421"/>
      <c r="E109" s="421"/>
      <c r="F109" s="421"/>
      <c r="G109" s="421"/>
      <c r="H109" s="426"/>
      <c r="I109" s="236">
        <v>15</v>
      </c>
      <c r="J109" s="234"/>
      <c r="K109" s="234"/>
      <c r="L109" s="234"/>
      <c r="M109" s="235"/>
      <c r="N109" s="428"/>
      <c r="O109" s="421"/>
      <c r="P109" s="421"/>
      <c r="Q109" s="421"/>
      <c r="R109" s="421"/>
      <c r="S109" s="245"/>
      <c r="T109" s="246"/>
      <c r="U109" s="246"/>
      <c r="V109" s="246"/>
      <c r="W109" s="247"/>
      <c r="X109" s="65"/>
    </row>
    <row r="110" spans="1:24" ht="30" customHeight="1">
      <c r="A110" s="415"/>
      <c r="B110" s="418"/>
      <c r="C110" s="146" t="s">
        <v>19</v>
      </c>
      <c r="D110" s="421"/>
      <c r="E110" s="421"/>
      <c r="F110" s="421"/>
      <c r="G110" s="421"/>
      <c r="H110" s="426"/>
      <c r="I110" s="236">
        <v>42</v>
      </c>
      <c r="J110" s="234"/>
      <c r="K110" s="234"/>
      <c r="L110" s="234"/>
      <c r="M110" s="235"/>
      <c r="N110" s="428"/>
      <c r="O110" s="421"/>
      <c r="P110" s="421"/>
      <c r="Q110" s="421"/>
      <c r="R110" s="421"/>
      <c r="S110" s="245"/>
      <c r="T110" s="246"/>
      <c r="U110" s="246"/>
      <c r="V110" s="246"/>
      <c r="W110" s="247"/>
      <c r="X110" s="65"/>
    </row>
    <row r="111" spans="1:24" ht="30" customHeight="1">
      <c r="A111" s="415"/>
      <c r="B111" s="418"/>
      <c r="C111" s="146" t="s">
        <v>20</v>
      </c>
      <c r="D111" s="421"/>
      <c r="E111" s="421"/>
      <c r="F111" s="421"/>
      <c r="G111" s="421"/>
      <c r="H111" s="426"/>
      <c r="I111" s="236">
        <v>5</v>
      </c>
      <c r="J111" s="234"/>
      <c r="K111" s="234"/>
      <c r="L111" s="234"/>
      <c r="M111" s="235"/>
      <c r="N111" s="428"/>
      <c r="O111" s="421"/>
      <c r="P111" s="421"/>
      <c r="Q111" s="421"/>
      <c r="R111" s="421"/>
      <c r="S111" s="245"/>
      <c r="T111" s="246"/>
      <c r="U111" s="246"/>
      <c r="V111" s="246"/>
      <c r="W111" s="247"/>
      <c r="X111" s="65"/>
    </row>
    <row r="112" spans="1:24" ht="30" customHeight="1">
      <c r="A112" s="415"/>
      <c r="B112" s="418"/>
      <c r="C112" s="146" t="s">
        <v>21</v>
      </c>
      <c r="D112" s="421"/>
      <c r="E112" s="421"/>
      <c r="F112" s="421"/>
      <c r="G112" s="421"/>
      <c r="H112" s="426"/>
      <c r="I112" s="236">
        <v>33</v>
      </c>
      <c r="J112" s="234"/>
      <c r="K112" s="234"/>
      <c r="L112" s="234"/>
      <c r="M112" s="235"/>
      <c r="N112" s="428"/>
      <c r="O112" s="421"/>
      <c r="P112" s="421"/>
      <c r="Q112" s="421"/>
      <c r="R112" s="421"/>
      <c r="S112" s="245"/>
      <c r="T112" s="246"/>
      <c r="U112" s="246"/>
      <c r="V112" s="246"/>
      <c r="W112" s="247"/>
      <c r="X112" s="65"/>
    </row>
    <row r="113" spans="1:24" ht="30" customHeight="1">
      <c r="A113" s="415"/>
      <c r="B113" s="418"/>
      <c r="C113" s="146" t="s">
        <v>22</v>
      </c>
      <c r="D113" s="421"/>
      <c r="E113" s="421"/>
      <c r="F113" s="421"/>
      <c r="G113" s="421"/>
      <c r="H113" s="426"/>
      <c r="I113" s="236">
        <v>20</v>
      </c>
      <c r="J113" s="234"/>
      <c r="K113" s="234"/>
      <c r="L113" s="234"/>
      <c r="M113" s="235"/>
      <c r="N113" s="428"/>
      <c r="O113" s="421"/>
      <c r="P113" s="421"/>
      <c r="Q113" s="421"/>
      <c r="R113" s="421"/>
      <c r="S113" s="245"/>
      <c r="T113" s="246"/>
      <c r="U113" s="246"/>
      <c r="V113" s="246"/>
      <c r="W113" s="247"/>
      <c r="X113" s="65"/>
    </row>
    <row r="114" spans="1:24" ht="30" customHeight="1">
      <c r="A114" s="415"/>
      <c r="B114" s="418"/>
      <c r="C114" s="146" t="s">
        <v>23</v>
      </c>
      <c r="D114" s="421"/>
      <c r="E114" s="421"/>
      <c r="F114" s="421"/>
      <c r="G114" s="421"/>
      <c r="H114" s="426"/>
      <c r="I114" s="236">
        <v>10</v>
      </c>
      <c r="J114" s="234"/>
      <c r="K114" s="234"/>
      <c r="L114" s="234"/>
      <c r="M114" s="235"/>
      <c r="N114" s="428"/>
      <c r="O114" s="421"/>
      <c r="P114" s="421"/>
      <c r="Q114" s="421"/>
      <c r="R114" s="421"/>
      <c r="S114" s="245"/>
      <c r="T114" s="246"/>
      <c r="U114" s="246"/>
      <c r="V114" s="246"/>
      <c r="W114" s="247"/>
      <c r="X114" s="65"/>
    </row>
    <row r="115" spans="1:24" ht="30" customHeight="1" thickBot="1">
      <c r="A115" s="415"/>
      <c r="B115" s="419"/>
      <c r="C115" s="149" t="s">
        <v>24</v>
      </c>
      <c r="D115" s="421"/>
      <c r="E115" s="421"/>
      <c r="F115" s="421"/>
      <c r="G115" s="421"/>
      <c r="H115" s="426"/>
      <c r="I115" s="237">
        <v>35</v>
      </c>
      <c r="J115" s="238"/>
      <c r="K115" s="238"/>
      <c r="L115" s="238"/>
      <c r="M115" s="239"/>
      <c r="N115" s="429"/>
      <c r="O115" s="424"/>
      <c r="P115" s="424"/>
      <c r="Q115" s="424"/>
      <c r="R115" s="424"/>
      <c r="S115" s="251"/>
      <c r="T115" s="248"/>
      <c r="U115" s="248"/>
      <c r="V115" s="248"/>
      <c r="W115" s="252"/>
      <c r="X115" s="65"/>
    </row>
    <row r="116" spans="1:24" ht="30" customHeight="1" thickBot="1">
      <c r="A116" s="416"/>
      <c r="B116" s="422" t="s">
        <v>25</v>
      </c>
      <c r="C116" s="423"/>
      <c r="D116" s="256"/>
      <c r="E116" s="223"/>
      <c r="F116" s="223"/>
      <c r="G116" s="223"/>
      <c r="H116" s="223"/>
      <c r="I116" s="223">
        <f>I108+I109+I110+I111+I112+I113+I114+I115</f>
        <v>200</v>
      </c>
      <c r="J116" s="223">
        <f t="shared" ref="J116:M116" si="22">J108+J109+J110+J111+J112+J113+J114+J115</f>
        <v>0</v>
      </c>
      <c r="K116" s="223">
        <f t="shared" si="22"/>
        <v>0</v>
      </c>
      <c r="L116" s="223">
        <f t="shared" si="22"/>
        <v>0</v>
      </c>
      <c r="M116" s="224">
        <f t="shared" si="22"/>
        <v>0</v>
      </c>
      <c r="N116" s="256"/>
      <c r="O116" s="223"/>
      <c r="P116" s="223"/>
      <c r="Q116" s="223"/>
      <c r="R116" s="223"/>
      <c r="S116" s="223">
        <f>S108+S109+S110+S111+S112+S113+S114+S115</f>
        <v>0</v>
      </c>
      <c r="T116" s="223">
        <f t="shared" ref="T116:W116" si="23">T108+T109+T110+T111+T112+T113+T114+T115</f>
        <v>0</v>
      </c>
      <c r="U116" s="223">
        <f t="shared" si="23"/>
        <v>0</v>
      </c>
      <c r="V116" s="223">
        <f t="shared" si="23"/>
        <v>0</v>
      </c>
      <c r="W116" s="224">
        <f t="shared" si="23"/>
        <v>0</v>
      </c>
      <c r="X116" s="65"/>
    </row>
    <row r="117" spans="1:24" ht="30" customHeight="1">
      <c r="A117" s="415">
        <v>13</v>
      </c>
      <c r="B117" s="417" t="s">
        <v>408</v>
      </c>
      <c r="C117" s="144" t="s">
        <v>17</v>
      </c>
      <c r="D117" s="420">
        <v>312.18</v>
      </c>
      <c r="E117" s="420">
        <v>0</v>
      </c>
      <c r="F117" s="420">
        <v>79.6494</v>
      </c>
      <c r="G117" s="420">
        <v>0</v>
      </c>
      <c r="H117" s="425">
        <v>0</v>
      </c>
      <c r="I117" s="240"/>
      <c r="J117" s="232"/>
      <c r="K117" s="232"/>
      <c r="L117" s="232"/>
      <c r="M117" s="233"/>
      <c r="N117" s="427">
        <v>0</v>
      </c>
      <c r="O117" s="420">
        <v>0</v>
      </c>
      <c r="P117" s="420">
        <v>0.51339999999999997</v>
      </c>
      <c r="Q117" s="420">
        <v>0</v>
      </c>
      <c r="R117" s="420">
        <v>0</v>
      </c>
      <c r="S117" s="242"/>
      <c r="T117" s="243"/>
      <c r="U117" s="243"/>
      <c r="V117" s="243"/>
      <c r="W117" s="244"/>
      <c r="X117" s="65"/>
    </row>
    <row r="118" spans="1:24" ht="30" customHeight="1">
      <c r="A118" s="415"/>
      <c r="B118" s="418"/>
      <c r="C118" s="146" t="s">
        <v>18</v>
      </c>
      <c r="D118" s="421"/>
      <c r="E118" s="421"/>
      <c r="F118" s="421"/>
      <c r="G118" s="421"/>
      <c r="H118" s="426"/>
      <c r="I118" s="236"/>
      <c r="J118" s="234"/>
      <c r="K118" s="234"/>
      <c r="L118" s="234"/>
      <c r="M118" s="235"/>
      <c r="N118" s="428"/>
      <c r="O118" s="421"/>
      <c r="P118" s="421"/>
      <c r="Q118" s="421"/>
      <c r="R118" s="421"/>
      <c r="S118" s="245"/>
      <c r="T118" s="246"/>
      <c r="U118" s="246"/>
      <c r="V118" s="246"/>
      <c r="W118" s="247"/>
      <c r="X118" s="65"/>
    </row>
    <row r="119" spans="1:24" ht="30" customHeight="1">
      <c r="A119" s="415"/>
      <c r="B119" s="418"/>
      <c r="C119" s="146" t="s">
        <v>19</v>
      </c>
      <c r="D119" s="421"/>
      <c r="E119" s="421"/>
      <c r="F119" s="421"/>
      <c r="G119" s="421"/>
      <c r="H119" s="426"/>
      <c r="I119" s="236"/>
      <c r="J119" s="234"/>
      <c r="K119" s="234"/>
      <c r="L119" s="234"/>
      <c r="M119" s="235"/>
      <c r="N119" s="428"/>
      <c r="O119" s="421"/>
      <c r="P119" s="421"/>
      <c r="Q119" s="421"/>
      <c r="R119" s="421"/>
      <c r="S119" s="245"/>
      <c r="T119" s="246"/>
      <c r="U119" s="246"/>
      <c r="V119" s="246"/>
      <c r="W119" s="247"/>
      <c r="X119" s="65"/>
    </row>
    <row r="120" spans="1:24" ht="30" customHeight="1">
      <c r="A120" s="415"/>
      <c r="B120" s="418"/>
      <c r="C120" s="146" t="s">
        <v>20</v>
      </c>
      <c r="D120" s="421"/>
      <c r="E120" s="421"/>
      <c r="F120" s="421"/>
      <c r="G120" s="421"/>
      <c r="H120" s="426"/>
      <c r="I120" s="236"/>
      <c r="J120" s="234"/>
      <c r="K120" s="234"/>
      <c r="L120" s="234"/>
      <c r="M120" s="235"/>
      <c r="N120" s="428"/>
      <c r="O120" s="421"/>
      <c r="P120" s="421"/>
      <c r="Q120" s="421"/>
      <c r="R120" s="421"/>
      <c r="S120" s="245"/>
      <c r="T120" s="246"/>
      <c r="U120" s="246"/>
      <c r="V120" s="246"/>
      <c r="W120" s="247"/>
      <c r="X120" s="65"/>
    </row>
    <row r="121" spans="1:24" ht="30" customHeight="1">
      <c r="A121" s="415"/>
      <c r="B121" s="418"/>
      <c r="C121" s="146" t="s">
        <v>21</v>
      </c>
      <c r="D121" s="421"/>
      <c r="E121" s="421"/>
      <c r="F121" s="421"/>
      <c r="G121" s="421"/>
      <c r="H121" s="426"/>
      <c r="I121" s="236"/>
      <c r="J121" s="234"/>
      <c r="K121" s="234"/>
      <c r="L121" s="234"/>
      <c r="M121" s="235"/>
      <c r="N121" s="428"/>
      <c r="O121" s="421"/>
      <c r="P121" s="421"/>
      <c r="Q121" s="421"/>
      <c r="R121" s="421"/>
      <c r="S121" s="245"/>
      <c r="T121" s="246"/>
      <c r="U121" s="246"/>
      <c r="V121" s="246"/>
      <c r="W121" s="247"/>
      <c r="X121" s="65"/>
    </row>
    <row r="122" spans="1:24" ht="30" customHeight="1">
      <c r="A122" s="415"/>
      <c r="B122" s="418"/>
      <c r="C122" s="146" t="s">
        <v>22</v>
      </c>
      <c r="D122" s="421"/>
      <c r="E122" s="421"/>
      <c r="F122" s="421"/>
      <c r="G122" s="421"/>
      <c r="H122" s="426"/>
      <c r="I122" s="236"/>
      <c r="J122" s="234"/>
      <c r="K122" s="234"/>
      <c r="L122" s="234"/>
      <c r="M122" s="235"/>
      <c r="N122" s="428"/>
      <c r="O122" s="421"/>
      <c r="P122" s="421"/>
      <c r="Q122" s="421"/>
      <c r="R122" s="421"/>
      <c r="S122" s="245"/>
      <c r="T122" s="246"/>
      <c r="U122" s="246"/>
      <c r="V122" s="246"/>
      <c r="W122" s="247"/>
      <c r="X122" s="65"/>
    </row>
    <row r="123" spans="1:24" ht="30" customHeight="1">
      <c r="A123" s="415"/>
      <c r="B123" s="418"/>
      <c r="C123" s="146" t="s">
        <v>23</v>
      </c>
      <c r="D123" s="421"/>
      <c r="E123" s="421"/>
      <c r="F123" s="421"/>
      <c r="G123" s="421"/>
      <c r="H123" s="426"/>
      <c r="I123" s="236"/>
      <c r="J123" s="234"/>
      <c r="K123" s="234"/>
      <c r="L123" s="234"/>
      <c r="M123" s="235"/>
      <c r="N123" s="428"/>
      <c r="O123" s="421"/>
      <c r="P123" s="421"/>
      <c r="Q123" s="421"/>
      <c r="R123" s="421"/>
      <c r="S123" s="245"/>
      <c r="T123" s="246"/>
      <c r="U123" s="246"/>
      <c r="V123" s="246"/>
      <c r="W123" s="247"/>
      <c r="X123" s="65"/>
    </row>
    <row r="124" spans="1:24" ht="30" customHeight="1" thickBot="1">
      <c r="A124" s="415"/>
      <c r="B124" s="419"/>
      <c r="C124" s="149" t="s">
        <v>24</v>
      </c>
      <c r="D124" s="421"/>
      <c r="E124" s="421"/>
      <c r="F124" s="421"/>
      <c r="G124" s="421"/>
      <c r="H124" s="426"/>
      <c r="I124" s="237"/>
      <c r="J124" s="238"/>
      <c r="K124" s="238"/>
      <c r="L124" s="238"/>
      <c r="M124" s="239"/>
      <c r="N124" s="429"/>
      <c r="O124" s="424"/>
      <c r="P124" s="424"/>
      <c r="Q124" s="424"/>
      <c r="R124" s="424"/>
      <c r="S124" s="251"/>
      <c r="T124" s="248"/>
      <c r="U124" s="248"/>
      <c r="V124" s="248"/>
      <c r="W124" s="252"/>
      <c r="X124" s="65"/>
    </row>
    <row r="125" spans="1:24" ht="30" customHeight="1" thickBot="1">
      <c r="A125" s="416"/>
      <c r="B125" s="422" t="s">
        <v>25</v>
      </c>
      <c r="C125" s="423"/>
      <c r="D125" s="256"/>
      <c r="E125" s="223"/>
      <c r="F125" s="223"/>
      <c r="G125" s="223"/>
      <c r="H125" s="223"/>
      <c r="I125" s="223">
        <f t="shared" ref="I125:M125" si="24">I117+I118+I119+I120+I121+I122+I123+I124</f>
        <v>0</v>
      </c>
      <c r="J125" s="223">
        <f t="shared" si="24"/>
        <v>0</v>
      </c>
      <c r="K125" s="223">
        <f t="shared" si="24"/>
        <v>0</v>
      </c>
      <c r="L125" s="223">
        <f t="shared" si="24"/>
        <v>0</v>
      </c>
      <c r="M125" s="224">
        <f t="shared" si="24"/>
        <v>0</v>
      </c>
      <c r="N125" s="256"/>
      <c r="O125" s="223"/>
      <c r="P125" s="223"/>
      <c r="Q125" s="223"/>
      <c r="R125" s="223"/>
      <c r="S125" s="223">
        <f t="shared" ref="S125:W125" si="25">S117+S118+S119+S120+S121+S122+S123+S124</f>
        <v>0</v>
      </c>
      <c r="T125" s="223">
        <f t="shared" si="25"/>
        <v>0</v>
      </c>
      <c r="U125" s="223">
        <f t="shared" si="25"/>
        <v>0</v>
      </c>
      <c r="V125" s="223">
        <f t="shared" si="25"/>
        <v>0</v>
      </c>
      <c r="W125" s="224">
        <f t="shared" si="25"/>
        <v>0</v>
      </c>
      <c r="X125" s="65"/>
    </row>
    <row r="126" spans="1:24" ht="30" customHeight="1">
      <c r="A126" s="415">
        <v>14</v>
      </c>
      <c r="B126" s="417" t="s">
        <v>409</v>
      </c>
      <c r="C126" s="144" t="s">
        <v>17</v>
      </c>
      <c r="D126" s="420">
        <v>249.94</v>
      </c>
      <c r="E126" s="420">
        <v>0.1</v>
      </c>
      <c r="F126" s="420">
        <v>202.74</v>
      </c>
      <c r="G126" s="420">
        <v>456.6</v>
      </c>
      <c r="H126" s="425">
        <v>2.0099999999999998</v>
      </c>
      <c r="I126" s="240">
        <v>5</v>
      </c>
      <c r="J126" s="232"/>
      <c r="K126" s="232">
        <v>5</v>
      </c>
      <c r="L126" s="232"/>
      <c r="M126" s="233"/>
      <c r="N126" s="427">
        <v>0.24</v>
      </c>
      <c r="O126" s="420">
        <v>0</v>
      </c>
      <c r="P126" s="420">
        <v>0</v>
      </c>
      <c r="Q126" s="420">
        <v>0</v>
      </c>
      <c r="R126" s="420">
        <v>0</v>
      </c>
      <c r="S126" s="242"/>
      <c r="T126" s="243"/>
      <c r="U126" s="243"/>
      <c r="V126" s="243"/>
      <c r="W126" s="244"/>
      <c r="X126" s="65"/>
    </row>
    <row r="127" spans="1:24" ht="30" customHeight="1">
      <c r="A127" s="415"/>
      <c r="B127" s="418"/>
      <c r="C127" s="146" t="s">
        <v>18</v>
      </c>
      <c r="D127" s="421"/>
      <c r="E127" s="421"/>
      <c r="F127" s="421"/>
      <c r="G127" s="421"/>
      <c r="H127" s="426"/>
      <c r="I127" s="236">
        <v>3</v>
      </c>
      <c r="J127" s="234"/>
      <c r="K127" s="234">
        <v>10</v>
      </c>
      <c r="L127" s="234"/>
      <c r="M127" s="235"/>
      <c r="N127" s="428"/>
      <c r="O127" s="421"/>
      <c r="P127" s="421"/>
      <c r="Q127" s="421"/>
      <c r="R127" s="421"/>
      <c r="S127" s="245"/>
      <c r="T127" s="246"/>
      <c r="U127" s="246"/>
      <c r="V127" s="246"/>
      <c r="W127" s="247"/>
      <c r="X127" s="65"/>
    </row>
    <row r="128" spans="1:24" ht="30" customHeight="1">
      <c r="A128" s="415"/>
      <c r="B128" s="418"/>
      <c r="C128" s="146" t="s">
        <v>19</v>
      </c>
      <c r="D128" s="421"/>
      <c r="E128" s="421"/>
      <c r="F128" s="421"/>
      <c r="G128" s="421"/>
      <c r="H128" s="426"/>
      <c r="I128" s="236">
        <v>2</v>
      </c>
      <c r="J128" s="234"/>
      <c r="K128" s="234">
        <v>5</v>
      </c>
      <c r="L128" s="234"/>
      <c r="M128" s="235"/>
      <c r="N128" s="428"/>
      <c r="O128" s="421"/>
      <c r="P128" s="421"/>
      <c r="Q128" s="421"/>
      <c r="R128" s="421"/>
      <c r="S128" s="245"/>
      <c r="T128" s="246"/>
      <c r="U128" s="246"/>
      <c r="V128" s="246"/>
      <c r="W128" s="247"/>
      <c r="X128" s="65"/>
    </row>
    <row r="129" spans="1:24" ht="30" customHeight="1">
      <c r="A129" s="415"/>
      <c r="B129" s="418"/>
      <c r="C129" s="146" t="s">
        <v>20</v>
      </c>
      <c r="D129" s="421"/>
      <c r="E129" s="421"/>
      <c r="F129" s="421"/>
      <c r="G129" s="421"/>
      <c r="H129" s="426"/>
      <c r="I129" s="236"/>
      <c r="J129" s="234"/>
      <c r="K129" s="234"/>
      <c r="L129" s="234"/>
      <c r="M129" s="235"/>
      <c r="N129" s="428"/>
      <c r="O129" s="421"/>
      <c r="P129" s="421"/>
      <c r="Q129" s="421"/>
      <c r="R129" s="421"/>
      <c r="S129" s="245"/>
      <c r="T129" s="246"/>
      <c r="U129" s="246"/>
      <c r="V129" s="246"/>
      <c r="W129" s="247"/>
      <c r="X129" s="65"/>
    </row>
    <row r="130" spans="1:24" ht="30" customHeight="1">
      <c r="A130" s="415"/>
      <c r="B130" s="418"/>
      <c r="C130" s="146" t="s">
        <v>21</v>
      </c>
      <c r="D130" s="421"/>
      <c r="E130" s="421"/>
      <c r="F130" s="421"/>
      <c r="G130" s="421"/>
      <c r="H130" s="426"/>
      <c r="I130" s="236">
        <v>15</v>
      </c>
      <c r="J130" s="234"/>
      <c r="K130" s="234">
        <v>10</v>
      </c>
      <c r="L130" s="234"/>
      <c r="M130" s="235"/>
      <c r="N130" s="428"/>
      <c r="O130" s="421"/>
      <c r="P130" s="421"/>
      <c r="Q130" s="421"/>
      <c r="R130" s="421"/>
      <c r="S130" s="245"/>
      <c r="T130" s="246"/>
      <c r="U130" s="246"/>
      <c r="V130" s="246"/>
      <c r="W130" s="247"/>
      <c r="X130" s="65"/>
    </row>
    <row r="131" spans="1:24" ht="30" customHeight="1">
      <c r="A131" s="415"/>
      <c r="B131" s="418"/>
      <c r="C131" s="146" t="s">
        <v>22</v>
      </c>
      <c r="D131" s="421"/>
      <c r="E131" s="421"/>
      <c r="F131" s="421"/>
      <c r="G131" s="421"/>
      <c r="H131" s="426"/>
      <c r="I131" s="236"/>
      <c r="J131" s="234"/>
      <c r="K131" s="234"/>
      <c r="L131" s="234"/>
      <c r="M131" s="235"/>
      <c r="N131" s="428"/>
      <c r="O131" s="421"/>
      <c r="P131" s="421"/>
      <c r="Q131" s="421"/>
      <c r="R131" s="421"/>
      <c r="S131" s="245"/>
      <c r="T131" s="246"/>
      <c r="U131" s="246"/>
      <c r="V131" s="246"/>
      <c r="W131" s="247"/>
      <c r="X131" s="65"/>
    </row>
    <row r="132" spans="1:24" ht="30" customHeight="1">
      <c r="A132" s="415"/>
      <c r="B132" s="418"/>
      <c r="C132" s="146" t="s">
        <v>23</v>
      </c>
      <c r="D132" s="421"/>
      <c r="E132" s="421"/>
      <c r="F132" s="421"/>
      <c r="G132" s="421"/>
      <c r="H132" s="426"/>
      <c r="I132" s="236"/>
      <c r="J132" s="234"/>
      <c r="K132" s="234"/>
      <c r="L132" s="234"/>
      <c r="M132" s="235"/>
      <c r="N132" s="428"/>
      <c r="O132" s="421"/>
      <c r="P132" s="421"/>
      <c r="Q132" s="421"/>
      <c r="R132" s="421"/>
      <c r="S132" s="245"/>
      <c r="T132" s="246"/>
      <c r="U132" s="246"/>
      <c r="V132" s="246"/>
      <c r="W132" s="247"/>
      <c r="X132" s="65"/>
    </row>
    <row r="133" spans="1:24" ht="30" customHeight="1" thickBot="1">
      <c r="A133" s="415"/>
      <c r="B133" s="419"/>
      <c r="C133" s="149" t="s">
        <v>24</v>
      </c>
      <c r="D133" s="421"/>
      <c r="E133" s="421"/>
      <c r="F133" s="421"/>
      <c r="G133" s="421"/>
      <c r="H133" s="426"/>
      <c r="I133" s="237">
        <v>5</v>
      </c>
      <c r="J133" s="238"/>
      <c r="K133" s="238">
        <v>10</v>
      </c>
      <c r="L133" s="238"/>
      <c r="M133" s="239"/>
      <c r="N133" s="429"/>
      <c r="O133" s="424"/>
      <c r="P133" s="424"/>
      <c r="Q133" s="424"/>
      <c r="R133" s="424"/>
      <c r="S133" s="251"/>
      <c r="T133" s="248"/>
      <c r="U133" s="248"/>
      <c r="V133" s="248"/>
      <c r="W133" s="252"/>
      <c r="X133" s="65"/>
    </row>
    <row r="134" spans="1:24" ht="30" customHeight="1" thickBot="1">
      <c r="A134" s="416"/>
      <c r="B134" s="422" t="s">
        <v>25</v>
      </c>
      <c r="C134" s="423"/>
      <c r="D134" s="256"/>
      <c r="E134" s="223"/>
      <c r="F134" s="223"/>
      <c r="G134" s="223"/>
      <c r="H134" s="223"/>
      <c r="I134" s="223">
        <f>I126+I127+I128+I129+I130+I131+I132+I133</f>
        <v>30</v>
      </c>
      <c r="J134" s="223">
        <f t="shared" ref="J134:M134" si="26">J126+J127+J128+J129+J130+J131+J132+J133</f>
        <v>0</v>
      </c>
      <c r="K134" s="223">
        <f t="shared" si="26"/>
        <v>40</v>
      </c>
      <c r="L134" s="223">
        <f t="shared" si="26"/>
        <v>0</v>
      </c>
      <c r="M134" s="224">
        <f t="shared" si="26"/>
        <v>0</v>
      </c>
      <c r="N134" s="256"/>
      <c r="O134" s="223"/>
      <c r="P134" s="223"/>
      <c r="Q134" s="223"/>
      <c r="R134" s="223"/>
      <c r="S134" s="223">
        <f>S126+S127+S128+S129+S130+S131+S132+S133</f>
        <v>0</v>
      </c>
      <c r="T134" s="223">
        <f t="shared" ref="T134:W134" si="27">T126+T127+T128+T129+T130+T131+T132+T133</f>
        <v>0</v>
      </c>
      <c r="U134" s="223">
        <f t="shared" si="27"/>
        <v>0</v>
      </c>
      <c r="V134" s="223">
        <f t="shared" si="27"/>
        <v>0</v>
      </c>
      <c r="W134" s="224">
        <f t="shared" si="27"/>
        <v>0</v>
      </c>
      <c r="X134" s="65"/>
    </row>
    <row r="135" spans="1:24" ht="30" customHeight="1">
      <c r="A135" s="415">
        <v>15</v>
      </c>
      <c r="B135" s="417" t="s">
        <v>410</v>
      </c>
      <c r="C135" s="144" t="s">
        <v>17</v>
      </c>
      <c r="D135" s="420">
        <v>241.3065</v>
      </c>
      <c r="E135" s="420">
        <v>214.15350000000001</v>
      </c>
      <c r="F135" s="420">
        <v>0</v>
      </c>
      <c r="G135" s="420">
        <v>0</v>
      </c>
      <c r="H135" s="425">
        <v>1.6840999999999999</v>
      </c>
      <c r="I135" s="240">
        <v>3.75</v>
      </c>
      <c r="J135" s="232"/>
      <c r="K135" s="232"/>
      <c r="L135" s="232"/>
      <c r="M135" s="233"/>
      <c r="N135" s="427">
        <v>0</v>
      </c>
      <c r="O135" s="420">
        <v>15</v>
      </c>
      <c r="P135" s="420">
        <v>0</v>
      </c>
      <c r="Q135" s="420">
        <v>0</v>
      </c>
      <c r="R135" s="420">
        <v>0</v>
      </c>
      <c r="S135" s="242"/>
      <c r="T135" s="243"/>
      <c r="U135" s="243"/>
      <c r="V135" s="243"/>
      <c r="W135" s="244"/>
      <c r="X135" s="65"/>
    </row>
    <row r="136" spans="1:24" ht="30" customHeight="1">
      <c r="A136" s="415"/>
      <c r="B136" s="418"/>
      <c r="C136" s="146" t="s">
        <v>18</v>
      </c>
      <c r="D136" s="421"/>
      <c r="E136" s="421"/>
      <c r="F136" s="421"/>
      <c r="G136" s="421"/>
      <c r="H136" s="426"/>
      <c r="I136" s="236"/>
      <c r="J136" s="234"/>
      <c r="K136" s="234"/>
      <c r="L136" s="234"/>
      <c r="M136" s="235"/>
      <c r="N136" s="428"/>
      <c r="O136" s="421"/>
      <c r="P136" s="421"/>
      <c r="Q136" s="421"/>
      <c r="R136" s="421"/>
      <c r="S136" s="245"/>
      <c r="T136" s="246"/>
      <c r="U136" s="246"/>
      <c r="V136" s="246"/>
      <c r="W136" s="247"/>
      <c r="X136" s="65"/>
    </row>
    <row r="137" spans="1:24" ht="30" customHeight="1">
      <c r="A137" s="415"/>
      <c r="B137" s="418"/>
      <c r="C137" s="146" t="s">
        <v>19</v>
      </c>
      <c r="D137" s="421"/>
      <c r="E137" s="421"/>
      <c r="F137" s="421"/>
      <c r="G137" s="421"/>
      <c r="H137" s="426"/>
      <c r="I137" s="236"/>
      <c r="J137" s="234"/>
      <c r="K137" s="234"/>
      <c r="L137" s="234"/>
      <c r="M137" s="235"/>
      <c r="N137" s="428"/>
      <c r="O137" s="421"/>
      <c r="P137" s="421"/>
      <c r="Q137" s="421"/>
      <c r="R137" s="421"/>
      <c r="S137" s="245"/>
      <c r="T137" s="246"/>
      <c r="U137" s="246"/>
      <c r="V137" s="246"/>
      <c r="W137" s="247"/>
      <c r="X137" s="65"/>
    </row>
    <row r="138" spans="1:24" ht="30" customHeight="1">
      <c r="A138" s="415"/>
      <c r="B138" s="418"/>
      <c r="C138" s="146" t="s">
        <v>20</v>
      </c>
      <c r="D138" s="421"/>
      <c r="E138" s="421"/>
      <c r="F138" s="421"/>
      <c r="G138" s="421"/>
      <c r="H138" s="426"/>
      <c r="I138" s="236">
        <v>3</v>
      </c>
      <c r="J138" s="234"/>
      <c r="K138" s="234"/>
      <c r="L138" s="234"/>
      <c r="M138" s="235"/>
      <c r="N138" s="428"/>
      <c r="O138" s="421"/>
      <c r="P138" s="421"/>
      <c r="Q138" s="421"/>
      <c r="R138" s="421"/>
      <c r="S138" s="245"/>
      <c r="T138" s="246"/>
      <c r="U138" s="246"/>
      <c r="V138" s="246"/>
      <c r="W138" s="247"/>
      <c r="X138" s="65"/>
    </row>
    <row r="139" spans="1:24" ht="30" customHeight="1">
      <c r="A139" s="415"/>
      <c r="B139" s="418"/>
      <c r="C139" s="146" t="s">
        <v>21</v>
      </c>
      <c r="D139" s="421"/>
      <c r="E139" s="421"/>
      <c r="F139" s="421"/>
      <c r="G139" s="421"/>
      <c r="H139" s="426"/>
      <c r="I139" s="236">
        <v>2</v>
      </c>
      <c r="J139" s="234"/>
      <c r="K139" s="234"/>
      <c r="L139" s="234"/>
      <c r="M139" s="235"/>
      <c r="N139" s="428"/>
      <c r="O139" s="421"/>
      <c r="P139" s="421"/>
      <c r="Q139" s="421"/>
      <c r="R139" s="421"/>
      <c r="S139" s="245"/>
      <c r="T139" s="246"/>
      <c r="U139" s="246"/>
      <c r="V139" s="246"/>
      <c r="W139" s="247"/>
      <c r="X139" s="65"/>
    </row>
    <row r="140" spans="1:24" ht="30" customHeight="1">
      <c r="A140" s="415"/>
      <c r="B140" s="418"/>
      <c r="C140" s="146" t="s">
        <v>22</v>
      </c>
      <c r="D140" s="421"/>
      <c r="E140" s="421"/>
      <c r="F140" s="421"/>
      <c r="G140" s="421"/>
      <c r="H140" s="426"/>
      <c r="I140" s="236"/>
      <c r="J140" s="234"/>
      <c r="K140" s="234"/>
      <c r="L140" s="234"/>
      <c r="M140" s="235"/>
      <c r="N140" s="428"/>
      <c r="O140" s="421"/>
      <c r="P140" s="421"/>
      <c r="Q140" s="421"/>
      <c r="R140" s="421"/>
      <c r="S140" s="245"/>
      <c r="T140" s="246"/>
      <c r="U140" s="246"/>
      <c r="V140" s="246"/>
      <c r="W140" s="247"/>
      <c r="X140" s="65"/>
    </row>
    <row r="141" spans="1:24" ht="30" customHeight="1">
      <c r="A141" s="415"/>
      <c r="B141" s="418"/>
      <c r="C141" s="146" t="s">
        <v>23</v>
      </c>
      <c r="D141" s="421"/>
      <c r="E141" s="421"/>
      <c r="F141" s="421"/>
      <c r="G141" s="421"/>
      <c r="H141" s="426"/>
      <c r="I141" s="236"/>
      <c r="J141" s="234"/>
      <c r="K141" s="234"/>
      <c r="L141" s="234"/>
      <c r="M141" s="235"/>
      <c r="N141" s="428"/>
      <c r="O141" s="421"/>
      <c r="P141" s="421"/>
      <c r="Q141" s="421"/>
      <c r="R141" s="421"/>
      <c r="S141" s="245"/>
      <c r="T141" s="246"/>
      <c r="U141" s="246"/>
      <c r="V141" s="246"/>
      <c r="W141" s="247"/>
      <c r="X141" s="65"/>
    </row>
    <row r="142" spans="1:24" ht="30" customHeight="1" thickBot="1">
      <c r="A142" s="415"/>
      <c r="B142" s="419"/>
      <c r="C142" s="149" t="s">
        <v>24</v>
      </c>
      <c r="D142" s="421"/>
      <c r="E142" s="421"/>
      <c r="F142" s="421"/>
      <c r="G142" s="421"/>
      <c r="H142" s="426"/>
      <c r="I142" s="237">
        <v>2</v>
      </c>
      <c r="J142" s="238"/>
      <c r="K142" s="238"/>
      <c r="L142" s="238"/>
      <c r="M142" s="239"/>
      <c r="N142" s="429"/>
      <c r="O142" s="424"/>
      <c r="P142" s="424"/>
      <c r="Q142" s="424"/>
      <c r="R142" s="424"/>
      <c r="S142" s="251"/>
      <c r="T142" s="248"/>
      <c r="U142" s="248"/>
      <c r="V142" s="248"/>
      <c r="W142" s="252"/>
      <c r="X142" s="65"/>
    </row>
    <row r="143" spans="1:24" ht="30" customHeight="1" thickBot="1">
      <c r="A143" s="416"/>
      <c r="B143" s="422" t="s">
        <v>25</v>
      </c>
      <c r="C143" s="423"/>
      <c r="D143" s="256"/>
      <c r="E143" s="223"/>
      <c r="F143" s="223"/>
      <c r="G143" s="223"/>
      <c r="H143" s="223"/>
      <c r="I143" s="223">
        <f t="shared" ref="I143:M143" si="28">I135+I136+I137+I138+I139+I140+I141+I142</f>
        <v>10.75</v>
      </c>
      <c r="J143" s="223">
        <f t="shared" si="28"/>
        <v>0</v>
      </c>
      <c r="K143" s="223">
        <f t="shared" si="28"/>
        <v>0</v>
      </c>
      <c r="L143" s="223">
        <f t="shared" si="28"/>
        <v>0</v>
      </c>
      <c r="M143" s="224">
        <f t="shared" si="28"/>
        <v>0</v>
      </c>
      <c r="N143" s="256"/>
      <c r="O143" s="223"/>
      <c r="P143" s="223"/>
      <c r="Q143" s="223"/>
      <c r="R143" s="223"/>
      <c r="S143" s="223">
        <f t="shared" ref="S143:W143" si="29">S135+S136+S137+S138+S139+S140+S141+S142</f>
        <v>0</v>
      </c>
      <c r="T143" s="223">
        <f t="shared" si="29"/>
        <v>0</v>
      </c>
      <c r="U143" s="223">
        <f t="shared" si="29"/>
        <v>0</v>
      </c>
      <c r="V143" s="223">
        <f t="shared" si="29"/>
        <v>0</v>
      </c>
      <c r="W143" s="224">
        <f t="shared" si="29"/>
        <v>0</v>
      </c>
      <c r="X143" s="65"/>
    </row>
    <row r="144" spans="1:24" ht="30" customHeight="1">
      <c r="A144" s="415">
        <v>16</v>
      </c>
      <c r="B144" s="417" t="s">
        <v>411</v>
      </c>
      <c r="C144" s="144" t="s">
        <v>17</v>
      </c>
      <c r="D144" s="420">
        <v>312.49509999999998</v>
      </c>
      <c r="E144" s="420">
        <v>96.954900000000009</v>
      </c>
      <c r="F144" s="420">
        <v>0</v>
      </c>
      <c r="G144" s="420">
        <v>0</v>
      </c>
      <c r="H144" s="425">
        <v>0</v>
      </c>
      <c r="I144" s="240"/>
      <c r="J144" s="232"/>
      <c r="K144" s="232"/>
      <c r="L144" s="232"/>
      <c r="M144" s="233"/>
      <c r="N144" s="427"/>
      <c r="O144" s="420"/>
      <c r="P144" s="420"/>
      <c r="Q144" s="420"/>
      <c r="R144" s="420"/>
      <c r="S144" s="242"/>
      <c r="T144" s="243"/>
      <c r="U144" s="243"/>
      <c r="V144" s="243"/>
      <c r="W144" s="244"/>
      <c r="X144" s="65"/>
    </row>
    <row r="145" spans="1:24" ht="30" customHeight="1">
      <c r="A145" s="415"/>
      <c r="B145" s="418"/>
      <c r="C145" s="146" t="s">
        <v>18</v>
      </c>
      <c r="D145" s="421"/>
      <c r="E145" s="421"/>
      <c r="F145" s="421"/>
      <c r="G145" s="421"/>
      <c r="H145" s="426"/>
      <c r="I145" s="236"/>
      <c r="J145" s="234"/>
      <c r="K145" s="234"/>
      <c r="L145" s="234"/>
      <c r="M145" s="235"/>
      <c r="N145" s="428"/>
      <c r="O145" s="421"/>
      <c r="P145" s="421"/>
      <c r="Q145" s="421"/>
      <c r="R145" s="421"/>
      <c r="S145" s="245"/>
      <c r="T145" s="246"/>
      <c r="U145" s="246"/>
      <c r="V145" s="246"/>
      <c r="W145" s="247"/>
      <c r="X145" s="65"/>
    </row>
    <row r="146" spans="1:24" ht="30" customHeight="1">
      <c r="A146" s="415"/>
      <c r="B146" s="418"/>
      <c r="C146" s="146" t="s">
        <v>19</v>
      </c>
      <c r="D146" s="421"/>
      <c r="E146" s="421"/>
      <c r="F146" s="421"/>
      <c r="G146" s="421"/>
      <c r="H146" s="426"/>
      <c r="I146" s="236"/>
      <c r="J146" s="234"/>
      <c r="K146" s="234"/>
      <c r="L146" s="234"/>
      <c r="M146" s="235"/>
      <c r="N146" s="428"/>
      <c r="O146" s="421"/>
      <c r="P146" s="421"/>
      <c r="Q146" s="421"/>
      <c r="R146" s="421"/>
      <c r="S146" s="245"/>
      <c r="T146" s="246"/>
      <c r="U146" s="246"/>
      <c r="V146" s="246"/>
      <c r="W146" s="247"/>
      <c r="X146" s="65"/>
    </row>
    <row r="147" spans="1:24" ht="30" customHeight="1">
      <c r="A147" s="415"/>
      <c r="B147" s="418"/>
      <c r="C147" s="146" t="s">
        <v>20</v>
      </c>
      <c r="D147" s="421"/>
      <c r="E147" s="421"/>
      <c r="F147" s="421"/>
      <c r="G147" s="421"/>
      <c r="H147" s="426"/>
      <c r="I147" s="236"/>
      <c r="J147" s="234"/>
      <c r="K147" s="234"/>
      <c r="L147" s="234"/>
      <c r="M147" s="235"/>
      <c r="N147" s="428"/>
      <c r="O147" s="421"/>
      <c r="P147" s="421"/>
      <c r="Q147" s="421"/>
      <c r="R147" s="421"/>
      <c r="S147" s="245"/>
      <c r="T147" s="246"/>
      <c r="U147" s="246"/>
      <c r="V147" s="246"/>
      <c r="W147" s="247"/>
      <c r="X147" s="65"/>
    </row>
    <row r="148" spans="1:24" ht="30" customHeight="1">
      <c r="A148" s="415"/>
      <c r="B148" s="418"/>
      <c r="C148" s="146" t="s">
        <v>21</v>
      </c>
      <c r="D148" s="421"/>
      <c r="E148" s="421"/>
      <c r="F148" s="421"/>
      <c r="G148" s="421"/>
      <c r="H148" s="426"/>
      <c r="I148" s="236"/>
      <c r="J148" s="234"/>
      <c r="K148" s="234"/>
      <c r="L148" s="234"/>
      <c r="M148" s="235"/>
      <c r="N148" s="428"/>
      <c r="O148" s="421"/>
      <c r="P148" s="421"/>
      <c r="Q148" s="421"/>
      <c r="R148" s="421"/>
      <c r="S148" s="245"/>
      <c r="T148" s="246"/>
      <c r="U148" s="246"/>
      <c r="V148" s="246"/>
      <c r="W148" s="247"/>
      <c r="X148" s="65"/>
    </row>
    <row r="149" spans="1:24" ht="30" customHeight="1">
      <c r="A149" s="415"/>
      <c r="B149" s="418"/>
      <c r="C149" s="146" t="s">
        <v>22</v>
      </c>
      <c r="D149" s="421"/>
      <c r="E149" s="421"/>
      <c r="F149" s="421"/>
      <c r="G149" s="421"/>
      <c r="H149" s="426"/>
      <c r="I149" s="236"/>
      <c r="J149" s="234"/>
      <c r="K149" s="234"/>
      <c r="L149" s="234"/>
      <c r="M149" s="235"/>
      <c r="N149" s="428"/>
      <c r="O149" s="421"/>
      <c r="P149" s="421"/>
      <c r="Q149" s="421"/>
      <c r="R149" s="421"/>
      <c r="S149" s="245"/>
      <c r="T149" s="246"/>
      <c r="U149" s="246"/>
      <c r="V149" s="246"/>
      <c r="W149" s="247"/>
      <c r="X149" s="65"/>
    </row>
    <row r="150" spans="1:24" ht="30" customHeight="1">
      <c r="A150" s="415"/>
      <c r="B150" s="418"/>
      <c r="C150" s="146" t="s">
        <v>23</v>
      </c>
      <c r="D150" s="421"/>
      <c r="E150" s="421"/>
      <c r="F150" s="421"/>
      <c r="G150" s="421"/>
      <c r="H150" s="426"/>
      <c r="I150" s="236"/>
      <c r="J150" s="234"/>
      <c r="K150" s="234"/>
      <c r="L150" s="234"/>
      <c r="M150" s="235"/>
      <c r="N150" s="428"/>
      <c r="O150" s="421"/>
      <c r="P150" s="421"/>
      <c r="Q150" s="421"/>
      <c r="R150" s="421"/>
      <c r="S150" s="245"/>
      <c r="T150" s="246"/>
      <c r="U150" s="246"/>
      <c r="V150" s="246"/>
      <c r="W150" s="247"/>
      <c r="X150" s="65"/>
    </row>
    <row r="151" spans="1:24" ht="30" customHeight="1" thickBot="1">
      <c r="A151" s="415"/>
      <c r="B151" s="419"/>
      <c r="C151" s="149" t="s">
        <v>24</v>
      </c>
      <c r="D151" s="421"/>
      <c r="E151" s="421"/>
      <c r="F151" s="421"/>
      <c r="G151" s="421"/>
      <c r="H151" s="426"/>
      <c r="I151" s="237"/>
      <c r="J151" s="238"/>
      <c r="K151" s="238"/>
      <c r="L151" s="238"/>
      <c r="M151" s="239"/>
      <c r="N151" s="429"/>
      <c r="O151" s="424"/>
      <c r="P151" s="424"/>
      <c r="Q151" s="424"/>
      <c r="R151" s="424"/>
      <c r="S151" s="251"/>
      <c r="T151" s="248"/>
      <c r="U151" s="248"/>
      <c r="V151" s="248"/>
      <c r="W151" s="252"/>
      <c r="X151" s="65"/>
    </row>
    <row r="152" spans="1:24" ht="30" customHeight="1" thickBot="1">
      <c r="A152" s="416"/>
      <c r="B152" s="422" t="s">
        <v>25</v>
      </c>
      <c r="C152" s="423"/>
      <c r="D152" s="256"/>
      <c r="E152" s="223"/>
      <c r="F152" s="223"/>
      <c r="G152" s="223"/>
      <c r="H152" s="223"/>
      <c r="I152" s="223">
        <f>I144+I145+I146+I147+I148+I149+I150+I151</f>
        <v>0</v>
      </c>
      <c r="J152" s="223">
        <f t="shared" ref="J152:M152" si="30">J144+J145+J146+J147+J148+J149+J150+J151</f>
        <v>0</v>
      </c>
      <c r="K152" s="223">
        <f t="shared" si="30"/>
        <v>0</v>
      </c>
      <c r="L152" s="223">
        <f t="shared" si="30"/>
        <v>0</v>
      </c>
      <c r="M152" s="224">
        <f t="shared" si="30"/>
        <v>0</v>
      </c>
      <c r="N152" s="256"/>
      <c r="O152" s="223"/>
      <c r="P152" s="223"/>
      <c r="Q152" s="223"/>
      <c r="R152" s="223"/>
      <c r="S152" s="223">
        <f>S144+S145+S146+S147+S148+S149+S150+S151</f>
        <v>0</v>
      </c>
      <c r="T152" s="223">
        <f t="shared" ref="T152:W152" si="31">T144+T145+T146+T147+T148+T149+T150+T151</f>
        <v>0</v>
      </c>
      <c r="U152" s="223">
        <f t="shared" si="31"/>
        <v>0</v>
      </c>
      <c r="V152" s="223">
        <f t="shared" si="31"/>
        <v>0</v>
      </c>
      <c r="W152" s="224">
        <f t="shared" si="31"/>
        <v>0</v>
      </c>
      <c r="X152" s="65"/>
    </row>
    <row r="153" spans="1:24" ht="30" customHeight="1">
      <c r="A153" s="415">
        <v>17</v>
      </c>
      <c r="B153" s="417" t="s">
        <v>412</v>
      </c>
      <c r="C153" s="144" t="s">
        <v>17</v>
      </c>
      <c r="D153" s="420">
        <v>167.26230000000001</v>
      </c>
      <c r="E153" s="420">
        <v>122.53700000000001</v>
      </c>
      <c r="F153" s="420">
        <v>0</v>
      </c>
      <c r="G153" s="420">
        <v>0</v>
      </c>
      <c r="H153" s="425">
        <v>0.1</v>
      </c>
      <c r="I153" s="240">
        <v>3.5</v>
      </c>
      <c r="J153" s="232"/>
      <c r="K153" s="232"/>
      <c r="L153" s="232"/>
      <c r="M153" s="233"/>
      <c r="N153" s="427"/>
      <c r="O153" s="420"/>
      <c r="P153" s="420"/>
      <c r="Q153" s="420"/>
      <c r="R153" s="420"/>
      <c r="S153" s="242"/>
      <c r="T153" s="243"/>
      <c r="U153" s="243"/>
      <c r="V153" s="243"/>
      <c r="W153" s="244"/>
      <c r="X153" s="65"/>
    </row>
    <row r="154" spans="1:24" ht="30" customHeight="1">
      <c r="A154" s="415"/>
      <c r="B154" s="418"/>
      <c r="C154" s="146" t="s">
        <v>18</v>
      </c>
      <c r="D154" s="421"/>
      <c r="E154" s="421"/>
      <c r="F154" s="421"/>
      <c r="G154" s="421"/>
      <c r="H154" s="426"/>
      <c r="I154" s="236"/>
      <c r="J154" s="234"/>
      <c r="K154" s="234"/>
      <c r="L154" s="234"/>
      <c r="M154" s="235"/>
      <c r="N154" s="428"/>
      <c r="O154" s="421"/>
      <c r="P154" s="421"/>
      <c r="Q154" s="421"/>
      <c r="R154" s="421"/>
      <c r="S154" s="245"/>
      <c r="T154" s="246"/>
      <c r="U154" s="246"/>
      <c r="V154" s="246"/>
      <c r="W154" s="247"/>
      <c r="X154" s="65"/>
    </row>
    <row r="155" spans="1:24" ht="30" customHeight="1">
      <c r="A155" s="415"/>
      <c r="B155" s="418"/>
      <c r="C155" s="146" t="s">
        <v>19</v>
      </c>
      <c r="D155" s="421"/>
      <c r="E155" s="421"/>
      <c r="F155" s="421"/>
      <c r="G155" s="421"/>
      <c r="H155" s="426"/>
      <c r="I155" s="236"/>
      <c r="J155" s="234"/>
      <c r="K155" s="234"/>
      <c r="L155" s="234"/>
      <c r="M155" s="235"/>
      <c r="N155" s="428"/>
      <c r="O155" s="421"/>
      <c r="P155" s="421"/>
      <c r="Q155" s="421"/>
      <c r="R155" s="421"/>
      <c r="S155" s="245"/>
      <c r="T155" s="246"/>
      <c r="U155" s="246"/>
      <c r="V155" s="246"/>
      <c r="W155" s="247"/>
      <c r="X155" s="65"/>
    </row>
    <row r="156" spans="1:24" ht="30" customHeight="1">
      <c r="A156" s="415"/>
      <c r="B156" s="418"/>
      <c r="C156" s="146" t="s">
        <v>20</v>
      </c>
      <c r="D156" s="421"/>
      <c r="E156" s="421"/>
      <c r="F156" s="421"/>
      <c r="G156" s="421"/>
      <c r="H156" s="426"/>
      <c r="I156" s="236">
        <v>4</v>
      </c>
      <c r="J156" s="234"/>
      <c r="K156" s="234"/>
      <c r="L156" s="234"/>
      <c r="M156" s="235"/>
      <c r="N156" s="428"/>
      <c r="O156" s="421"/>
      <c r="P156" s="421"/>
      <c r="Q156" s="421"/>
      <c r="R156" s="421"/>
      <c r="S156" s="245"/>
      <c r="T156" s="246"/>
      <c r="U156" s="246"/>
      <c r="V156" s="246"/>
      <c r="W156" s="247"/>
      <c r="X156" s="65"/>
    </row>
    <row r="157" spans="1:24" ht="30" customHeight="1">
      <c r="A157" s="415"/>
      <c r="B157" s="418"/>
      <c r="C157" s="146" t="s">
        <v>21</v>
      </c>
      <c r="D157" s="421"/>
      <c r="E157" s="421"/>
      <c r="F157" s="421"/>
      <c r="G157" s="421"/>
      <c r="H157" s="426"/>
      <c r="I157" s="236">
        <v>2</v>
      </c>
      <c r="J157" s="234"/>
      <c r="K157" s="234"/>
      <c r="L157" s="234"/>
      <c r="M157" s="235"/>
      <c r="N157" s="428"/>
      <c r="O157" s="421"/>
      <c r="P157" s="421"/>
      <c r="Q157" s="421"/>
      <c r="R157" s="421"/>
      <c r="S157" s="245"/>
      <c r="T157" s="246"/>
      <c r="U157" s="246"/>
      <c r="V157" s="246"/>
      <c r="W157" s="247"/>
      <c r="X157" s="65"/>
    </row>
    <row r="158" spans="1:24" ht="30" customHeight="1">
      <c r="A158" s="415"/>
      <c r="B158" s="418"/>
      <c r="C158" s="146" t="s">
        <v>22</v>
      </c>
      <c r="D158" s="421"/>
      <c r="E158" s="421"/>
      <c r="F158" s="421"/>
      <c r="G158" s="421"/>
      <c r="H158" s="426"/>
      <c r="I158" s="236"/>
      <c r="J158" s="234"/>
      <c r="K158" s="234"/>
      <c r="L158" s="234"/>
      <c r="M158" s="235"/>
      <c r="N158" s="428"/>
      <c r="O158" s="421"/>
      <c r="P158" s="421"/>
      <c r="Q158" s="421"/>
      <c r="R158" s="421"/>
      <c r="S158" s="245"/>
      <c r="T158" s="246"/>
      <c r="U158" s="246"/>
      <c r="V158" s="246"/>
      <c r="W158" s="247"/>
      <c r="X158" s="65"/>
    </row>
    <row r="159" spans="1:24" ht="30" customHeight="1">
      <c r="A159" s="415"/>
      <c r="B159" s="418"/>
      <c r="C159" s="146" t="s">
        <v>23</v>
      </c>
      <c r="D159" s="421"/>
      <c r="E159" s="421"/>
      <c r="F159" s="421"/>
      <c r="G159" s="421"/>
      <c r="H159" s="426"/>
      <c r="I159" s="236">
        <v>2</v>
      </c>
      <c r="J159" s="234"/>
      <c r="K159" s="234"/>
      <c r="L159" s="234"/>
      <c r="M159" s="235"/>
      <c r="N159" s="428"/>
      <c r="O159" s="421"/>
      <c r="P159" s="421"/>
      <c r="Q159" s="421"/>
      <c r="R159" s="421"/>
      <c r="S159" s="245"/>
      <c r="T159" s="246"/>
      <c r="U159" s="246"/>
      <c r="V159" s="246"/>
      <c r="W159" s="247"/>
      <c r="X159" s="65"/>
    </row>
    <row r="160" spans="1:24" ht="30" customHeight="1" thickBot="1">
      <c r="A160" s="415"/>
      <c r="B160" s="419"/>
      <c r="C160" s="149" t="s">
        <v>24</v>
      </c>
      <c r="D160" s="421"/>
      <c r="E160" s="421"/>
      <c r="F160" s="421"/>
      <c r="G160" s="421"/>
      <c r="H160" s="426"/>
      <c r="I160" s="237">
        <v>5</v>
      </c>
      <c r="J160" s="238"/>
      <c r="K160" s="238"/>
      <c r="L160" s="238"/>
      <c r="M160" s="239"/>
      <c r="N160" s="429"/>
      <c r="O160" s="424"/>
      <c r="P160" s="424"/>
      <c r="Q160" s="424"/>
      <c r="R160" s="424"/>
      <c r="S160" s="251"/>
      <c r="T160" s="248"/>
      <c r="U160" s="248"/>
      <c r="V160" s="248"/>
      <c r="W160" s="252"/>
      <c r="X160" s="65"/>
    </row>
    <row r="161" spans="1:24" ht="30" customHeight="1" thickBot="1">
      <c r="A161" s="416"/>
      <c r="B161" s="422" t="s">
        <v>25</v>
      </c>
      <c r="C161" s="423"/>
      <c r="D161" s="256"/>
      <c r="E161" s="223"/>
      <c r="F161" s="223"/>
      <c r="G161" s="223"/>
      <c r="H161" s="223"/>
      <c r="I161" s="223">
        <f t="shared" ref="I161:M161" si="32">I153+I154+I155+I156+I157+I158+I159+I160</f>
        <v>16.5</v>
      </c>
      <c r="J161" s="223">
        <f t="shared" si="32"/>
        <v>0</v>
      </c>
      <c r="K161" s="223">
        <f t="shared" si="32"/>
        <v>0</v>
      </c>
      <c r="L161" s="223">
        <f t="shared" si="32"/>
        <v>0</v>
      </c>
      <c r="M161" s="224">
        <f t="shared" si="32"/>
        <v>0</v>
      </c>
      <c r="N161" s="256"/>
      <c r="O161" s="223"/>
      <c r="P161" s="223"/>
      <c r="Q161" s="223"/>
      <c r="R161" s="223"/>
      <c r="S161" s="223">
        <f t="shared" ref="S161:W161" si="33">S153+S154+S155+S156+S157+S158+S159+S160</f>
        <v>0</v>
      </c>
      <c r="T161" s="223">
        <f t="shared" si="33"/>
        <v>0</v>
      </c>
      <c r="U161" s="223">
        <f t="shared" si="33"/>
        <v>0</v>
      </c>
      <c r="V161" s="223">
        <f t="shared" si="33"/>
        <v>0</v>
      </c>
      <c r="W161" s="224">
        <f t="shared" si="33"/>
        <v>0</v>
      </c>
      <c r="X161" s="65"/>
    </row>
    <row r="162" spans="1:24" ht="30" customHeight="1">
      <c r="A162" s="415">
        <v>18</v>
      </c>
      <c r="B162" s="417" t="s">
        <v>413</v>
      </c>
      <c r="C162" s="144" t="s">
        <v>17</v>
      </c>
      <c r="D162" s="420">
        <v>42.188000000000002</v>
      </c>
      <c r="E162" s="420">
        <v>113.98989999999999</v>
      </c>
      <c r="F162" s="420">
        <v>0</v>
      </c>
      <c r="G162" s="420">
        <v>1</v>
      </c>
      <c r="H162" s="425">
        <v>3.1086999999999998</v>
      </c>
      <c r="I162" s="240"/>
      <c r="J162" s="232"/>
      <c r="K162" s="232"/>
      <c r="L162" s="232"/>
      <c r="M162" s="233"/>
      <c r="N162" s="427"/>
      <c r="O162" s="420"/>
      <c r="P162" s="420"/>
      <c r="Q162" s="420"/>
      <c r="R162" s="420"/>
      <c r="S162" s="242"/>
      <c r="T162" s="243"/>
      <c r="U162" s="243"/>
      <c r="V162" s="243"/>
      <c r="W162" s="244"/>
      <c r="X162" s="65"/>
    </row>
    <row r="163" spans="1:24" ht="30" customHeight="1">
      <c r="A163" s="415"/>
      <c r="B163" s="418"/>
      <c r="C163" s="146" t="s">
        <v>18</v>
      </c>
      <c r="D163" s="421"/>
      <c r="E163" s="421"/>
      <c r="F163" s="421"/>
      <c r="G163" s="421"/>
      <c r="H163" s="426"/>
      <c r="I163" s="236"/>
      <c r="J163" s="234"/>
      <c r="K163" s="234"/>
      <c r="L163" s="234"/>
      <c r="M163" s="235"/>
      <c r="N163" s="428"/>
      <c r="O163" s="421"/>
      <c r="P163" s="421"/>
      <c r="Q163" s="421"/>
      <c r="R163" s="421"/>
      <c r="S163" s="245"/>
      <c r="T163" s="246"/>
      <c r="U163" s="246"/>
      <c r="V163" s="246"/>
      <c r="W163" s="247"/>
      <c r="X163" s="65"/>
    </row>
    <row r="164" spans="1:24" ht="30" customHeight="1">
      <c r="A164" s="415"/>
      <c r="B164" s="418"/>
      <c r="C164" s="146" t="s">
        <v>19</v>
      </c>
      <c r="D164" s="421"/>
      <c r="E164" s="421"/>
      <c r="F164" s="421"/>
      <c r="G164" s="421"/>
      <c r="H164" s="426"/>
      <c r="I164" s="236"/>
      <c r="J164" s="234"/>
      <c r="K164" s="234"/>
      <c r="L164" s="234"/>
      <c r="M164" s="235"/>
      <c r="N164" s="428"/>
      <c r="O164" s="421"/>
      <c r="P164" s="421"/>
      <c r="Q164" s="421"/>
      <c r="R164" s="421"/>
      <c r="S164" s="245"/>
      <c r="T164" s="246"/>
      <c r="U164" s="246"/>
      <c r="V164" s="246"/>
      <c r="W164" s="247"/>
      <c r="X164" s="65"/>
    </row>
    <row r="165" spans="1:24" ht="30" customHeight="1">
      <c r="A165" s="415"/>
      <c r="B165" s="418"/>
      <c r="C165" s="146" t="s">
        <v>20</v>
      </c>
      <c r="D165" s="421"/>
      <c r="E165" s="421"/>
      <c r="F165" s="421"/>
      <c r="G165" s="421"/>
      <c r="H165" s="426"/>
      <c r="I165" s="236"/>
      <c r="J165" s="234"/>
      <c r="K165" s="234"/>
      <c r="L165" s="234"/>
      <c r="M165" s="235"/>
      <c r="N165" s="428"/>
      <c r="O165" s="421"/>
      <c r="P165" s="421"/>
      <c r="Q165" s="421"/>
      <c r="R165" s="421"/>
      <c r="S165" s="245"/>
      <c r="T165" s="246"/>
      <c r="U165" s="246"/>
      <c r="V165" s="246"/>
      <c r="W165" s="247"/>
      <c r="X165" s="65"/>
    </row>
    <row r="166" spans="1:24" ht="30" customHeight="1">
      <c r="A166" s="415"/>
      <c r="B166" s="418"/>
      <c r="C166" s="146" t="s">
        <v>21</v>
      </c>
      <c r="D166" s="421"/>
      <c r="E166" s="421"/>
      <c r="F166" s="421"/>
      <c r="G166" s="421"/>
      <c r="H166" s="426"/>
      <c r="I166" s="236"/>
      <c r="J166" s="234"/>
      <c r="K166" s="234"/>
      <c r="L166" s="234"/>
      <c r="M166" s="235"/>
      <c r="N166" s="428"/>
      <c r="O166" s="421"/>
      <c r="P166" s="421"/>
      <c r="Q166" s="421"/>
      <c r="R166" s="421"/>
      <c r="S166" s="245"/>
      <c r="T166" s="246"/>
      <c r="U166" s="246"/>
      <c r="V166" s="246"/>
      <c r="W166" s="247"/>
      <c r="X166" s="65"/>
    </row>
    <row r="167" spans="1:24" ht="30" customHeight="1">
      <c r="A167" s="415"/>
      <c r="B167" s="418"/>
      <c r="C167" s="146" t="s">
        <v>22</v>
      </c>
      <c r="D167" s="421"/>
      <c r="E167" s="421"/>
      <c r="F167" s="421"/>
      <c r="G167" s="421"/>
      <c r="H167" s="426"/>
      <c r="I167" s="236"/>
      <c r="J167" s="234"/>
      <c r="K167" s="234"/>
      <c r="L167" s="234"/>
      <c r="M167" s="235"/>
      <c r="N167" s="428"/>
      <c r="O167" s="421"/>
      <c r="P167" s="421"/>
      <c r="Q167" s="421"/>
      <c r="R167" s="421"/>
      <c r="S167" s="245"/>
      <c r="T167" s="246"/>
      <c r="U167" s="246"/>
      <c r="V167" s="246"/>
      <c r="W167" s="247"/>
      <c r="X167" s="65"/>
    </row>
    <row r="168" spans="1:24" ht="30" customHeight="1">
      <c r="A168" s="415"/>
      <c r="B168" s="418"/>
      <c r="C168" s="146" t="s">
        <v>23</v>
      </c>
      <c r="D168" s="421"/>
      <c r="E168" s="421"/>
      <c r="F168" s="421"/>
      <c r="G168" s="421"/>
      <c r="H168" s="426"/>
      <c r="I168" s="236"/>
      <c r="J168" s="234"/>
      <c r="K168" s="234"/>
      <c r="L168" s="234"/>
      <c r="M168" s="235"/>
      <c r="N168" s="428"/>
      <c r="O168" s="421"/>
      <c r="P168" s="421"/>
      <c r="Q168" s="421"/>
      <c r="R168" s="421"/>
      <c r="S168" s="245"/>
      <c r="T168" s="246"/>
      <c r="U168" s="246"/>
      <c r="V168" s="246"/>
      <c r="W168" s="247"/>
      <c r="X168" s="65"/>
    </row>
    <row r="169" spans="1:24" ht="30" customHeight="1" thickBot="1">
      <c r="A169" s="415"/>
      <c r="B169" s="419"/>
      <c r="C169" s="149" t="s">
        <v>24</v>
      </c>
      <c r="D169" s="421"/>
      <c r="E169" s="421"/>
      <c r="F169" s="421"/>
      <c r="G169" s="421"/>
      <c r="H169" s="426"/>
      <c r="I169" s="237"/>
      <c r="J169" s="238"/>
      <c r="K169" s="238"/>
      <c r="L169" s="238"/>
      <c r="M169" s="239"/>
      <c r="N169" s="429"/>
      <c r="O169" s="424"/>
      <c r="P169" s="424"/>
      <c r="Q169" s="424"/>
      <c r="R169" s="424"/>
      <c r="S169" s="251"/>
      <c r="T169" s="248"/>
      <c r="U169" s="248"/>
      <c r="V169" s="248"/>
      <c r="W169" s="252"/>
      <c r="X169" s="65"/>
    </row>
    <row r="170" spans="1:24" ht="30" customHeight="1" thickBot="1">
      <c r="A170" s="416"/>
      <c r="B170" s="422" t="s">
        <v>25</v>
      </c>
      <c r="C170" s="423"/>
      <c r="D170" s="256"/>
      <c r="E170" s="223"/>
      <c r="F170" s="223"/>
      <c r="G170" s="223"/>
      <c r="H170" s="223"/>
      <c r="I170" s="223">
        <f>I162+I163+I164+I165+I166+I167+I168+I169</f>
        <v>0</v>
      </c>
      <c r="J170" s="223">
        <f t="shared" ref="J170:M170" si="34">J162+J163+J164+J165+J166+J167+J168+J169</f>
        <v>0</v>
      </c>
      <c r="K170" s="223">
        <f t="shared" si="34"/>
        <v>0</v>
      </c>
      <c r="L170" s="223">
        <f t="shared" si="34"/>
        <v>0</v>
      </c>
      <c r="M170" s="224">
        <f t="shared" si="34"/>
        <v>0</v>
      </c>
      <c r="N170" s="256"/>
      <c r="O170" s="223"/>
      <c r="P170" s="223"/>
      <c r="Q170" s="223"/>
      <c r="R170" s="223"/>
      <c r="S170" s="223">
        <f>S162+S163+S164+S165+S166+S167+S168+S169</f>
        <v>0</v>
      </c>
      <c r="T170" s="223">
        <f t="shared" ref="T170:W170" si="35">T162+T163+T164+T165+T166+T167+T168+T169</f>
        <v>0</v>
      </c>
      <c r="U170" s="223">
        <f t="shared" si="35"/>
        <v>0</v>
      </c>
      <c r="V170" s="223">
        <f t="shared" si="35"/>
        <v>0</v>
      </c>
      <c r="W170" s="224">
        <f t="shared" si="35"/>
        <v>0</v>
      </c>
      <c r="X170" s="65"/>
    </row>
    <row r="171" spans="1:24" ht="30" customHeight="1">
      <c r="A171" s="415">
        <v>19</v>
      </c>
      <c r="B171" s="417" t="s">
        <v>414</v>
      </c>
      <c r="C171" s="144" t="s">
        <v>17</v>
      </c>
      <c r="D171" s="420">
        <v>662.30859999999996</v>
      </c>
      <c r="E171" s="420">
        <v>122.858</v>
      </c>
      <c r="F171" s="420">
        <v>0</v>
      </c>
      <c r="G171" s="420">
        <v>0</v>
      </c>
      <c r="H171" s="425">
        <v>0</v>
      </c>
      <c r="I171" s="240">
        <v>12</v>
      </c>
      <c r="J171" s="232"/>
      <c r="K171" s="232"/>
      <c r="L171" s="232"/>
      <c r="M171" s="233"/>
      <c r="N171" s="427"/>
      <c r="O171" s="420"/>
      <c r="P171" s="420"/>
      <c r="Q171" s="420"/>
      <c r="R171" s="420"/>
      <c r="S171" s="242"/>
      <c r="T171" s="243"/>
      <c r="U171" s="243"/>
      <c r="V171" s="243"/>
      <c r="W171" s="244"/>
      <c r="X171" s="65"/>
    </row>
    <row r="172" spans="1:24" ht="30" customHeight="1">
      <c r="A172" s="415"/>
      <c r="B172" s="418"/>
      <c r="C172" s="146" t="s">
        <v>18</v>
      </c>
      <c r="D172" s="421"/>
      <c r="E172" s="421"/>
      <c r="F172" s="421"/>
      <c r="G172" s="421"/>
      <c r="H172" s="426"/>
      <c r="I172" s="236">
        <v>14</v>
      </c>
      <c r="J172" s="234"/>
      <c r="K172" s="234"/>
      <c r="L172" s="234"/>
      <c r="M172" s="235"/>
      <c r="N172" s="428"/>
      <c r="O172" s="421"/>
      <c r="P172" s="421"/>
      <c r="Q172" s="421"/>
      <c r="R172" s="421"/>
      <c r="S172" s="245"/>
      <c r="T172" s="246"/>
      <c r="U172" s="246"/>
      <c r="V172" s="246"/>
      <c r="W172" s="247"/>
      <c r="X172" s="65"/>
    </row>
    <row r="173" spans="1:24" ht="30" customHeight="1">
      <c r="A173" s="415"/>
      <c r="B173" s="418"/>
      <c r="C173" s="146" t="s">
        <v>19</v>
      </c>
      <c r="D173" s="421"/>
      <c r="E173" s="421"/>
      <c r="F173" s="421"/>
      <c r="G173" s="421"/>
      <c r="H173" s="426"/>
      <c r="I173" s="236"/>
      <c r="J173" s="234"/>
      <c r="K173" s="234"/>
      <c r="L173" s="234"/>
      <c r="M173" s="235"/>
      <c r="N173" s="428"/>
      <c r="O173" s="421"/>
      <c r="P173" s="421"/>
      <c r="Q173" s="421"/>
      <c r="R173" s="421"/>
      <c r="S173" s="245"/>
      <c r="T173" s="246"/>
      <c r="U173" s="246"/>
      <c r="V173" s="246"/>
      <c r="W173" s="247"/>
      <c r="X173" s="65"/>
    </row>
    <row r="174" spans="1:24" ht="30" customHeight="1">
      <c r="A174" s="415"/>
      <c r="B174" s="418"/>
      <c r="C174" s="146" t="s">
        <v>20</v>
      </c>
      <c r="D174" s="421"/>
      <c r="E174" s="421"/>
      <c r="F174" s="421"/>
      <c r="G174" s="421"/>
      <c r="H174" s="426"/>
      <c r="I174" s="236">
        <v>3</v>
      </c>
      <c r="J174" s="234"/>
      <c r="K174" s="234"/>
      <c r="L174" s="234"/>
      <c r="M174" s="235"/>
      <c r="N174" s="428"/>
      <c r="O174" s="421"/>
      <c r="P174" s="421"/>
      <c r="Q174" s="421"/>
      <c r="R174" s="421"/>
      <c r="S174" s="245"/>
      <c r="T174" s="246"/>
      <c r="U174" s="246"/>
      <c r="V174" s="246"/>
      <c r="W174" s="247"/>
      <c r="X174" s="65"/>
    </row>
    <row r="175" spans="1:24" ht="30" customHeight="1">
      <c r="A175" s="415"/>
      <c r="B175" s="418"/>
      <c r="C175" s="146" t="s">
        <v>21</v>
      </c>
      <c r="D175" s="421"/>
      <c r="E175" s="421"/>
      <c r="F175" s="421"/>
      <c r="G175" s="421"/>
      <c r="H175" s="426"/>
      <c r="I175" s="236">
        <v>15</v>
      </c>
      <c r="J175" s="234"/>
      <c r="K175" s="234"/>
      <c r="L175" s="234"/>
      <c r="M175" s="235"/>
      <c r="N175" s="428"/>
      <c r="O175" s="421"/>
      <c r="P175" s="421"/>
      <c r="Q175" s="421"/>
      <c r="R175" s="421"/>
      <c r="S175" s="245"/>
      <c r="T175" s="246"/>
      <c r="U175" s="246"/>
      <c r="V175" s="246"/>
      <c r="W175" s="247"/>
      <c r="X175" s="65"/>
    </row>
    <row r="176" spans="1:24" ht="30" customHeight="1">
      <c r="A176" s="415"/>
      <c r="B176" s="418"/>
      <c r="C176" s="146" t="s">
        <v>22</v>
      </c>
      <c r="D176" s="421"/>
      <c r="E176" s="421"/>
      <c r="F176" s="421"/>
      <c r="G176" s="421"/>
      <c r="H176" s="426"/>
      <c r="I176" s="236">
        <v>4</v>
      </c>
      <c r="J176" s="234"/>
      <c r="K176" s="234"/>
      <c r="L176" s="234"/>
      <c r="M176" s="235"/>
      <c r="N176" s="428"/>
      <c r="O176" s="421"/>
      <c r="P176" s="421"/>
      <c r="Q176" s="421"/>
      <c r="R176" s="421"/>
      <c r="S176" s="245"/>
      <c r="T176" s="246"/>
      <c r="U176" s="246"/>
      <c r="V176" s="246"/>
      <c r="W176" s="247"/>
      <c r="X176" s="65"/>
    </row>
    <row r="177" spans="1:24" ht="30" customHeight="1">
      <c r="A177" s="415"/>
      <c r="B177" s="418"/>
      <c r="C177" s="146" t="s">
        <v>23</v>
      </c>
      <c r="D177" s="421"/>
      <c r="E177" s="421"/>
      <c r="F177" s="421"/>
      <c r="G177" s="421"/>
      <c r="H177" s="426"/>
      <c r="I177" s="236">
        <v>5</v>
      </c>
      <c r="J177" s="234"/>
      <c r="K177" s="234"/>
      <c r="L177" s="234"/>
      <c r="M177" s="235"/>
      <c r="N177" s="428"/>
      <c r="O177" s="421"/>
      <c r="P177" s="421"/>
      <c r="Q177" s="421"/>
      <c r="R177" s="421"/>
      <c r="S177" s="245"/>
      <c r="T177" s="246"/>
      <c r="U177" s="246"/>
      <c r="V177" s="246"/>
      <c r="W177" s="247"/>
      <c r="X177" s="65"/>
    </row>
    <row r="178" spans="1:24" ht="30" customHeight="1" thickBot="1">
      <c r="A178" s="415"/>
      <c r="B178" s="419"/>
      <c r="C178" s="149" t="s">
        <v>24</v>
      </c>
      <c r="D178" s="421"/>
      <c r="E178" s="421"/>
      <c r="F178" s="421"/>
      <c r="G178" s="421"/>
      <c r="H178" s="426"/>
      <c r="I178" s="237">
        <v>15</v>
      </c>
      <c r="J178" s="238"/>
      <c r="K178" s="238"/>
      <c r="L178" s="238"/>
      <c r="M178" s="239"/>
      <c r="N178" s="429"/>
      <c r="O178" s="424"/>
      <c r="P178" s="424"/>
      <c r="Q178" s="424"/>
      <c r="R178" s="424"/>
      <c r="S178" s="251"/>
      <c r="T178" s="248"/>
      <c r="U178" s="248"/>
      <c r="V178" s="248"/>
      <c r="W178" s="252"/>
      <c r="X178" s="65"/>
    </row>
    <row r="179" spans="1:24" ht="30" customHeight="1" thickBot="1">
      <c r="A179" s="416"/>
      <c r="B179" s="422" t="s">
        <v>25</v>
      </c>
      <c r="C179" s="423"/>
      <c r="D179" s="256"/>
      <c r="E179" s="223"/>
      <c r="F179" s="223"/>
      <c r="G179" s="223"/>
      <c r="H179" s="223"/>
      <c r="I179" s="223">
        <f t="shared" ref="I179:M179" si="36">I171+I172+I173+I174+I175+I176+I177+I178</f>
        <v>68</v>
      </c>
      <c r="J179" s="223">
        <f t="shared" si="36"/>
        <v>0</v>
      </c>
      <c r="K179" s="223">
        <f t="shared" si="36"/>
        <v>0</v>
      </c>
      <c r="L179" s="223">
        <f t="shared" si="36"/>
        <v>0</v>
      </c>
      <c r="M179" s="224">
        <f t="shared" si="36"/>
        <v>0</v>
      </c>
      <c r="N179" s="256"/>
      <c r="O179" s="223"/>
      <c r="P179" s="223"/>
      <c r="Q179" s="223"/>
      <c r="R179" s="223"/>
      <c r="S179" s="223">
        <f t="shared" ref="S179:W179" si="37">S171+S172+S173+S174+S175+S176+S177+S178</f>
        <v>0</v>
      </c>
      <c r="T179" s="223">
        <f t="shared" si="37"/>
        <v>0</v>
      </c>
      <c r="U179" s="223">
        <f t="shared" si="37"/>
        <v>0</v>
      </c>
      <c r="V179" s="223">
        <f t="shared" si="37"/>
        <v>0</v>
      </c>
      <c r="W179" s="224">
        <f t="shared" si="37"/>
        <v>0</v>
      </c>
      <c r="X179" s="65"/>
    </row>
    <row r="180" spans="1:24" ht="30" customHeight="1">
      <c r="A180" s="415">
        <v>20</v>
      </c>
      <c r="B180" s="417" t="s">
        <v>415</v>
      </c>
      <c r="C180" s="144" t="s">
        <v>17</v>
      </c>
      <c r="D180" s="420">
        <v>58.808999999999997</v>
      </c>
      <c r="E180" s="420">
        <v>0</v>
      </c>
      <c r="F180" s="420">
        <v>9.7370000000000001</v>
      </c>
      <c r="G180" s="420">
        <v>2.0785999999999998</v>
      </c>
      <c r="H180" s="425">
        <v>0.16200000000000001</v>
      </c>
      <c r="I180" s="240"/>
      <c r="J180" s="232"/>
      <c r="K180" s="232"/>
      <c r="L180" s="232"/>
      <c r="M180" s="233"/>
      <c r="N180" s="427"/>
      <c r="O180" s="420"/>
      <c r="P180" s="420"/>
      <c r="Q180" s="420"/>
      <c r="R180" s="420"/>
      <c r="S180" s="242"/>
      <c r="T180" s="243"/>
      <c r="U180" s="243"/>
      <c r="V180" s="243"/>
      <c r="W180" s="244"/>
      <c r="X180" s="65"/>
    </row>
    <row r="181" spans="1:24" ht="30" customHeight="1">
      <c r="A181" s="415"/>
      <c r="B181" s="418"/>
      <c r="C181" s="146" t="s">
        <v>18</v>
      </c>
      <c r="D181" s="421"/>
      <c r="E181" s="421"/>
      <c r="F181" s="421"/>
      <c r="G181" s="421"/>
      <c r="H181" s="426"/>
      <c r="I181" s="236"/>
      <c r="J181" s="234"/>
      <c r="K181" s="234"/>
      <c r="L181" s="234"/>
      <c r="M181" s="235"/>
      <c r="N181" s="428"/>
      <c r="O181" s="421"/>
      <c r="P181" s="421"/>
      <c r="Q181" s="421"/>
      <c r="R181" s="421"/>
      <c r="S181" s="245"/>
      <c r="T181" s="246"/>
      <c r="U181" s="246"/>
      <c r="V181" s="246"/>
      <c r="W181" s="247"/>
      <c r="X181" s="65"/>
    </row>
    <row r="182" spans="1:24" ht="30" customHeight="1">
      <c r="A182" s="415"/>
      <c r="B182" s="418"/>
      <c r="C182" s="146" t="s">
        <v>19</v>
      </c>
      <c r="D182" s="421"/>
      <c r="E182" s="421"/>
      <c r="F182" s="421"/>
      <c r="G182" s="421"/>
      <c r="H182" s="426"/>
      <c r="I182" s="236"/>
      <c r="J182" s="234"/>
      <c r="K182" s="234"/>
      <c r="L182" s="234"/>
      <c r="M182" s="235"/>
      <c r="N182" s="428"/>
      <c r="O182" s="421"/>
      <c r="P182" s="421"/>
      <c r="Q182" s="421"/>
      <c r="R182" s="421"/>
      <c r="S182" s="245"/>
      <c r="T182" s="246"/>
      <c r="U182" s="246"/>
      <c r="V182" s="246"/>
      <c r="W182" s="247"/>
      <c r="X182" s="65"/>
    </row>
    <row r="183" spans="1:24" ht="30" customHeight="1">
      <c r="A183" s="415"/>
      <c r="B183" s="418"/>
      <c r="C183" s="146" t="s">
        <v>20</v>
      </c>
      <c r="D183" s="421"/>
      <c r="E183" s="421"/>
      <c r="F183" s="421"/>
      <c r="G183" s="421"/>
      <c r="H183" s="426"/>
      <c r="I183" s="236"/>
      <c r="J183" s="234"/>
      <c r="K183" s="234"/>
      <c r="L183" s="234"/>
      <c r="M183" s="235"/>
      <c r="N183" s="428"/>
      <c r="O183" s="421"/>
      <c r="P183" s="421"/>
      <c r="Q183" s="421"/>
      <c r="R183" s="421"/>
      <c r="S183" s="245"/>
      <c r="T183" s="246"/>
      <c r="U183" s="246"/>
      <c r="V183" s="246"/>
      <c r="W183" s="247"/>
      <c r="X183" s="65"/>
    </row>
    <row r="184" spans="1:24" ht="30" customHeight="1">
      <c r="A184" s="415"/>
      <c r="B184" s="418"/>
      <c r="C184" s="146" t="s">
        <v>21</v>
      </c>
      <c r="D184" s="421"/>
      <c r="E184" s="421"/>
      <c r="F184" s="421"/>
      <c r="G184" s="421"/>
      <c r="H184" s="426"/>
      <c r="I184" s="236"/>
      <c r="J184" s="234"/>
      <c r="K184" s="234"/>
      <c r="L184" s="234"/>
      <c r="M184" s="235"/>
      <c r="N184" s="428"/>
      <c r="O184" s="421"/>
      <c r="P184" s="421"/>
      <c r="Q184" s="421"/>
      <c r="R184" s="421"/>
      <c r="S184" s="245"/>
      <c r="T184" s="246"/>
      <c r="U184" s="246"/>
      <c r="V184" s="246"/>
      <c r="W184" s="247"/>
      <c r="X184" s="65"/>
    </row>
    <row r="185" spans="1:24" ht="30" customHeight="1">
      <c r="A185" s="415"/>
      <c r="B185" s="418"/>
      <c r="C185" s="146" t="s">
        <v>22</v>
      </c>
      <c r="D185" s="421"/>
      <c r="E185" s="421"/>
      <c r="F185" s="421"/>
      <c r="G185" s="421"/>
      <c r="H185" s="426"/>
      <c r="I185" s="236"/>
      <c r="J185" s="234"/>
      <c r="K185" s="234"/>
      <c r="L185" s="234"/>
      <c r="M185" s="235"/>
      <c r="N185" s="428"/>
      <c r="O185" s="421"/>
      <c r="P185" s="421"/>
      <c r="Q185" s="421"/>
      <c r="R185" s="421"/>
      <c r="S185" s="245"/>
      <c r="T185" s="246"/>
      <c r="U185" s="246"/>
      <c r="V185" s="246"/>
      <c r="W185" s="247"/>
      <c r="X185" s="65"/>
    </row>
    <row r="186" spans="1:24" ht="30" customHeight="1">
      <c r="A186" s="415"/>
      <c r="B186" s="418"/>
      <c r="C186" s="146" t="s">
        <v>23</v>
      </c>
      <c r="D186" s="421"/>
      <c r="E186" s="421"/>
      <c r="F186" s="421"/>
      <c r="G186" s="421"/>
      <c r="H186" s="426"/>
      <c r="I186" s="236"/>
      <c r="J186" s="234"/>
      <c r="K186" s="234"/>
      <c r="L186" s="234"/>
      <c r="M186" s="235"/>
      <c r="N186" s="428"/>
      <c r="O186" s="421"/>
      <c r="P186" s="421"/>
      <c r="Q186" s="421"/>
      <c r="R186" s="421"/>
      <c r="S186" s="245"/>
      <c r="T186" s="246"/>
      <c r="U186" s="246"/>
      <c r="V186" s="246"/>
      <c r="W186" s="247"/>
      <c r="X186" s="65"/>
    </row>
    <row r="187" spans="1:24" ht="30" customHeight="1" thickBot="1">
      <c r="A187" s="415"/>
      <c r="B187" s="419"/>
      <c r="C187" s="149" t="s">
        <v>24</v>
      </c>
      <c r="D187" s="421"/>
      <c r="E187" s="421"/>
      <c r="F187" s="421"/>
      <c r="G187" s="421"/>
      <c r="H187" s="426"/>
      <c r="I187" s="237"/>
      <c r="J187" s="238"/>
      <c r="K187" s="238"/>
      <c r="L187" s="238"/>
      <c r="M187" s="239"/>
      <c r="N187" s="429"/>
      <c r="O187" s="424"/>
      <c r="P187" s="424"/>
      <c r="Q187" s="424"/>
      <c r="R187" s="424"/>
      <c r="S187" s="251"/>
      <c r="T187" s="248"/>
      <c r="U187" s="248"/>
      <c r="V187" s="248"/>
      <c r="W187" s="252"/>
      <c r="X187" s="65"/>
    </row>
    <row r="188" spans="1:24" ht="30" customHeight="1" thickBot="1">
      <c r="A188" s="416"/>
      <c r="B188" s="422" t="s">
        <v>25</v>
      </c>
      <c r="C188" s="423"/>
      <c r="D188" s="256"/>
      <c r="E188" s="223"/>
      <c r="F188" s="223"/>
      <c r="G188" s="223"/>
      <c r="H188" s="223"/>
      <c r="I188" s="223">
        <f>I180+I181+I182+I183+I184+I185+I186+I187</f>
        <v>0</v>
      </c>
      <c r="J188" s="223">
        <f t="shared" ref="J188:M188" si="38">J180+J181+J182+J183+J184+J185+J186+J187</f>
        <v>0</v>
      </c>
      <c r="K188" s="223">
        <f t="shared" si="38"/>
        <v>0</v>
      </c>
      <c r="L188" s="223">
        <f t="shared" si="38"/>
        <v>0</v>
      </c>
      <c r="M188" s="224">
        <f t="shared" si="38"/>
        <v>0</v>
      </c>
      <c r="N188" s="256"/>
      <c r="O188" s="223"/>
      <c r="P188" s="223"/>
      <c r="Q188" s="223"/>
      <c r="R188" s="223"/>
      <c r="S188" s="223">
        <f>S180+S181+S182+S183+S184+S185+S186+S187</f>
        <v>0</v>
      </c>
      <c r="T188" s="223">
        <f t="shared" ref="T188:W188" si="39">T180+T181+T182+T183+T184+T185+T186+T187</f>
        <v>0</v>
      </c>
      <c r="U188" s="223">
        <f t="shared" si="39"/>
        <v>0</v>
      </c>
      <c r="V188" s="223">
        <f t="shared" si="39"/>
        <v>0</v>
      </c>
      <c r="W188" s="224">
        <f t="shared" si="39"/>
        <v>0</v>
      </c>
      <c r="X188" s="65"/>
    </row>
    <row r="189" spans="1:24" ht="30" customHeight="1">
      <c r="A189" s="415">
        <v>21</v>
      </c>
      <c r="B189" s="417" t="s">
        <v>416</v>
      </c>
      <c r="C189" s="144" t="s">
        <v>17</v>
      </c>
      <c r="D189" s="420">
        <v>1201.3277</v>
      </c>
      <c r="E189" s="420">
        <v>39.000900000000001</v>
      </c>
      <c r="F189" s="420">
        <v>227.09200000000001</v>
      </c>
      <c r="G189" s="420">
        <v>543.34320000000002</v>
      </c>
      <c r="H189" s="425">
        <v>174.12289999999999</v>
      </c>
      <c r="I189" s="240"/>
      <c r="J189" s="232"/>
      <c r="K189" s="232"/>
      <c r="L189" s="232"/>
      <c r="M189" s="233"/>
      <c r="N189" s="427">
        <v>0.216</v>
      </c>
      <c r="O189" s="420">
        <v>3</v>
      </c>
      <c r="P189" s="420">
        <v>0.42099999999999999</v>
      </c>
      <c r="Q189" s="420">
        <v>173.65</v>
      </c>
      <c r="R189" s="420">
        <v>2.06E-2</v>
      </c>
      <c r="S189" s="242"/>
      <c r="T189" s="243"/>
      <c r="U189" s="243"/>
      <c r="V189" s="243"/>
      <c r="W189" s="244"/>
      <c r="X189" s="65"/>
    </row>
    <row r="190" spans="1:24" ht="30" customHeight="1">
      <c r="A190" s="415"/>
      <c r="B190" s="418"/>
      <c r="C190" s="146" t="s">
        <v>18</v>
      </c>
      <c r="D190" s="421"/>
      <c r="E190" s="421"/>
      <c r="F190" s="421"/>
      <c r="G190" s="421"/>
      <c r="H190" s="426"/>
      <c r="I190" s="236"/>
      <c r="J190" s="234"/>
      <c r="K190" s="234"/>
      <c r="L190" s="234"/>
      <c r="M190" s="235"/>
      <c r="N190" s="428"/>
      <c r="O190" s="421"/>
      <c r="P190" s="421"/>
      <c r="Q190" s="421"/>
      <c r="R190" s="421"/>
      <c r="S190" s="245"/>
      <c r="T190" s="246"/>
      <c r="U190" s="246"/>
      <c r="V190" s="246"/>
      <c r="W190" s="247"/>
      <c r="X190" s="65"/>
    </row>
    <row r="191" spans="1:24" ht="30" customHeight="1">
      <c r="A191" s="415"/>
      <c r="B191" s="418"/>
      <c r="C191" s="146" t="s">
        <v>19</v>
      </c>
      <c r="D191" s="421"/>
      <c r="E191" s="421"/>
      <c r="F191" s="421"/>
      <c r="G191" s="421"/>
      <c r="H191" s="426"/>
      <c r="I191" s="236"/>
      <c r="J191" s="234"/>
      <c r="K191" s="234"/>
      <c r="L191" s="234"/>
      <c r="M191" s="235"/>
      <c r="N191" s="428"/>
      <c r="O191" s="421"/>
      <c r="P191" s="421"/>
      <c r="Q191" s="421"/>
      <c r="R191" s="421"/>
      <c r="S191" s="245"/>
      <c r="T191" s="246"/>
      <c r="U191" s="246"/>
      <c r="V191" s="246"/>
      <c r="W191" s="247"/>
      <c r="X191" s="65"/>
    </row>
    <row r="192" spans="1:24" ht="30" customHeight="1">
      <c r="A192" s="415"/>
      <c r="B192" s="418"/>
      <c r="C192" s="146" t="s">
        <v>20</v>
      </c>
      <c r="D192" s="421"/>
      <c r="E192" s="421"/>
      <c r="F192" s="421"/>
      <c r="G192" s="421"/>
      <c r="H192" s="426"/>
      <c r="I192" s="236"/>
      <c r="J192" s="234"/>
      <c r="K192" s="234"/>
      <c r="L192" s="234"/>
      <c r="M192" s="235"/>
      <c r="N192" s="428"/>
      <c r="O192" s="421"/>
      <c r="P192" s="421"/>
      <c r="Q192" s="421"/>
      <c r="R192" s="421"/>
      <c r="S192" s="245"/>
      <c r="T192" s="246"/>
      <c r="U192" s="246"/>
      <c r="V192" s="246"/>
      <c r="W192" s="247"/>
      <c r="X192" s="65"/>
    </row>
    <row r="193" spans="1:24" ht="30" customHeight="1">
      <c r="A193" s="415"/>
      <c r="B193" s="418"/>
      <c r="C193" s="146" t="s">
        <v>21</v>
      </c>
      <c r="D193" s="421"/>
      <c r="E193" s="421"/>
      <c r="F193" s="421"/>
      <c r="G193" s="421"/>
      <c r="H193" s="426"/>
      <c r="I193" s="236"/>
      <c r="J193" s="234"/>
      <c r="K193" s="234"/>
      <c r="L193" s="234"/>
      <c r="M193" s="235"/>
      <c r="N193" s="428"/>
      <c r="O193" s="421"/>
      <c r="P193" s="421"/>
      <c r="Q193" s="421"/>
      <c r="R193" s="421"/>
      <c r="S193" s="245"/>
      <c r="T193" s="246"/>
      <c r="U193" s="246"/>
      <c r="V193" s="246"/>
      <c r="W193" s="247"/>
      <c r="X193" s="65"/>
    </row>
    <row r="194" spans="1:24" ht="30" customHeight="1">
      <c r="A194" s="415"/>
      <c r="B194" s="418"/>
      <c r="C194" s="146" t="s">
        <v>22</v>
      </c>
      <c r="D194" s="421"/>
      <c r="E194" s="421"/>
      <c r="F194" s="421"/>
      <c r="G194" s="421"/>
      <c r="H194" s="426"/>
      <c r="I194" s="236"/>
      <c r="J194" s="234"/>
      <c r="K194" s="234"/>
      <c r="L194" s="234"/>
      <c r="M194" s="235"/>
      <c r="N194" s="428"/>
      <c r="O194" s="421"/>
      <c r="P194" s="421"/>
      <c r="Q194" s="421"/>
      <c r="R194" s="421"/>
      <c r="S194" s="245"/>
      <c r="T194" s="246"/>
      <c r="U194" s="246"/>
      <c r="V194" s="246"/>
      <c r="W194" s="247"/>
      <c r="X194" s="65"/>
    </row>
    <row r="195" spans="1:24" ht="30" customHeight="1">
      <c r="A195" s="415"/>
      <c r="B195" s="418"/>
      <c r="C195" s="146" t="s">
        <v>23</v>
      </c>
      <c r="D195" s="421"/>
      <c r="E195" s="421"/>
      <c r="F195" s="421"/>
      <c r="G195" s="421"/>
      <c r="H195" s="426"/>
      <c r="I195" s="236"/>
      <c r="J195" s="234"/>
      <c r="K195" s="234"/>
      <c r="L195" s="234"/>
      <c r="M195" s="235"/>
      <c r="N195" s="428"/>
      <c r="O195" s="421"/>
      <c r="P195" s="421"/>
      <c r="Q195" s="421"/>
      <c r="R195" s="421"/>
      <c r="S195" s="245"/>
      <c r="T195" s="246"/>
      <c r="U195" s="246"/>
      <c r="V195" s="246"/>
      <c r="W195" s="247"/>
      <c r="X195" s="65"/>
    </row>
    <row r="196" spans="1:24" ht="30" customHeight="1" thickBot="1">
      <c r="A196" s="415"/>
      <c r="B196" s="419"/>
      <c r="C196" s="149" t="s">
        <v>24</v>
      </c>
      <c r="D196" s="421"/>
      <c r="E196" s="421"/>
      <c r="F196" s="421"/>
      <c r="G196" s="421"/>
      <c r="H196" s="426"/>
      <c r="I196" s="237"/>
      <c r="J196" s="238"/>
      <c r="K196" s="238"/>
      <c r="L196" s="238"/>
      <c r="M196" s="239"/>
      <c r="N196" s="429"/>
      <c r="O196" s="424"/>
      <c r="P196" s="424"/>
      <c r="Q196" s="424"/>
      <c r="R196" s="424"/>
      <c r="S196" s="251"/>
      <c r="T196" s="248"/>
      <c r="U196" s="248"/>
      <c r="V196" s="248"/>
      <c r="W196" s="252"/>
      <c r="X196" s="65"/>
    </row>
    <row r="197" spans="1:24" ht="30" customHeight="1" thickBot="1">
      <c r="A197" s="416"/>
      <c r="B197" s="422" t="s">
        <v>25</v>
      </c>
      <c r="C197" s="423"/>
      <c r="D197" s="256"/>
      <c r="E197" s="223"/>
      <c r="F197" s="223"/>
      <c r="G197" s="223"/>
      <c r="H197" s="223"/>
      <c r="I197" s="223">
        <f t="shared" ref="I197:M197" si="40">I189+I190+I191+I192+I193+I194+I195+I196</f>
        <v>0</v>
      </c>
      <c r="J197" s="223">
        <f t="shared" si="40"/>
        <v>0</v>
      </c>
      <c r="K197" s="223">
        <f t="shared" si="40"/>
        <v>0</v>
      </c>
      <c r="L197" s="223">
        <f t="shared" si="40"/>
        <v>0</v>
      </c>
      <c r="M197" s="224">
        <f t="shared" si="40"/>
        <v>0</v>
      </c>
      <c r="N197" s="256"/>
      <c r="O197" s="223"/>
      <c r="P197" s="223"/>
      <c r="Q197" s="223"/>
      <c r="R197" s="223"/>
      <c r="S197" s="223">
        <f t="shared" ref="S197:W197" si="41">S189+S190+S191+S192+S193+S194+S195+S196</f>
        <v>0</v>
      </c>
      <c r="T197" s="223">
        <f t="shared" si="41"/>
        <v>0</v>
      </c>
      <c r="U197" s="223">
        <f t="shared" si="41"/>
        <v>0</v>
      </c>
      <c r="V197" s="223">
        <f t="shared" si="41"/>
        <v>0</v>
      </c>
      <c r="W197" s="224">
        <f t="shared" si="41"/>
        <v>0</v>
      </c>
      <c r="X197" s="65"/>
    </row>
    <row r="198" spans="1:24" ht="30" customHeight="1">
      <c r="A198" s="415">
        <v>22</v>
      </c>
      <c r="B198" s="417" t="s">
        <v>417</v>
      </c>
      <c r="C198" s="144" t="s">
        <v>17</v>
      </c>
      <c r="D198" s="420">
        <v>127.01730000000001</v>
      </c>
      <c r="E198" s="420">
        <v>86.949299999999994</v>
      </c>
      <c r="F198" s="420">
        <v>0</v>
      </c>
      <c r="G198" s="420">
        <v>9.0606000000000009</v>
      </c>
      <c r="H198" s="425">
        <v>0.8</v>
      </c>
      <c r="I198" s="240">
        <v>3</v>
      </c>
      <c r="J198" s="232"/>
      <c r="K198" s="232"/>
      <c r="L198" s="232"/>
      <c r="M198" s="233"/>
      <c r="N198" s="427">
        <v>19.725300000000001</v>
      </c>
      <c r="O198" s="420">
        <v>102.4371</v>
      </c>
      <c r="P198" s="420">
        <v>0</v>
      </c>
      <c r="Q198" s="420">
        <v>0</v>
      </c>
      <c r="R198" s="420">
        <v>0</v>
      </c>
      <c r="S198" s="242"/>
      <c r="T198" s="243"/>
      <c r="U198" s="243"/>
      <c r="V198" s="243"/>
      <c r="W198" s="244"/>
      <c r="X198" s="65"/>
    </row>
    <row r="199" spans="1:24" ht="30" customHeight="1">
      <c r="A199" s="415"/>
      <c r="B199" s="418"/>
      <c r="C199" s="146" t="s">
        <v>18</v>
      </c>
      <c r="D199" s="421"/>
      <c r="E199" s="421"/>
      <c r="F199" s="421"/>
      <c r="G199" s="421"/>
      <c r="H199" s="426"/>
      <c r="I199" s="236">
        <v>3</v>
      </c>
      <c r="J199" s="234"/>
      <c r="K199" s="234"/>
      <c r="L199" s="234"/>
      <c r="M199" s="235"/>
      <c r="N199" s="428"/>
      <c r="O199" s="421"/>
      <c r="P199" s="421"/>
      <c r="Q199" s="421"/>
      <c r="R199" s="421"/>
      <c r="S199" s="245"/>
      <c r="T199" s="246"/>
      <c r="U199" s="246"/>
      <c r="V199" s="246"/>
      <c r="W199" s="247"/>
      <c r="X199" s="65"/>
    </row>
    <row r="200" spans="1:24" ht="30" customHeight="1">
      <c r="A200" s="415"/>
      <c r="B200" s="418"/>
      <c r="C200" s="146" t="s">
        <v>19</v>
      </c>
      <c r="D200" s="421"/>
      <c r="E200" s="421"/>
      <c r="F200" s="421"/>
      <c r="G200" s="421"/>
      <c r="H200" s="426"/>
      <c r="I200" s="236"/>
      <c r="J200" s="234"/>
      <c r="K200" s="234"/>
      <c r="L200" s="234"/>
      <c r="M200" s="235"/>
      <c r="N200" s="428"/>
      <c r="O200" s="421"/>
      <c r="P200" s="421"/>
      <c r="Q200" s="421"/>
      <c r="R200" s="421"/>
      <c r="S200" s="245"/>
      <c r="T200" s="246"/>
      <c r="U200" s="246"/>
      <c r="V200" s="246"/>
      <c r="W200" s="247"/>
      <c r="X200" s="65"/>
    </row>
    <row r="201" spans="1:24" ht="30" customHeight="1">
      <c r="A201" s="415"/>
      <c r="B201" s="418"/>
      <c r="C201" s="146" t="s">
        <v>20</v>
      </c>
      <c r="D201" s="421"/>
      <c r="E201" s="421"/>
      <c r="F201" s="421"/>
      <c r="G201" s="421"/>
      <c r="H201" s="426"/>
      <c r="I201" s="236">
        <v>4</v>
      </c>
      <c r="J201" s="234"/>
      <c r="K201" s="234"/>
      <c r="L201" s="234"/>
      <c r="M201" s="235"/>
      <c r="N201" s="428"/>
      <c r="O201" s="421"/>
      <c r="P201" s="421"/>
      <c r="Q201" s="421"/>
      <c r="R201" s="421"/>
      <c r="S201" s="245"/>
      <c r="T201" s="246"/>
      <c r="U201" s="246"/>
      <c r="V201" s="246"/>
      <c r="W201" s="247"/>
      <c r="X201" s="65"/>
    </row>
    <row r="202" spans="1:24" ht="30" customHeight="1">
      <c r="A202" s="415"/>
      <c r="B202" s="418"/>
      <c r="C202" s="146" t="s">
        <v>21</v>
      </c>
      <c r="D202" s="421"/>
      <c r="E202" s="421"/>
      <c r="F202" s="421"/>
      <c r="G202" s="421"/>
      <c r="H202" s="426"/>
      <c r="I202" s="236">
        <v>5</v>
      </c>
      <c r="J202" s="234"/>
      <c r="K202" s="234"/>
      <c r="L202" s="234"/>
      <c r="M202" s="235"/>
      <c r="N202" s="428"/>
      <c r="O202" s="421"/>
      <c r="P202" s="421"/>
      <c r="Q202" s="421"/>
      <c r="R202" s="421"/>
      <c r="S202" s="245"/>
      <c r="T202" s="246"/>
      <c r="U202" s="246"/>
      <c r="V202" s="246"/>
      <c r="W202" s="247"/>
      <c r="X202" s="65"/>
    </row>
    <row r="203" spans="1:24" ht="30" customHeight="1">
      <c r="A203" s="415"/>
      <c r="B203" s="418"/>
      <c r="C203" s="146" t="s">
        <v>22</v>
      </c>
      <c r="D203" s="421"/>
      <c r="E203" s="421"/>
      <c r="F203" s="421"/>
      <c r="G203" s="421"/>
      <c r="H203" s="426"/>
      <c r="I203" s="236"/>
      <c r="J203" s="234"/>
      <c r="K203" s="234"/>
      <c r="L203" s="234"/>
      <c r="M203" s="235"/>
      <c r="N203" s="428"/>
      <c r="O203" s="421"/>
      <c r="P203" s="421"/>
      <c r="Q203" s="421"/>
      <c r="R203" s="421"/>
      <c r="S203" s="245"/>
      <c r="T203" s="246"/>
      <c r="U203" s="246"/>
      <c r="V203" s="246"/>
      <c r="W203" s="247"/>
      <c r="X203" s="65"/>
    </row>
    <row r="204" spans="1:24" ht="30" customHeight="1">
      <c r="A204" s="415"/>
      <c r="B204" s="418"/>
      <c r="C204" s="146" t="s">
        <v>23</v>
      </c>
      <c r="D204" s="421"/>
      <c r="E204" s="421"/>
      <c r="F204" s="421"/>
      <c r="G204" s="421"/>
      <c r="H204" s="426"/>
      <c r="I204" s="236"/>
      <c r="J204" s="234"/>
      <c r="K204" s="234"/>
      <c r="L204" s="234"/>
      <c r="M204" s="235"/>
      <c r="N204" s="428"/>
      <c r="O204" s="421"/>
      <c r="P204" s="421"/>
      <c r="Q204" s="421"/>
      <c r="R204" s="421"/>
      <c r="S204" s="245"/>
      <c r="T204" s="246"/>
      <c r="U204" s="246"/>
      <c r="V204" s="246"/>
      <c r="W204" s="247"/>
      <c r="X204" s="65"/>
    </row>
    <row r="205" spans="1:24" ht="30" customHeight="1" thickBot="1">
      <c r="A205" s="415"/>
      <c r="B205" s="419"/>
      <c r="C205" s="149" t="s">
        <v>24</v>
      </c>
      <c r="D205" s="421"/>
      <c r="E205" s="421"/>
      <c r="F205" s="421"/>
      <c r="G205" s="421"/>
      <c r="H205" s="426"/>
      <c r="I205" s="237">
        <v>5</v>
      </c>
      <c r="J205" s="238"/>
      <c r="K205" s="238"/>
      <c r="L205" s="238"/>
      <c r="M205" s="239"/>
      <c r="N205" s="429"/>
      <c r="O205" s="424"/>
      <c r="P205" s="424"/>
      <c r="Q205" s="424"/>
      <c r="R205" s="424"/>
      <c r="S205" s="251"/>
      <c r="T205" s="248"/>
      <c r="U205" s="248"/>
      <c r="V205" s="248"/>
      <c r="W205" s="252"/>
      <c r="X205" s="65"/>
    </row>
    <row r="206" spans="1:24" ht="30" customHeight="1" thickBot="1">
      <c r="A206" s="416"/>
      <c r="B206" s="422" t="s">
        <v>25</v>
      </c>
      <c r="C206" s="423"/>
      <c r="D206" s="256"/>
      <c r="E206" s="223"/>
      <c r="F206" s="223"/>
      <c r="G206" s="223"/>
      <c r="H206" s="223"/>
      <c r="I206" s="223">
        <f>I198+I199+I200+I201+I202+I203+I204+I205</f>
        <v>20</v>
      </c>
      <c r="J206" s="223">
        <f t="shared" ref="J206:M206" si="42">J198+J199+J200+J201+J202+J203+J204+J205</f>
        <v>0</v>
      </c>
      <c r="K206" s="223">
        <f t="shared" si="42"/>
        <v>0</v>
      </c>
      <c r="L206" s="223">
        <f t="shared" si="42"/>
        <v>0</v>
      </c>
      <c r="M206" s="224">
        <f t="shared" si="42"/>
        <v>0</v>
      </c>
      <c r="N206" s="256"/>
      <c r="O206" s="223"/>
      <c r="P206" s="223"/>
      <c r="Q206" s="223"/>
      <c r="R206" s="223"/>
      <c r="S206" s="223">
        <f>S198+S199+S200+S201+S202+S203+S204+S205</f>
        <v>0</v>
      </c>
      <c r="T206" s="223">
        <f t="shared" ref="T206:W206" si="43">T198+T199+T200+T201+T202+T203+T204+T205</f>
        <v>0</v>
      </c>
      <c r="U206" s="223">
        <f t="shared" si="43"/>
        <v>0</v>
      </c>
      <c r="V206" s="223">
        <f t="shared" si="43"/>
        <v>0</v>
      </c>
      <c r="W206" s="224">
        <f t="shared" si="43"/>
        <v>0</v>
      </c>
      <c r="X206" s="65"/>
    </row>
    <row r="207" spans="1:24" ht="30" customHeight="1">
      <c r="A207" s="415">
        <v>23</v>
      </c>
      <c r="B207" s="417" t="s">
        <v>418</v>
      </c>
      <c r="C207" s="144" t="s">
        <v>17</v>
      </c>
      <c r="D207" s="420">
        <v>92.970799999999997</v>
      </c>
      <c r="E207" s="420">
        <v>228.08789999999999</v>
      </c>
      <c r="F207" s="420">
        <v>0</v>
      </c>
      <c r="G207" s="420">
        <v>0</v>
      </c>
      <c r="H207" s="425">
        <v>0.1</v>
      </c>
      <c r="I207" s="240">
        <v>7</v>
      </c>
      <c r="J207" s="232"/>
      <c r="K207" s="232"/>
      <c r="L207" s="232"/>
      <c r="M207" s="233"/>
      <c r="N207" s="427"/>
      <c r="O207" s="420"/>
      <c r="P207" s="420"/>
      <c r="Q207" s="420"/>
      <c r="R207" s="420"/>
      <c r="S207" s="242"/>
      <c r="T207" s="243"/>
      <c r="U207" s="243"/>
      <c r="V207" s="243"/>
      <c r="W207" s="244"/>
      <c r="X207" s="65"/>
    </row>
    <row r="208" spans="1:24" ht="30" customHeight="1">
      <c r="A208" s="415"/>
      <c r="B208" s="418"/>
      <c r="C208" s="146" t="s">
        <v>18</v>
      </c>
      <c r="D208" s="421"/>
      <c r="E208" s="421"/>
      <c r="F208" s="421"/>
      <c r="G208" s="421"/>
      <c r="H208" s="426"/>
      <c r="I208" s="236">
        <v>6</v>
      </c>
      <c r="J208" s="234"/>
      <c r="K208" s="234"/>
      <c r="L208" s="234"/>
      <c r="M208" s="235"/>
      <c r="N208" s="428"/>
      <c r="O208" s="421"/>
      <c r="P208" s="421"/>
      <c r="Q208" s="421"/>
      <c r="R208" s="421"/>
      <c r="S208" s="245"/>
      <c r="T208" s="246"/>
      <c r="U208" s="246"/>
      <c r="V208" s="246"/>
      <c r="W208" s="247"/>
      <c r="X208" s="65"/>
    </row>
    <row r="209" spans="1:24" ht="30" customHeight="1">
      <c r="A209" s="415"/>
      <c r="B209" s="418"/>
      <c r="C209" s="146" t="s">
        <v>19</v>
      </c>
      <c r="D209" s="421"/>
      <c r="E209" s="421"/>
      <c r="F209" s="421"/>
      <c r="G209" s="421"/>
      <c r="H209" s="426"/>
      <c r="I209" s="236"/>
      <c r="J209" s="234"/>
      <c r="K209" s="234"/>
      <c r="L209" s="234"/>
      <c r="M209" s="235"/>
      <c r="N209" s="428"/>
      <c r="O209" s="421"/>
      <c r="P209" s="421"/>
      <c r="Q209" s="421"/>
      <c r="R209" s="421"/>
      <c r="S209" s="245"/>
      <c r="T209" s="246"/>
      <c r="U209" s="246"/>
      <c r="V209" s="246"/>
      <c r="W209" s="247"/>
      <c r="X209" s="65"/>
    </row>
    <row r="210" spans="1:24" ht="30" customHeight="1">
      <c r="A210" s="415"/>
      <c r="B210" s="418"/>
      <c r="C210" s="146" t="s">
        <v>20</v>
      </c>
      <c r="D210" s="421"/>
      <c r="E210" s="421"/>
      <c r="F210" s="421"/>
      <c r="G210" s="421"/>
      <c r="H210" s="426"/>
      <c r="I210" s="236">
        <v>2</v>
      </c>
      <c r="J210" s="234"/>
      <c r="K210" s="234"/>
      <c r="L210" s="234"/>
      <c r="M210" s="235"/>
      <c r="N210" s="428"/>
      <c r="O210" s="421"/>
      <c r="P210" s="421"/>
      <c r="Q210" s="421"/>
      <c r="R210" s="421"/>
      <c r="S210" s="245"/>
      <c r="T210" s="246"/>
      <c r="U210" s="246"/>
      <c r="V210" s="246"/>
      <c r="W210" s="247"/>
      <c r="X210" s="65"/>
    </row>
    <row r="211" spans="1:24" ht="30" customHeight="1">
      <c r="A211" s="415"/>
      <c r="B211" s="418"/>
      <c r="C211" s="146" t="s">
        <v>21</v>
      </c>
      <c r="D211" s="421"/>
      <c r="E211" s="421"/>
      <c r="F211" s="421"/>
      <c r="G211" s="421"/>
      <c r="H211" s="426"/>
      <c r="I211" s="236">
        <v>3</v>
      </c>
      <c r="J211" s="234"/>
      <c r="K211" s="234"/>
      <c r="L211" s="234"/>
      <c r="M211" s="235"/>
      <c r="N211" s="428"/>
      <c r="O211" s="421"/>
      <c r="P211" s="421"/>
      <c r="Q211" s="421"/>
      <c r="R211" s="421"/>
      <c r="S211" s="245"/>
      <c r="T211" s="246"/>
      <c r="U211" s="246"/>
      <c r="V211" s="246"/>
      <c r="W211" s="247"/>
      <c r="X211" s="65"/>
    </row>
    <row r="212" spans="1:24" ht="30" customHeight="1">
      <c r="A212" s="415"/>
      <c r="B212" s="418"/>
      <c r="C212" s="146" t="s">
        <v>22</v>
      </c>
      <c r="D212" s="421"/>
      <c r="E212" s="421"/>
      <c r="F212" s="421"/>
      <c r="G212" s="421"/>
      <c r="H212" s="426"/>
      <c r="I212" s="236">
        <v>4</v>
      </c>
      <c r="J212" s="234"/>
      <c r="K212" s="234"/>
      <c r="L212" s="234"/>
      <c r="M212" s="235"/>
      <c r="N212" s="428"/>
      <c r="O212" s="421"/>
      <c r="P212" s="421"/>
      <c r="Q212" s="421"/>
      <c r="R212" s="421"/>
      <c r="S212" s="245"/>
      <c r="T212" s="246"/>
      <c r="U212" s="246"/>
      <c r="V212" s="246"/>
      <c r="W212" s="247"/>
      <c r="X212" s="65"/>
    </row>
    <row r="213" spans="1:24" ht="30" customHeight="1">
      <c r="A213" s="415"/>
      <c r="B213" s="418"/>
      <c r="C213" s="146" t="s">
        <v>23</v>
      </c>
      <c r="D213" s="421"/>
      <c r="E213" s="421"/>
      <c r="F213" s="421"/>
      <c r="G213" s="421"/>
      <c r="H213" s="426"/>
      <c r="I213" s="236">
        <v>3</v>
      </c>
      <c r="J213" s="234"/>
      <c r="K213" s="234"/>
      <c r="L213" s="234"/>
      <c r="M213" s="235"/>
      <c r="N213" s="428"/>
      <c r="O213" s="421"/>
      <c r="P213" s="421"/>
      <c r="Q213" s="421"/>
      <c r="R213" s="421"/>
      <c r="S213" s="245"/>
      <c r="T213" s="246"/>
      <c r="U213" s="246"/>
      <c r="V213" s="246"/>
      <c r="W213" s="247"/>
      <c r="X213" s="65"/>
    </row>
    <row r="214" spans="1:24" ht="30" customHeight="1" thickBot="1">
      <c r="A214" s="415"/>
      <c r="B214" s="419"/>
      <c r="C214" s="149" t="s">
        <v>24</v>
      </c>
      <c r="D214" s="421"/>
      <c r="E214" s="421"/>
      <c r="F214" s="421"/>
      <c r="G214" s="421"/>
      <c r="H214" s="426"/>
      <c r="I214" s="237">
        <v>7</v>
      </c>
      <c r="J214" s="238"/>
      <c r="K214" s="238"/>
      <c r="L214" s="238"/>
      <c r="M214" s="239"/>
      <c r="N214" s="429"/>
      <c r="O214" s="424"/>
      <c r="P214" s="424"/>
      <c r="Q214" s="424"/>
      <c r="R214" s="424"/>
      <c r="S214" s="251"/>
      <c r="T214" s="248"/>
      <c r="U214" s="248"/>
      <c r="V214" s="248"/>
      <c r="W214" s="252"/>
      <c r="X214" s="65"/>
    </row>
    <row r="215" spans="1:24" ht="30" customHeight="1" thickBot="1">
      <c r="A215" s="416"/>
      <c r="B215" s="422" t="s">
        <v>25</v>
      </c>
      <c r="C215" s="423"/>
      <c r="D215" s="256"/>
      <c r="E215" s="223"/>
      <c r="F215" s="223"/>
      <c r="G215" s="223"/>
      <c r="H215" s="223"/>
      <c r="I215" s="223">
        <f t="shared" ref="I215:M215" si="44">I207+I208+I209+I210+I211+I212+I213+I214</f>
        <v>32</v>
      </c>
      <c r="J215" s="223">
        <f t="shared" si="44"/>
        <v>0</v>
      </c>
      <c r="K215" s="223">
        <f t="shared" si="44"/>
        <v>0</v>
      </c>
      <c r="L215" s="223">
        <f t="shared" si="44"/>
        <v>0</v>
      </c>
      <c r="M215" s="224">
        <f t="shared" si="44"/>
        <v>0</v>
      </c>
      <c r="N215" s="256"/>
      <c r="O215" s="223"/>
      <c r="P215" s="223"/>
      <c r="Q215" s="223"/>
      <c r="R215" s="223"/>
      <c r="S215" s="223">
        <f t="shared" ref="S215:W215" si="45">S207+S208+S209+S210+S211+S212+S213+S214</f>
        <v>0</v>
      </c>
      <c r="T215" s="223">
        <f t="shared" si="45"/>
        <v>0</v>
      </c>
      <c r="U215" s="223">
        <f t="shared" si="45"/>
        <v>0</v>
      </c>
      <c r="V215" s="223">
        <f t="shared" si="45"/>
        <v>0</v>
      </c>
      <c r="W215" s="224">
        <f t="shared" si="45"/>
        <v>0</v>
      </c>
      <c r="X215" s="65"/>
    </row>
    <row r="216" spans="1:24" ht="30" customHeight="1">
      <c r="A216" s="415">
        <v>24</v>
      </c>
      <c r="B216" s="417" t="s">
        <v>419</v>
      </c>
      <c r="C216" s="144" t="s">
        <v>17</v>
      </c>
      <c r="D216" s="420">
        <v>687.46839999999997</v>
      </c>
      <c r="E216" s="420">
        <v>266.89479999999998</v>
      </c>
      <c r="F216" s="420">
        <v>0</v>
      </c>
      <c r="G216" s="420">
        <v>99.297899999999998</v>
      </c>
      <c r="H216" s="425">
        <v>35.627699999999997</v>
      </c>
      <c r="I216" s="240">
        <v>3.8</v>
      </c>
      <c r="J216" s="232"/>
      <c r="K216" s="232"/>
      <c r="L216" s="232"/>
      <c r="M216" s="233"/>
      <c r="N216" s="427">
        <v>237.55600000000001</v>
      </c>
      <c r="O216" s="420">
        <v>73.612799999999993</v>
      </c>
      <c r="P216" s="420">
        <v>0</v>
      </c>
      <c r="Q216" s="420">
        <v>0</v>
      </c>
      <c r="R216" s="420">
        <v>0.997</v>
      </c>
      <c r="S216" s="242">
        <v>9</v>
      </c>
      <c r="T216" s="243"/>
      <c r="U216" s="243"/>
      <c r="V216" s="243"/>
      <c r="W216" s="244"/>
      <c r="X216" s="65"/>
    </row>
    <row r="217" spans="1:24" ht="30" customHeight="1">
      <c r="A217" s="415"/>
      <c r="B217" s="418"/>
      <c r="C217" s="146" t="s">
        <v>18</v>
      </c>
      <c r="D217" s="421"/>
      <c r="E217" s="421"/>
      <c r="F217" s="421"/>
      <c r="G217" s="421"/>
      <c r="H217" s="426"/>
      <c r="I217" s="236">
        <v>4</v>
      </c>
      <c r="J217" s="234"/>
      <c r="K217" s="234"/>
      <c r="L217" s="234"/>
      <c r="M217" s="235"/>
      <c r="N217" s="428"/>
      <c r="O217" s="421"/>
      <c r="P217" s="421"/>
      <c r="Q217" s="421"/>
      <c r="R217" s="421"/>
      <c r="S217" s="245"/>
      <c r="T217" s="246"/>
      <c r="U217" s="246"/>
      <c r="V217" s="246"/>
      <c r="W217" s="247"/>
      <c r="X217" s="65"/>
    </row>
    <row r="218" spans="1:24" ht="30" customHeight="1">
      <c r="A218" s="415"/>
      <c r="B218" s="418"/>
      <c r="C218" s="146" t="s">
        <v>19</v>
      </c>
      <c r="D218" s="421"/>
      <c r="E218" s="421"/>
      <c r="F218" s="421"/>
      <c r="G218" s="421"/>
      <c r="H218" s="426"/>
      <c r="I218" s="236">
        <v>3</v>
      </c>
      <c r="J218" s="234"/>
      <c r="K218" s="234"/>
      <c r="L218" s="234"/>
      <c r="M218" s="235"/>
      <c r="N218" s="428"/>
      <c r="O218" s="421"/>
      <c r="P218" s="421"/>
      <c r="Q218" s="421"/>
      <c r="R218" s="421"/>
      <c r="S218" s="245">
        <v>2</v>
      </c>
      <c r="T218" s="246"/>
      <c r="U218" s="246"/>
      <c r="V218" s="246"/>
      <c r="W218" s="247"/>
      <c r="X218" s="65"/>
    </row>
    <row r="219" spans="1:24" ht="30" customHeight="1">
      <c r="A219" s="415"/>
      <c r="B219" s="418"/>
      <c r="C219" s="146" t="s">
        <v>20</v>
      </c>
      <c r="D219" s="421"/>
      <c r="E219" s="421"/>
      <c r="F219" s="421"/>
      <c r="G219" s="421"/>
      <c r="H219" s="426"/>
      <c r="I219" s="236">
        <v>6</v>
      </c>
      <c r="J219" s="234"/>
      <c r="K219" s="234"/>
      <c r="L219" s="234"/>
      <c r="M219" s="235"/>
      <c r="N219" s="428"/>
      <c r="O219" s="421"/>
      <c r="P219" s="421"/>
      <c r="Q219" s="421"/>
      <c r="R219" s="421"/>
      <c r="S219" s="245">
        <v>8</v>
      </c>
      <c r="T219" s="246"/>
      <c r="U219" s="246"/>
      <c r="V219" s="246"/>
      <c r="W219" s="247"/>
      <c r="X219" s="65"/>
    </row>
    <row r="220" spans="1:24" ht="30" customHeight="1">
      <c r="A220" s="415"/>
      <c r="B220" s="418"/>
      <c r="C220" s="146" t="s">
        <v>21</v>
      </c>
      <c r="D220" s="421"/>
      <c r="E220" s="421"/>
      <c r="F220" s="421"/>
      <c r="G220" s="421"/>
      <c r="H220" s="426"/>
      <c r="I220" s="236">
        <v>15</v>
      </c>
      <c r="J220" s="234"/>
      <c r="K220" s="234"/>
      <c r="L220" s="234"/>
      <c r="M220" s="235"/>
      <c r="N220" s="428"/>
      <c r="O220" s="421"/>
      <c r="P220" s="421"/>
      <c r="Q220" s="421"/>
      <c r="R220" s="421"/>
      <c r="S220" s="245">
        <v>20</v>
      </c>
      <c r="T220" s="246"/>
      <c r="U220" s="246"/>
      <c r="V220" s="246"/>
      <c r="W220" s="247"/>
      <c r="X220" s="65"/>
    </row>
    <row r="221" spans="1:24" ht="30" customHeight="1">
      <c r="A221" s="415"/>
      <c r="B221" s="418"/>
      <c r="C221" s="146" t="s">
        <v>22</v>
      </c>
      <c r="D221" s="421"/>
      <c r="E221" s="421"/>
      <c r="F221" s="421"/>
      <c r="G221" s="421"/>
      <c r="H221" s="426"/>
      <c r="I221" s="236">
        <v>5</v>
      </c>
      <c r="J221" s="234"/>
      <c r="K221" s="234"/>
      <c r="L221" s="234"/>
      <c r="M221" s="235"/>
      <c r="N221" s="428"/>
      <c r="O221" s="421"/>
      <c r="P221" s="421"/>
      <c r="Q221" s="421"/>
      <c r="R221" s="421"/>
      <c r="S221" s="245">
        <v>3</v>
      </c>
      <c r="T221" s="246"/>
      <c r="U221" s="246"/>
      <c r="V221" s="246"/>
      <c r="W221" s="247"/>
      <c r="X221" s="65"/>
    </row>
    <row r="222" spans="1:24" ht="30" customHeight="1">
      <c r="A222" s="415"/>
      <c r="B222" s="418"/>
      <c r="C222" s="146" t="s">
        <v>23</v>
      </c>
      <c r="D222" s="421"/>
      <c r="E222" s="421"/>
      <c r="F222" s="421"/>
      <c r="G222" s="421"/>
      <c r="H222" s="426"/>
      <c r="I222" s="236">
        <v>4</v>
      </c>
      <c r="J222" s="234"/>
      <c r="K222" s="234"/>
      <c r="L222" s="234"/>
      <c r="M222" s="235"/>
      <c r="N222" s="428"/>
      <c r="O222" s="421"/>
      <c r="P222" s="421"/>
      <c r="Q222" s="421"/>
      <c r="R222" s="421"/>
      <c r="S222" s="245"/>
      <c r="T222" s="246"/>
      <c r="U222" s="246"/>
      <c r="V222" s="246"/>
      <c r="W222" s="247"/>
      <c r="X222" s="65"/>
    </row>
    <row r="223" spans="1:24" ht="30" customHeight="1" thickBot="1">
      <c r="A223" s="415"/>
      <c r="B223" s="419"/>
      <c r="C223" s="149" t="s">
        <v>24</v>
      </c>
      <c r="D223" s="421"/>
      <c r="E223" s="421"/>
      <c r="F223" s="421"/>
      <c r="G223" s="421"/>
      <c r="H223" s="426"/>
      <c r="I223" s="237">
        <v>8</v>
      </c>
      <c r="J223" s="238"/>
      <c r="K223" s="238"/>
      <c r="L223" s="238"/>
      <c r="M223" s="239"/>
      <c r="N223" s="429"/>
      <c r="O223" s="424"/>
      <c r="P223" s="424"/>
      <c r="Q223" s="424"/>
      <c r="R223" s="424"/>
      <c r="S223" s="251">
        <v>2</v>
      </c>
      <c r="T223" s="248"/>
      <c r="U223" s="248"/>
      <c r="V223" s="248"/>
      <c r="W223" s="252"/>
      <c r="X223" s="65"/>
    </row>
    <row r="224" spans="1:24" ht="30" customHeight="1" thickBot="1">
      <c r="A224" s="416"/>
      <c r="B224" s="422" t="s">
        <v>25</v>
      </c>
      <c r="C224" s="423"/>
      <c r="D224" s="256"/>
      <c r="E224" s="223"/>
      <c r="F224" s="223"/>
      <c r="G224" s="223"/>
      <c r="H224" s="223"/>
      <c r="I224" s="223">
        <f>I216+I217+I218+I219+I220+I221+I222+I223</f>
        <v>48.8</v>
      </c>
      <c r="J224" s="223">
        <f t="shared" ref="J224:M224" si="46">J216+J217+J218+J219+J220+J221+J222+J223</f>
        <v>0</v>
      </c>
      <c r="K224" s="223">
        <f t="shared" si="46"/>
        <v>0</v>
      </c>
      <c r="L224" s="223">
        <f t="shared" si="46"/>
        <v>0</v>
      </c>
      <c r="M224" s="224">
        <f t="shared" si="46"/>
        <v>0</v>
      </c>
      <c r="N224" s="256"/>
      <c r="O224" s="223"/>
      <c r="P224" s="223"/>
      <c r="Q224" s="223"/>
      <c r="R224" s="223"/>
      <c r="S224" s="223">
        <f>S216+S217+S218+S219+S220+S221+S222+S223</f>
        <v>44</v>
      </c>
      <c r="T224" s="223">
        <f t="shared" ref="T224:W224" si="47">T216+T217+T218+T219+T220+T221+T222+T223</f>
        <v>0</v>
      </c>
      <c r="U224" s="223">
        <f t="shared" si="47"/>
        <v>0</v>
      </c>
      <c r="V224" s="223">
        <f t="shared" si="47"/>
        <v>0</v>
      </c>
      <c r="W224" s="224">
        <f t="shared" si="47"/>
        <v>0</v>
      </c>
      <c r="X224" s="65"/>
    </row>
    <row r="225" spans="1:24" ht="30" customHeight="1">
      <c r="A225" s="415">
        <v>25</v>
      </c>
      <c r="B225" s="417" t="s">
        <v>420</v>
      </c>
      <c r="C225" s="144" t="s">
        <v>17</v>
      </c>
      <c r="D225" s="420">
        <v>162.34280000000001</v>
      </c>
      <c r="E225" s="420">
        <v>142.8972</v>
      </c>
      <c r="F225" s="420">
        <v>0</v>
      </c>
      <c r="G225" s="420">
        <v>0</v>
      </c>
      <c r="H225" s="425">
        <v>0</v>
      </c>
      <c r="I225" s="240">
        <v>6</v>
      </c>
      <c r="J225" s="232"/>
      <c r="K225" s="232"/>
      <c r="L225" s="232"/>
      <c r="M225" s="233"/>
      <c r="N225" s="427"/>
      <c r="O225" s="420"/>
      <c r="P225" s="420"/>
      <c r="Q225" s="420"/>
      <c r="R225" s="420"/>
      <c r="S225" s="242"/>
      <c r="T225" s="243"/>
      <c r="U225" s="243"/>
      <c r="V225" s="243"/>
      <c r="W225" s="244"/>
      <c r="X225" s="65"/>
    </row>
    <row r="226" spans="1:24" ht="30" customHeight="1">
      <c r="A226" s="415"/>
      <c r="B226" s="418"/>
      <c r="C226" s="146" t="s">
        <v>18</v>
      </c>
      <c r="D226" s="421"/>
      <c r="E226" s="421"/>
      <c r="F226" s="421"/>
      <c r="G226" s="421"/>
      <c r="H226" s="426"/>
      <c r="I226" s="236">
        <v>8</v>
      </c>
      <c r="J226" s="234"/>
      <c r="K226" s="234"/>
      <c r="L226" s="234"/>
      <c r="M226" s="235"/>
      <c r="N226" s="428"/>
      <c r="O226" s="421"/>
      <c r="P226" s="421"/>
      <c r="Q226" s="421"/>
      <c r="R226" s="421"/>
      <c r="S226" s="245"/>
      <c r="T226" s="246"/>
      <c r="U226" s="246"/>
      <c r="V226" s="246"/>
      <c r="W226" s="247"/>
      <c r="X226" s="65"/>
    </row>
    <row r="227" spans="1:24" ht="30" customHeight="1">
      <c r="A227" s="415"/>
      <c r="B227" s="418"/>
      <c r="C227" s="146" t="s">
        <v>19</v>
      </c>
      <c r="D227" s="421"/>
      <c r="E227" s="421"/>
      <c r="F227" s="421"/>
      <c r="G227" s="421"/>
      <c r="H227" s="426"/>
      <c r="I227" s="236"/>
      <c r="J227" s="234"/>
      <c r="K227" s="234"/>
      <c r="L227" s="234"/>
      <c r="M227" s="235"/>
      <c r="N227" s="428"/>
      <c r="O227" s="421"/>
      <c r="P227" s="421"/>
      <c r="Q227" s="421"/>
      <c r="R227" s="421"/>
      <c r="S227" s="245"/>
      <c r="T227" s="246"/>
      <c r="U227" s="246"/>
      <c r="V227" s="246"/>
      <c r="W227" s="247"/>
      <c r="X227" s="65"/>
    </row>
    <row r="228" spans="1:24" ht="30" customHeight="1">
      <c r="A228" s="415"/>
      <c r="B228" s="418"/>
      <c r="C228" s="146" t="s">
        <v>20</v>
      </c>
      <c r="D228" s="421"/>
      <c r="E228" s="421"/>
      <c r="F228" s="421"/>
      <c r="G228" s="421"/>
      <c r="H228" s="426"/>
      <c r="I228" s="236">
        <v>2</v>
      </c>
      <c r="J228" s="234"/>
      <c r="K228" s="234"/>
      <c r="L228" s="234"/>
      <c r="M228" s="235"/>
      <c r="N228" s="428"/>
      <c r="O228" s="421"/>
      <c r="P228" s="421"/>
      <c r="Q228" s="421"/>
      <c r="R228" s="421"/>
      <c r="S228" s="245"/>
      <c r="T228" s="246"/>
      <c r="U228" s="246"/>
      <c r="V228" s="246"/>
      <c r="W228" s="247"/>
      <c r="X228" s="65"/>
    </row>
    <row r="229" spans="1:24" ht="30" customHeight="1">
      <c r="A229" s="415"/>
      <c r="B229" s="418"/>
      <c r="C229" s="146" t="s">
        <v>21</v>
      </c>
      <c r="D229" s="421"/>
      <c r="E229" s="421"/>
      <c r="F229" s="421"/>
      <c r="G229" s="421"/>
      <c r="H229" s="426"/>
      <c r="I229" s="236">
        <v>3</v>
      </c>
      <c r="J229" s="234"/>
      <c r="K229" s="234"/>
      <c r="L229" s="234"/>
      <c r="M229" s="235"/>
      <c r="N229" s="428"/>
      <c r="O229" s="421"/>
      <c r="P229" s="421"/>
      <c r="Q229" s="421"/>
      <c r="R229" s="421"/>
      <c r="S229" s="245"/>
      <c r="T229" s="246"/>
      <c r="U229" s="246"/>
      <c r="V229" s="246"/>
      <c r="W229" s="247"/>
      <c r="X229" s="65"/>
    </row>
    <row r="230" spans="1:24" ht="30" customHeight="1">
      <c r="A230" s="415"/>
      <c r="B230" s="418"/>
      <c r="C230" s="146" t="s">
        <v>22</v>
      </c>
      <c r="D230" s="421"/>
      <c r="E230" s="421"/>
      <c r="F230" s="421"/>
      <c r="G230" s="421"/>
      <c r="H230" s="426"/>
      <c r="I230" s="236">
        <v>4</v>
      </c>
      <c r="J230" s="234"/>
      <c r="K230" s="234"/>
      <c r="L230" s="234"/>
      <c r="M230" s="235"/>
      <c r="N230" s="428"/>
      <c r="O230" s="421"/>
      <c r="P230" s="421"/>
      <c r="Q230" s="421"/>
      <c r="R230" s="421"/>
      <c r="S230" s="245"/>
      <c r="T230" s="246"/>
      <c r="U230" s="246"/>
      <c r="V230" s="246"/>
      <c r="W230" s="247"/>
      <c r="X230" s="65"/>
    </row>
    <row r="231" spans="1:24" ht="30" customHeight="1">
      <c r="A231" s="415"/>
      <c r="B231" s="418"/>
      <c r="C231" s="146" t="s">
        <v>23</v>
      </c>
      <c r="D231" s="421"/>
      <c r="E231" s="421"/>
      <c r="F231" s="421"/>
      <c r="G231" s="421"/>
      <c r="H231" s="426"/>
      <c r="I231" s="236">
        <v>3</v>
      </c>
      <c r="J231" s="234"/>
      <c r="K231" s="234"/>
      <c r="L231" s="234"/>
      <c r="M231" s="235"/>
      <c r="N231" s="428"/>
      <c r="O231" s="421"/>
      <c r="P231" s="421"/>
      <c r="Q231" s="421"/>
      <c r="R231" s="421"/>
      <c r="S231" s="245"/>
      <c r="T231" s="246"/>
      <c r="U231" s="246"/>
      <c r="V231" s="246"/>
      <c r="W231" s="247"/>
      <c r="X231" s="65"/>
    </row>
    <row r="232" spans="1:24" ht="30" customHeight="1" thickBot="1">
      <c r="A232" s="415"/>
      <c r="B232" s="419"/>
      <c r="C232" s="149" t="s">
        <v>24</v>
      </c>
      <c r="D232" s="421"/>
      <c r="E232" s="421"/>
      <c r="F232" s="421"/>
      <c r="G232" s="421"/>
      <c r="H232" s="426"/>
      <c r="I232" s="237">
        <v>9</v>
      </c>
      <c r="J232" s="238"/>
      <c r="K232" s="238"/>
      <c r="L232" s="238"/>
      <c r="M232" s="239"/>
      <c r="N232" s="429"/>
      <c r="O232" s="424"/>
      <c r="P232" s="424"/>
      <c r="Q232" s="424"/>
      <c r="R232" s="424"/>
      <c r="S232" s="251"/>
      <c r="T232" s="248"/>
      <c r="U232" s="248"/>
      <c r="V232" s="248"/>
      <c r="W232" s="252"/>
      <c r="X232" s="65"/>
    </row>
    <row r="233" spans="1:24" ht="30" customHeight="1" thickBot="1">
      <c r="A233" s="416"/>
      <c r="B233" s="422" t="s">
        <v>25</v>
      </c>
      <c r="C233" s="423"/>
      <c r="D233" s="256"/>
      <c r="E233" s="223"/>
      <c r="F233" s="223"/>
      <c r="G233" s="223"/>
      <c r="H233" s="223"/>
      <c r="I233" s="223">
        <f t="shared" ref="I233:M233" si="48">I225+I226+I227+I228+I229+I230+I231+I232</f>
        <v>35</v>
      </c>
      <c r="J233" s="223">
        <f t="shared" si="48"/>
        <v>0</v>
      </c>
      <c r="K233" s="223">
        <f t="shared" si="48"/>
        <v>0</v>
      </c>
      <c r="L233" s="223">
        <f t="shared" si="48"/>
        <v>0</v>
      </c>
      <c r="M233" s="224">
        <f t="shared" si="48"/>
        <v>0</v>
      </c>
      <c r="N233" s="256"/>
      <c r="O233" s="223"/>
      <c r="P233" s="223"/>
      <c r="Q233" s="223"/>
      <c r="R233" s="223"/>
      <c r="S233" s="223">
        <f t="shared" ref="S233:W233" si="49">S225+S226+S227+S228+S229+S230+S231+S232</f>
        <v>0</v>
      </c>
      <c r="T233" s="223">
        <f t="shared" si="49"/>
        <v>0</v>
      </c>
      <c r="U233" s="223">
        <f t="shared" si="49"/>
        <v>0</v>
      </c>
      <c r="V233" s="223">
        <f t="shared" si="49"/>
        <v>0</v>
      </c>
      <c r="W233" s="224">
        <f t="shared" si="49"/>
        <v>0</v>
      </c>
      <c r="X233" s="65"/>
    </row>
    <row r="234" spans="1:24" ht="30" customHeight="1">
      <c r="A234" s="415">
        <v>26</v>
      </c>
      <c r="B234" s="417" t="s">
        <v>421</v>
      </c>
      <c r="C234" s="144" t="s">
        <v>17</v>
      </c>
      <c r="D234" s="420">
        <v>119.9</v>
      </c>
      <c r="E234" s="420">
        <v>4.4000000000000004</v>
      </c>
      <c r="F234" s="420">
        <v>67.930000000000007</v>
      </c>
      <c r="G234" s="420">
        <v>0</v>
      </c>
      <c r="H234" s="425">
        <v>0</v>
      </c>
      <c r="I234" s="240"/>
      <c r="J234" s="232"/>
      <c r="K234" s="232"/>
      <c r="L234" s="232"/>
      <c r="M234" s="233"/>
      <c r="N234" s="427"/>
      <c r="O234" s="420"/>
      <c r="P234" s="420"/>
      <c r="Q234" s="420"/>
      <c r="R234" s="420"/>
      <c r="S234" s="242"/>
      <c r="T234" s="243"/>
      <c r="U234" s="243"/>
      <c r="V234" s="243"/>
      <c r="W234" s="244"/>
      <c r="X234" s="65"/>
    </row>
    <row r="235" spans="1:24" ht="30" customHeight="1">
      <c r="A235" s="415"/>
      <c r="B235" s="418"/>
      <c r="C235" s="146" t="s">
        <v>18</v>
      </c>
      <c r="D235" s="421"/>
      <c r="E235" s="421"/>
      <c r="F235" s="421"/>
      <c r="G235" s="421"/>
      <c r="H235" s="426"/>
      <c r="I235" s="236"/>
      <c r="J235" s="234"/>
      <c r="K235" s="234"/>
      <c r="L235" s="234"/>
      <c r="M235" s="235"/>
      <c r="N235" s="428"/>
      <c r="O235" s="421"/>
      <c r="P235" s="421"/>
      <c r="Q235" s="421"/>
      <c r="R235" s="421"/>
      <c r="S235" s="245"/>
      <c r="T235" s="246"/>
      <c r="U235" s="246"/>
      <c r="V235" s="246"/>
      <c r="W235" s="247"/>
      <c r="X235" s="65"/>
    </row>
    <row r="236" spans="1:24" ht="30" customHeight="1">
      <c r="A236" s="415"/>
      <c r="B236" s="418"/>
      <c r="C236" s="146" t="s">
        <v>19</v>
      </c>
      <c r="D236" s="421"/>
      <c r="E236" s="421"/>
      <c r="F236" s="421"/>
      <c r="G236" s="421"/>
      <c r="H236" s="426"/>
      <c r="I236" s="236"/>
      <c r="J236" s="234"/>
      <c r="K236" s="234"/>
      <c r="L236" s="234"/>
      <c r="M236" s="235"/>
      <c r="N236" s="428"/>
      <c r="O236" s="421"/>
      <c r="P236" s="421"/>
      <c r="Q236" s="421"/>
      <c r="R236" s="421"/>
      <c r="S236" s="245"/>
      <c r="T236" s="246"/>
      <c r="U236" s="246"/>
      <c r="V236" s="246"/>
      <c r="W236" s="247"/>
      <c r="X236" s="65"/>
    </row>
    <row r="237" spans="1:24" ht="30" customHeight="1">
      <c r="A237" s="415"/>
      <c r="B237" s="418"/>
      <c r="C237" s="146" t="s">
        <v>20</v>
      </c>
      <c r="D237" s="421"/>
      <c r="E237" s="421"/>
      <c r="F237" s="421"/>
      <c r="G237" s="421"/>
      <c r="H237" s="426"/>
      <c r="I237" s="236"/>
      <c r="J237" s="234"/>
      <c r="K237" s="234"/>
      <c r="L237" s="234"/>
      <c r="M237" s="235"/>
      <c r="N237" s="428"/>
      <c r="O237" s="421"/>
      <c r="P237" s="421"/>
      <c r="Q237" s="421"/>
      <c r="R237" s="421"/>
      <c r="S237" s="245"/>
      <c r="T237" s="246"/>
      <c r="U237" s="246"/>
      <c r="V237" s="246"/>
      <c r="W237" s="247"/>
      <c r="X237" s="65"/>
    </row>
    <row r="238" spans="1:24" ht="30" customHeight="1">
      <c r="A238" s="415"/>
      <c r="B238" s="418"/>
      <c r="C238" s="146" t="s">
        <v>21</v>
      </c>
      <c r="D238" s="421"/>
      <c r="E238" s="421"/>
      <c r="F238" s="421"/>
      <c r="G238" s="421"/>
      <c r="H238" s="426"/>
      <c r="I238" s="236"/>
      <c r="J238" s="234"/>
      <c r="K238" s="234"/>
      <c r="L238" s="234"/>
      <c r="M238" s="235"/>
      <c r="N238" s="428"/>
      <c r="O238" s="421"/>
      <c r="P238" s="421"/>
      <c r="Q238" s="421"/>
      <c r="R238" s="421"/>
      <c r="S238" s="245"/>
      <c r="T238" s="246"/>
      <c r="U238" s="246"/>
      <c r="V238" s="246"/>
      <c r="W238" s="247"/>
      <c r="X238" s="65"/>
    </row>
    <row r="239" spans="1:24" ht="30" customHeight="1">
      <c r="A239" s="415"/>
      <c r="B239" s="418"/>
      <c r="C239" s="146" t="s">
        <v>22</v>
      </c>
      <c r="D239" s="421"/>
      <c r="E239" s="421"/>
      <c r="F239" s="421"/>
      <c r="G239" s="421"/>
      <c r="H239" s="426"/>
      <c r="I239" s="236"/>
      <c r="J239" s="234"/>
      <c r="K239" s="234"/>
      <c r="L239" s="234"/>
      <c r="M239" s="235"/>
      <c r="N239" s="428"/>
      <c r="O239" s="421"/>
      <c r="P239" s="421"/>
      <c r="Q239" s="421"/>
      <c r="R239" s="421"/>
      <c r="S239" s="245"/>
      <c r="T239" s="246"/>
      <c r="U239" s="246"/>
      <c r="V239" s="246"/>
      <c r="W239" s="247"/>
      <c r="X239" s="65"/>
    </row>
    <row r="240" spans="1:24" ht="30" customHeight="1">
      <c r="A240" s="415"/>
      <c r="B240" s="418"/>
      <c r="C240" s="146" t="s">
        <v>23</v>
      </c>
      <c r="D240" s="421"/>
      <c r="E240" s="421"/>
      <c r="F240" s="421"/>
      <c r="G240" s="421"/>
      <c r="H240" s="426"/>
      <c r="I240" s="236"/>
      <c r="J240" s="234"/>
      <c r="K240" s="234"/>
      <c r="L240" s="234"/>
      <c r="M240" s="235"/>
      <c r="N240" s="428"/>
      <c r="O240" s="421"/>
      <c r="P240" s="421"/>
      <c r="Q240" s="421"/>
      <c r="R240" s="421"/>
      <c r="S240" s="245"/>
      <c r="T240" s="246"/>
      <c r="U240" s="246"/>
      <c r="V240" s="246"/>
      <c r="W240" s="247"/>
      <c r="X240" s="65"/>
    </row>
    <row r="241" spans="1:24" ht="30" customHeight="1" thickBot="1">
      <c r="A241" s="415"/>
      <c r="B241" s="419"/>
      <c r="C241" s="149" t="s">
        <v>24</v>
      </c>
      <c r="D241" s="421"/>
      <c r="E241" s="421"/>
      <c r="F241" s="421"/>
      <c r="G241" s="421"/>
      <c r="H241" s="426"/>
      <c r="I241" s="237"/>
      <c r="J241" s="238"/>
      <c r="K241" s="238"/>
      <c r="L241" s="238"/>
      <c r="M241" s="239"/>
      <c r="N241" s="429"/>
      <c r="O241" s="424"/>
      <c r="P241" s="424"/>
      <c r="Q241" s="424"/>
      <c r="R241" s="424"/>
      <c r="S241" s="251"/>
      <c r="T241" s="248"/>
      <c r="U241" s="248"/>
      <c r="V241" s="248"/>
      <c r="W241" s="252"/>
      <c r="X241" s="65"/>
    </row>
    <row r="242" spans="1:24" ht="30" customHeight="1" thickBot="1">
      <c r="A242" s="416"/>
      <c r="B242" s="422" t="s">
        <v>25</v>
      </c>
      <c r="C242" s="423"/>
      <c r="D242" s="256"/>
      <c r="E242" s="223"/>
      <c r="F242" s="223"/>
      <c r="G242" s="223"/>
      <c r="H242" s="223"/>
      <c r="I242" s="223">
        <f>I234+I235+I236+I237+I238+I239+I240+I241</f>
        <v>0</v>
      </c>
      <c r="J242" s="223">
        <f t="shared" ref="J242:M242" si="50">J234+J235+J236+J237+J238+J239+J240+J241</f>
        <v>0</v>
      </c>
      <c r="K242" s="223">
        <f t="shared" si="50"/>
        <v>0</v>
      </c>
      <c r="L242" s="223">
        <f t="shared" si="50"/>
        <v>0</v>
      </c>
      <c r="M242" s="224">
        <f t="shared" si="50"/>
        <v>0</v>
      </c>
      <c r="N242" s="256"/>
      <c r="O242" s="223"/>
      <c r="P242" s="223"/>
      <c r="Q242" s="223"/>
      <c r="R242" s="223"/>
      <c r="S242" s="223">
        <f>S234+S235+S236+S237+S238+S239+S240+S241</f>
        <v>0</v>
      </c>
      <c r="T242" s="223">
        <f t="shared" ref="T242:W242" si="51">T234+T235+T236+T237+T238+T239+T240+T241</f>
        <v>0</v>
      </c>
      <c r="U242" s="223">
        <f t="shared" si="51"/>
        <v>0</v>
      </c>
      <c r="V242" s="223">
        <f t="shared" si="51"/>
        <v>0</v>
      </c>
      <c r="W242" s="224">
        <f t="shared" si="51"/>
        <v>0</v>
      </c>
      <c r="X242" s="65"/>
    </row>
    <row r="243" spans="1:24" ht="30" customHeight="1">
      <c r="A243" s="415">
        <v>27</v>
      </c>
      <c r="B243" s="417" t="s">
        <v>422</v>
      </c>
      <c r="C243" s="144" t="s">
        <v>17</v>
      </c>
      <c r="D243" s="420">
        <v>487.95209999999997</v>
      </c>
      <c r="E243" s="420">
        <v>300.2629</v>
      </c>
      <c r="F243" s="420">
        <v>0</v>
      </c>
      <c r="G243" s="420">
        <v>0.94</v>
      </c>
      <c r="H243" s="425">
        <v>51.599699999999999</v>
      </c>
      <c r="I243" s="240"/>
      <c r="J243" s="232"/>
      <c r="K243" s="232"/>
      <c r="L243" s="232"/>
      <c r="M243" s="233"/>
      <c r="N243" s="427">
        <v>2.16</v>
      </c>
      <c r="O243" s="420">
        <v>0.38</v>
      </c>
      <c r="P243" s="420">
        <v>0</v>
      </c>
      <c r="Q243" s="420">
        <v>0</v>
      </c>
      <c r="R243" s="420">
        <v>2.2423000000000002</v>
      </c>
      <c r="S243" s="242"/>
      <c r="T243" s="243"/>
      <c r="U243" s="243"/>
      <c r="V243" s="243"/>
      <c r="W243" s="244"/>
      <c r="X243" s="65"/>
    </row>
    <row r="244" spans="1:24" ht="30" customHeight="1">
      <c r="A244" s="415"/>
      <c r="B244" s="418"/>
      <c r="C244" s="146" t="s">
        <v>18</v>
      </c>
      <c r="D244" s="421"/>
      <c r="E244" s="421"/>
      <c r="F244" s="421"/>
      <c r="G244" s="421"/>
      <c r="H244" s="426"/>
      <c r="I244" s="236"/>
      <c r="J244" s="234"/>
      <c r="K244" s="234"/>
      <c r="L244" s="234"/>
      <c r="M244" s="235"/>
      <c r="N244" s="428"/>
      <c r="O244" s="421"/>
      <c r="P244" s="421"/>
      <c r="Q244" s="421"/>
      <c r="R244" s="421"/>
      <c r="S244" s="245"/>
      <c r="T244" s="246"/>
      <c r="U244" s="246"/>
      <c r="V244" s="246"/>
      <c r="W244" s="247"/>
      <c r="X244" s="65"/>
    </row>
    <row r="245" spans="1:24" ht="30" customHeight="1">
      <c r="A245" s="415"/>
      <c r="B245" s="418"/>
      <c r="C245" s="146" t="s">
        <v>19</v>
      </c>
      <c r="D245" s="421"/>
      <c r="E245" s="421"/>
      <c r="F245" s="421"/>
      <c r="G245" s="421"/>
      <c r="H245" s="426"/>
      <c r="I245" s="236"/>
      <c r="J245" s="234"/>
      <c r="K245" s="234"/>
      <c r="L245" s="234"/>
      <c r="M245" s="235"/>
      <c r="N245" s="428"/>
      <c r="O245" s="421"/>
      <c r="P245" s="421"/>
      <c r="Q245" s="421"/>
      <c r="R245" s="421"/>
      <c r="S245" s="245"/>
      <c r="T245" s="246"/>
      <c r="U245" s="246"/>
      <c r="V245" s="246"/>
      <c r="W245" s="247"/>
      <c r="X245" s="65"/>
    </row>
    <row r="246" spans="1:24" ht="30" customHeight="1">
      <c r="A246" s="415"/>
      <c r="B246" s="418"/>
      <c r="C246" s="146" t="s">
        <v>20</v>
      </c>
      <c r="D246" s="421"/>
      <c r="E246" s="421"/>
      <c r="F246" s="421"/>
      <c r="G246" s="421"/>
      <c r="H246" s="426"/>
      <c r="I246" s="236"/>
      <c r="J246" s="234"/>
      <c r="K246" s="234"/>
      <c r="L246" s="234"/>
      <c r="M246" s="235"/>
      <c r="N246" s="428"/>
      <c r="O246" s="421"/>
      <c r="P246" s="421"/>
      <c r="Q246" s="421"/>
      <c r="R246" s="421"/>
      <c r="S246" s="245"/>
      <c r="T246" s="246"/>
      <c r="U246" s="246"/>
      <c r="V246" s="246"/>
      <c r="W246" s="247"/>
      <c r="X246" s="65"/>
    </row>
    <row r="247" spans="1:24" ht="30" customHeight="1">
      <c r="A247" s="415"/>
      <c r="B247" s="418"/>
      <c r="C247" s="146" t="s">
        <v>21</v>
      </c>
      <c r="D247" s="421"/>
      <c r="E247" s="421"/>
      <c r="F247" s="421"/>
      <c r="G247" s="421"/>
      <c r="H247" s="426"/>
      <c r="I247" s="236"/>
      <c r="J247" s="234"/>
      <c r="K247" s="234"/>
      <c r="L247" s="234"/>
      <c r="M247" s="235"/>
      <c r="N247" s="428"/>
      <c r="O247" s="421"/>
      <c r="P247" s="421"/>
      <c r="Q247" s="421"/>
      <c r="R247" s="421"/>
      <c r="S247" s="245"/>
      <c r="T247" s="246"/>
      <c r="U247" s="246"/>
      <c r="V247" s="246"/>
      <c r="W247" s="247"/>
      <c r="X247" s="65"/>
    </row>
    <row r="248" spans="1:24" ht="30" customHeight="1">
      <c r="A248" s="415"/>
      <c r="B248" s="418"/>
      <c r="C248" s="146" t="s">
        <v>22</v>
      </c>
      <c r="D248" s="421"/>
      <c r="E248" s="421"/>
      <c r="F248" s="421"/>
      <c r="G248" s="421"/>
      <c r="H248" s="426"/>
      <c r="I248" s="236"/>
      <c r="J248" s="234"/>
      <c r="K248" s="234"/>
      <c r="L248" s="234"/>
      <c r="M248" s="235"/>
      <c r="N248" s="428"/>
      <c r="O248" s="421"/>
      <c r="P248" s="421"/>
      <c r="Q248" s="421"/>
      <c r="R248" s="421"/>
      <c r="S248" s="245"/>
      <c r="T248" s="246"/>
      <c r="U248" s="246"/>
      <c r="V248" s="246"/>
      <c r="W248" s="247"/>
      <c r="X248" s="65"/>
    </row>
    <row r="249" spans="1:24" ht="30" customHeight="1">
      <c r="A249" s="415"/>
      <c r="B249" s="418"/>
      <c r="C249" s="146" t="s">
        <v>23</v>
      </c>
      <c r="D249" s="421"/>
      <c r="E249" s="421"/>
      <c r="F249" s="421"/>
      <c r="G249" s="421"/>
      <c r="H249" s="426"/>
      <c r="I249" s="236"/>
      <c r="J249" s="234"/>
      <c r="K249" s="234"/>
      <c r="L249" s="234"/>
      <c r="M249" s="235"/>
      <c r="N249" s="428"/>
      <c r="O249" s="421"/>
      <c r="P249" s="421"/>
      <c r="Q249" s="421"/>
      <c r="R249" s="421"/>
      <c r="S249" s="245"/>
      <c r="T249" s="246"/>
      <c r="U249" s="246"/>
      <c r="V249" s="246"/>
      <c r="W249" s="247"/>
      <c r="X249" s="65"/>
    </row>
    <row r="250" spans="1:24" ht="30" customHeight="1" thickBot="1">
      <c r="A250" s="415"/>
      <c r="B250" s="419"/>
      <c r="C250" s="149" t="s">
        <v>24</v>
      </c>
      <c r="D250" s="421"/>
      <c r="E250" s="421"/>
      <c r="F250" s="421"/>
      <c r="G250" s="421"/>
      <c r="H250" s="426"/>
      <c r="I250" s="237"/>
      <c r="J250" s="238"/>
      <c r="K250" s="238"/>
      <c r="L250" s="238"/>
      <c r="M250" s="239"/>
      <c r="N250" s="429"/>
      <c r="O250" s="424"/>
      <c r="P250" s="424"/>
      <c r="Q250" s="424"/>
      <c r="R250" s="424"/>
      <c r="S250" s="251"/>
      <c r="T250" s="248"/>
      <c r="U250" s="248"/>
      <c r="V250" s="248"/>
      <c r="W250" s="252"/>
      <c r="X250" s="65"/>
    </row>
    <row r="251" spans="1:24" ht="30" customHeight="1" thickBot="1">
      <c r="A251" s="416"/>
      <c r="B251" s="422" t="s">
        <v>25</v>
      </c>
      <c r="C251" s="423"/>
      <c r="D251" s="256"/>
      <c r="E251" s="223"/>
      <c r="F251" s="223"/>
      <c r="G251" s="223"/>
      <c r="H251" s="223"/>
      <c r="I251" s="223">
        <f t="shared" ref="I251:M251" si="52">I243+I244+I245+I246+I247+I248+I249+I250</f>
        <v>0</v>
      </c>
      <c r="J251" s="223">
        <f t="shared" si="52"/>
        <v>0</v>
      </c>
      <c r="K251" s="223">
        <f t="shared" si="52"/>
        <v>0</v>
      </c>
      <c r="L251" s="223">
        <f t="shared" si="52"/>
        <v>0</v>
      </c>
      <c r="M251" s="224">
        <f t="shared" si="52"/>
        <v>0</v>
      </c>
      <c r="N251" s="256"/>
      <c r="O251" s="223"/>
      <c r="P251" s="223"/>
      <c r="Q251" s="223"/>
      <c r="R251" s="223"/>
      <c r="S251" s="223">
        <f t="shared" ref="S251:W251" si="53">S243+S244+S245+S246+S247+S248+S249+S250</f>
        <v>0</v>
      </c>
      <c r="T251" s="223">
        <f t="shared" si="53"/>
        <v>0</v>
      </c>
      <c r="U251" s="223">
        <f t="shared" si="53"/>
        <v>0</v>
      </c>
      <c r="V251" s="223">
        <f t="shared" si="53"/>
        <v>0</v>
      </c>
      <c r="W251" s="224">
        <f t="shared" si="53"/>
        <v>0</v>
      </c>
      <c r="X251" s="65"/>
    </row>
    <row r="252" spans="1:24" ht="30" customHeight="1">
      <c r="A252" s="415">
        <v>28</v>
      </c>
      <c r="B252" s="417" t="s">
        <v>423</v>
      </c>
      <c r="C252" s="144" t="s">
        <v>17</v>
      </c>
      <c r="D252" s="420">
        <v>266.12259999999998</v>
      </c>
      <c r="E252" s="420">
        <v>239.32740000000001</v>
      </c>
      <c r="F252" s="420">
        <v>0</v>
      </c>
      <c r="G252" s="420">
        <v>2.8925000000000001</v>
      </c>
      <c r="H252" s="425">
        <v>1.6712</v>
      </c>
      <c r="I252" s="240">
        <v>8.36</v>
      </c>
      <c r="J252" s="232"/>
      <c r="K252" s="232"/>
      <c r="L252" s="232"/>
      <c r="M252" s="233"/>
      <c r="N252" s="427">
        <v>3.37</v>
      </c>
      <c r="O252" s="420">
        <v>1.92</v>
      </c>
      <c r="P252" s="420"/>
      <c r="Q252" s="420"/>
      <c r="R252" s="420"/>
      <c r="S252" s="242"/>
      <c r="T252" s="243"/>
      <c r="U252" s="243"/>
      <c r="V252" s="243"/>
      <c r="W252" s="244"/>
      <c r="X252" s="65"/>
    </row>
    <row r="253" spans="1:24" ht="30" customHeight="1">
      <c r="A253" s="415"/>
      <c r="B253" s="418"/>
      <c r="C253" s="146" t="s">
        <v>18</v>
      </c>
      <c r="D253" s="421"/>
      <c r="E253" s="421"/>
      <c r="F253" s="421"/>
      <c r="G253" s="421"/>
      <c r="H253" s="426"/>
      <c r="I253" s="236">
        <v>15</v>
      </c>
      <c r="J253" s="234"/>
      <c r="K253" s="234"/>
      <c r="L253" s="234"/>
      <c r="M253" s="235"/>
      <c r="N253" s="428"/>
      <c r="O253" s="421"/>
      <c r="P253" s="421"/>
      <c r="Q253" s="421"/>
      <c r="R253" s="421"/>
      <c r="S253" s="245"/>
      <c r="T253" s="246"/>
      <c r="U253" s="246"/>
      <c r="V253" s="246"/>
      <c r="W253" s="247"/>
      <c r="X253" s="65"/>
    </row>
    <row r="254" spans="1:24" ht="30" customHeight="1">
      <c r="A254" s="415"/>
      <c r="B254" s="418"/>
      <c r="C254" s="146" t="s">
        <v>19</v>
      </c>
      <c r="D254" s="421"/>
      <c r="E254" s="421"/>
      <c r="F254" s="421"/>
      <c r="G254" s="421"/>
      <c r="H254" s="426"/>
      <c r="I254" s="236">
        <v>3</v>
      </c>
      <c r="J254" s="234"/>
      <c r="K254" s="234"/>
      <c r="L254" s="234"/>
      <c r="M254" s="235"/>
      <c r="N254" s="428"/>
      <c r="O254" s="421"/>
      <c r="P254" s="421"/>
      <c r="Q254" s="421"/>
      <c r="R254" s="421"/>
      <c r="S254" s="245"/>
      <c r="T254" s="246"/>
      <c r="U254" s="246"/>
      <c r="V254" s="246"/>
      <c r="W254" s="247"/>
      <c r="X254" s="65"/>
    </row>
    <row r="255" spans="1:24" ht="30" customHeight="1">
      <c r="A255" s="415"/>
      <c r="B255" s="418"/>
      <c r="C255" s="146" t="s">
        <v>20</v>
      </c>
      <c r="D255" s="421"/>
      <c r="E255" s="421"/>
      <c r="F255" s="421"/>
      <c r="G255" s="421"/>
      <c r="H255" s="426"/>
      <c r="I255" s="236">
        <v>3</v>
      </c>
      <c r="J255" s="234"/>
      <c r="K255" s="234"/>
      <c r="L255" s="234"/>
      <c r="M255" s="235"/>
      <c r="N255" s="428"/>
      <c r="O255" s="421"/>
      <c r="P255" s="421"/>
      <c r="Q255" s="421"/>
      <c r="R255" s="421"/>
      <c r="S255" s="245"/>
      <c r="T255" s="246"/>
      <c r="U255" s="246"/>
      <c r="V255" s="246"/>
      <c r="W255" s="247"/>
      <c r="X255" s="65"/>
    </row>
    <row r="256" spans="1:24" ht="30" customHeight="1">
      <c r="A256" s="415"/>
      <c r="B256" s="418"/>
      <c r="C256" s="146" t="s">
        <v>21</v>
      </c>
      <c r="D256" s="421"/>
      <c r="E256" s="421"/>
      <c r="F256" s="421"/>
      <c r="G256" s="421"/>
      <c r="H256" s="426"/>
      <c r="I256" s="236">
        <v>7</v>
      </c>
      <c r="J256" s="234"/>
      <c r="K256" s="234"/>
      <c r="L256" s="234"/>
      <c r="M256" s="235"/>
      <c r="N256" s="428"/>
      <c r="O256" s="421"/>
      <c r="P256" s="421"/>
      <c r="Q256" s="421"/>
      <c r="R256" s="421"/>
      <c r="S256" s="245"/>
      <c r="T256" s="246"/>
      <c r="U256" s="246"/>
      <c r="V256" s="246"/>
      <c r="W256" s="247"/>
      <c r="X256" s="65"/>
    </row>
    <row r="257" spans="1:24" ht="30" customHeight="1">
      <c r="A257" s="415"/>
      <c r="B257" s="418"/>
      <c r="C257" s="146" t="s">
        <v>22</v>
      </c>
      <c r="D257" s="421"/>
      <c r="E257" s="421"/>
      <c r="F257" s="421"/>
      <c r="G257" s="421"/>
      <c r="H257" s="426"/>
      <c r="I257" s="236">
        <v>3</v>
      </c>
      <c r="J257" s="234"/>
      <c r="K257" s="234"/>
      <c r="L257" s="234"/>
      <c r="M257" s="235"/>
      <c r="N257" s="428"/>
      <c r="O257" s="421"/>
      <c r="P257" s="421"/>
      <c r="Q257" s="421"/>
      <c r="R257" s="421"/>
      <c r="S257" s="245"/>
      <c r="T257" s="246"/>
      <c r="U257" s="246"/>
      <c r="V257" s="246"/>
      <c r="W257" s="247"/>
      <c r="X257" s="65"/>
    </row>
    <row r="258" spans="1:24" ht="30" customHeight="1">
      <c r="A258" s="415"/>
      <c r="B258" s="418"/>
      <c r="C258" s="146" t="s">
        <v>23</v>
      </c>
      <c r="D258" s="421"/>
      <c r="E258" s="421"/>
      <c r="F258" s="421"/>
      <c r="G258" s="421"/>
      <c r="H258" s="426"/>
      <c r="I258" s="236">
        <v>4</v>
      </c>
      <c r="J258" s="234"/>
      <c r="K258" s="234"/>
      <c r="L258" s="234"/>
      <c r="M258" s="235"/>
      <c r="N258" s="428"/>
      <c r="O258" s="421"/>
      <c r="P258" s="421"/>
      <c r="Q258" s="421"/>
      <c r="R258" s="421"/>
      <c r="S258" s="245"/>
      <c r="T258" s="246"/>
      <c r="U258" s="246"/>
      <c r="V258" s="246"/>
      <c r="W258" s="247"/>
      <c r="X258" s="65"/>
    </row>
    <row r="259" spans="1:24" ht="30" customHeight="1" thickBot="1">
      <c r="A259" s="415"/>
      <c r="B259" s="419"/>
      <c r="C259" s="149" t="s">
        <v>24</v>
      </c>
      <c r="D259" s="421"/>
      <c r="E259" s="421"/>
      <c r="F259" s="421"/>
      <c r="G259" s="421"/>
      <c r="H259" s="426"/>
      <c r="I259" s="237">
        <v>15</v>
      </c>
      <c r="J259" s="238"/>
      <c r="K259" s="238"/>
      <c r="L259" s="238"/>
      <c r="M259" s="239"/>
      <c r="N259" s="429"/>
      <c r="O259" s="424"/>
      <c r="P259" s="424"/>
      <c r="Q259" s="424"/>
      <c r="R259" s="424"/>
      <c r="S259" s="251"/>
      <c r="T259" s="248"/>
      <c r="U259" s="248"/>
      <c r="V259" s="248"/>
      <c r="W259" s="252"/>
      <c r="X259" s="65"/>
    </row>
    <row r="260" spans="1:24" ht="30" customHeight="1" thickBot="1">
      <c r="A260" s="416"/>
      <c r="B260" s="422" t="s">
        <v>25</v>
      </c>
      <c r="C260" s="423"/>
      <c r="D260" s="256"/>
      <c r="E260" s="223"/>
      <c r="F260" s="223"/>
      <c r="G260" s="223"/>
      <c r="H260" s="223"/>
      <c r="I260" s="223">
        <f>I252+I253+I254+I255+I256+I257+I258+I259</f>
        <v>58.36</v>
      </c>
      <c r="J260" s="223">
        <f t="shared" ref="J260:M260" si="54">J252+J253+J254+J255+J256+J257+J258+J259</f>
        <v>0</v>
      </c>
      <c r="K260" s="223">
        <f t="shared" si="54"/>
        <v>0</v>
      </c>
      <c r="L260" s="223">
        <f t="shared" si="54"/>
        <v>0</v>
      </c>
      <c r="M260" s="224">
        <f t="shared" si="54"/>
        <v>0</v>
      </c>
      <c r="N260" s="256"/>
      <c r="O260" s="223"/>
      <c r="P260" s="223"/>
      <c r="Q260" s="223"/>
      <c r="R260" s="223"/>
      <c r="S260" s="223">
        <f>S252+S253+S254+S255+S256+S257+S258+S259</f>
        <v>0</v>
      </c>
      <c r="T260" s="223">
        <f t="shared" ref="T260:W260" si="55">T252+T253+T254+T255+T256+T257+T258+T259</f>
        <v>0</v>
      </c>
      <c r="U260" s="223">
        <f t="shared" si="55"/>
        <v>0</v>
      </c>
      <c r="V260" s="223">
        <f t="shared" si="55"/>
        <v>0</v>
      </c>
      <c r="W260" s="224">
        <f t="shared" si="55"/>
        <v>0</v>
      </c>
      <c r="X260" s="65"/>
    </row>
    <row r="261" spans="1:24" ht="30" customHeight="1">
      <c r="A261" s="415">
        <v>29</v>
      </c>
      <c r="B261" s="417" t="s">
        <v>424</v>
      </c>
      <c r="C261" s="144" t="s">
        <v>17</v>
      </c>
      <c r="D261" s="420">
        <v>384.47050000000002</v>
      </c>
      <c r="E261" s="420">
        <v>150.28049999999999</v>
      </c>
      <c r="F261" s="420">
        <v>0</v>
      </c>
      <c r="G261" s="420">
        <v>0</v>
      </c>
      <c r="H261" s="425">
        <v>1.409</v>
      </c>
      <c r="I261" s="240"/>
      <c r="J261" s="232"/>
      <c r="K261" s="232"/>
      <c r="L261" s="232"/>
      <c r="M261" s="233"/>
      <c r="N261" s="427"/>
      <c r="O261" s="420"/>
      <c r="P261" s="420"/>
      <c r="Q261" s="420"/>
      <c r="R261" s="420"/>
      <c r="S261" s="242"/>
      <c r="T261" s="243"/>
      <c r="U261" s="243"/>
      <c r="V261" s="243"/>
      <c r="W261" s="244"/>
      <c r="X261" s="65"/>
    </row>
    <row r="262" spans="1:24" ht="30" customHeight="1">
      <c r="A262" s="415"/>
      <c r="B262" s="418"/>
      <c r="C262" s="146" t="s">
        <v>18</v>
      </c>
      <c r="D262" s="421"/>
      <c r="E262" s="421"/>
      <c r="F262" s="421"/>
      <c r="G262" s="421"/>
      <c r="H262" s="426"/>
      <c r="I262" s="236"/>
      <c r="J262" s="234"/>
      <c r="K262" s="234"/>
      <c r="L262" s="234"/>
      <c r="M262" s="235"/>
      <c r="N262" s="428"/>
      <c r="O262" s="421"/>
      <c r="P262" s="421"/>
      <c r="Q262" s="421"/>
      <c r="R262" s="421"/>
      <c r="S262" s="245"/>
      <c r="T262" s="246"/>
      <c r="U262" s="246"/>
      <c r="V262" s="246"/>
      <c r="W262" s="247"/>
      <c r="X262" s="65"/>
    </row>
    <row r="263" spans="1:24" ht="30" customHeight="1">
      <c r="A263" s="415"/>
      <c r="B263" s="418"/>
      <c r="C263" s="146" t="s">
        <v>19</v>
      </c>
      <c r="D263" s="421"/>
      <c r="E263" s="421"/>
      <c r="F263" s="421"/>
      <c r="G263" s="421"/>
      <c r="H263" s="426"/>
      <c r="I263" s="236"/>
      <c r="J263" s="234"/>
      <c r="K263" s="234"/>
      <c r="L263" s="234"/>
      <c r="M263" s="235"/>
      <c r="N263" s="428"/>
      <c r="O263" s="421"/>
      <c r="P263" s="421"/>
      <c r="Q263" s="421"/>
      <c r="R263" s="421"/>
      <c r="S263" s="245"/>
      <c r="T263" s="246"/>
      <c r="U263" s="246"/>
      <c r="V263" s="246"/>
      <c r="W263" s="247"/>
      <c r="X263" s="65"/>
    </row>
    <row r="264" spans="1:24" ht="30" customHeight="1">
      <c r="A264" s="415"/>
      <c r="B264" s="418"/>
      <c r="C264" s="146" t="s">
        <v>20</v>
      </c>
      <c r="D264" s="421"/>
      <c r="E264" s="421"/>
      <c r="F264" s="421"/>
      <c r="G264" s="421"/>
      <c r="H264" s="426"/>
      <c r="I264" s="236"/>
      <c r="J264" s="234"/>
      <c r="K264" s="234"/>
      <c r="L264" s="234"/>
      <c r="M264" s="235"/>
      <c r="N264" s="428"/>
      <c r="O264" s="421"/>
      <c r="P264" s="421"/>
      <c r="Q264" s="421"/>
      <c r="R264" s="421"/>
      <c r="S264" s="245"/>
      <c r="T264" s="246"/>
      <c r="U264" s="246"/>
      <c r="V264" s="246"/>
      <c r="W264" s="247"/>
      <c r="X264" s="65"/>
    </row>
    <row r="265" spans="1:24" ht="30" customHeight="1">
      <c r="A265" s="415"/>
      <c r="B265" s="418"/>
      <c r="C265" s="146" t="s">
        <v>21</v>
      </c>
      <c r="D265" s="421"/>
      <c r="E265" s="421"/>
      <c r="F265" s="421"/>
      <c r="G265" s="421"/>
      <c r="H265" s="426"/>
      <c r="I265" s="236"/>
      <c r="J265" s="234"/>
      <c r="K265" s="234"/>
      <c r="L265" s="234"/>
      <c r="M265" s="235"/>
      <c r="N265" s="428"/>
      <c r="O265" s="421"/>
      <c r="P265" s="421"/>
      <c r="Q265" s="421"/>
      <c r="R265" s="421"/>
      <c r="S265" s="245"/>
      <c r="T265" s="246"/>
      <c r="U265" s="246"/>
      <c r="V265" s="246"/>
      <c r="W265" s="247"/>
      <c r="X265" s="65"/>
    </row>
    <row r="266" spans="1:24" ht="30" customHeight="1">
      <c r="A266" s="415"/>
      <c r="B266" s="418"/>
      <c r="C266" s="146" t="s">
        <v>22</v>
      </c>
      <c r="D266" s="421"/>
      <c r="E266" s="421"/>
      <c r="F266" s="421"/>
      <c r="G266" s="421"/>
      <c r="H266" s="426"/>
      <c r="I266" s="236"/>
      <c r="J266" s="234"/>
      <c r="K266" s="234"/>
      <c r="L266" s="234"/>
      <c r="M266" s="235"/>
      <c r="N266" s="428"/>
      <c r="O266" s="421"/>
      <c r="P266" s="421"/>
      <c r="Q266" s="421"/>
      <c r="R266" s="421"/>
      <c r="S266" s="245"/>
      <c r="T266" s="246"/>
      <c r="U266" s="246"/>
      <c r="V266" s="246"/>
      <c r="W266" s="247"/>
      <c r="X266" s="65"/>
    </row>
    <row r="267" spans="1:24" ht="30" customHeight="1">
      <c r="A267" s="415"/>
      <c r="B267" s="418"/>
      <c r="C267" s="146" t="s">
        <v>23</v>
      </c>
      <c r="D267" s="421"/>
      <c r="E267" s="421"/>
      <c r="F267" s="421"/>
      <c r="G267" s="421"/>
      <c r="H267" s="426"/>
      <c r="I267" s="236"/>
      <c r="J267" s="234"/>
      <c r="K267" s="234"/>
      <c r="L267" s="234"/>
      <c r="M267" s="235"/>
      <c r="N267" s="428"/>
      <c r="O267" s="421"/>
      <c r="P267" s="421"/>
      <c r="Q267" s="421"/>
      <c r="R267" s="421"/>
      <c r="S267" s="245"/>
      <c r="T267" s="246"/>
      <c r="U267" s="246"/>
      <c r="V267" s="246"/>
      <c r="W267" s="247"/>
      <c r="X267" s="65"/>
    </row>
    <row r="268" spans="1:24" ht="30" customHeight="1" thickBot="1">
      <c r="A268" s="415"/>
      <c r="B268" s="419"/>
      <c r="C268" s="149" t="s">
        <v>24</v>
      </c>
      <c r="D268" s="421"/>
      <c r="E268" s="421"/>
      <c r="F268" s="421"/>
      <c r="G268" s="421"/>
      <c r="H268" s="426"/>
      <c r="I268" s="237"/>
      <c r="J268" s="238"/>
      <c r="K268" s="238"/>
      <c r="L268" s="238"/>
      <c r="M268" s="239"/>
      <c r="N268" s="429"/>
      <c r="O268" s="424"/>
      <c r="P268" s="424"/>
      <c r="Q268" s="424"/>
      <c r="R268" s="424"/>
      <c r="S268" s="251"/>
      <c r="T268" s="248"/>
      <c r="U268" s="248"/>
      <c r="V268" s="248"/>
      <c r="W268" s="252"/>
      <c r="X268" s="65"/>
    </row>
    <row r="269" spans="1:24" ht="30" customHeight="1" thickBot="1">
      <c r="A269" s="416"/>
      <c r="B269" s="422" t="s">
        <v>25</v>
      </c>
      <c r="C269" s="423"/>
      <c r="D269" s="256"/>
      <c r="E269" s="223"/>
      <c r="F269" s="223"/>
      <c r="G269" s="223"/>
      <c r="H269" s="223"/>
      <c r="I269" s="223">
        <f t="shared" ref="I269:M269" si="56">I261+I262+I263+I264+I265+I266+I267+I268</f>
        <v>0</v>
      </c>
      <c r="J269" s="223">
        <f t="shared" si="56"/>
        <v>0</v>
      </c>
      <c r="K269" s="223">
        <f t="shared" si="56"/>
        <v>0</v>
      </c>
      <c r="L269" s="223">
        <f t="shared" si="56"/>
        <v>0</v>
      </c>
      <c r="M269" s="224">
        <f t="shared" si="56"/>
        <v>0</v>
      </c>
      <c r="N269" s="256"/>
      <c r="O269" s="223"/>
      <c r="P269" s="223"/>
      <c r="Q269" s="223"/>
      <c r="R269" s="223"/>
      <c r="S269" s="223">
        <f t="shared" ref="S269:W269" si="57">S261+S262+S263+S264+S265+S266+S267+S268</f>
        <v>0</v>
      </c>
      <c r="T269" s="223">
        <f t="shared" si="57"/>
        <v>0</v>
      </c>
      <c r="U269" s="223">
        <f t="shared" si="57"/>
        <v>0</v>
      </c>
      <c r="V269" s="223">
        <f t="shared" si="57"/>
        <v>0</v>
      </c>
      <c r="W269" s="224">
        <f t="shared" si="57"/>
        <v>0</v>
      </c>
      <c r="X269" s="65"/>
    </row>
    <row r="270" spans="1:24" ht="30" customHeight="1">
      <c r="A270" s="415">
        <v>30</v>
      </c>
      <c r="B270" s="417" t="s">
        <v>355</v>
      </c>
      <c r="C270" s="144" t="s">
        <v>17</v>
      </c>
      <c r="D270" s="420">
        <v>92.616</v>
      </c>
      <c r="E270" s="420">
        <v>146.94499999999999</v>
      </c>
      <c r="F270" s="420">
        <v>0</v>
      </c>
      <c r="G270" s="420">
        <v>1.9490000000000001</v>
      </c>
      <c r="H270" s="425">
        <v>30.2728</v>
      </c>
      <c r="I270" s="240">
        <v>7.55</v>
      </c>
      <c r="J270" s="232"/>
      <c r="K270" s="232"/>
      <c r="L270" s="232"/>
      <c r="M270" s="233"/>
      <c r="N270" s="427"/>
      <c r="O270" s="420"/>
      <c r="P270" s="420"/>
      <c r="Q270" s="420"/>
      <c r="R270" s="420"/>
      <c r="S270" s="242"/>
      <c r="T270" s="243"/>
      <c r="U270" s="243"/>
      <c r="V270" s="243"/>
      <c r="W270" s="244"/>
      <c r="X270" s="65"/>
    </row>
    <row r="271" spans="1:24" ht="30" customHeight="1">
      <c r="A271" s="415"/>
      <c r="B271" s="418"/>
      <c r="C271" s="146" t="s">
        <v>18</v>
      </c>
      <c r="D271" s="421"/>
      <c r="E271" s="421"/>
      <c r="F271" s="421"/>
      <c r="G271" s="421"/>
      <c r="H271" s="426"/>
      <c r="I271" s="236">
        <v>11</v>
      </c>
      <c r="J271" s="234"/>
      <c r="K271" s="234"/>
      <c r="L271" s="234"/>
      <c r="M271" s="235"/>
      <c r="N271" s="428"/>
      <c r="O271" s="421"/>
      <c r="P271" s="421"/>
      <c r="Q271" s="421"/>
      <c r="R271" s="421"/>
      <c r="S271" s="245"/>
      <c r="T271" s="246"/>
      <c r="U271" s="246"/>
      <c r="V271" s="246"/>
      <c r="W271" s="247"/>
      <c r="X271" s="65"/>
    </row>
    <row r="272" spans="1:24" ht="30" customHeight="1">
      <c r="A272" s="415"/>
      <c r="B272" s="418"/>
      <c r="C272" s="146" t="s">
        <v>19</v>
      </c>
      <c r="D272" s="421"/>
      <c r="E272" s="421"/>
      <c r="F272" s="421"/>
      <c r="G272" s="421"/>
      <c r="H272" s="426"/>
      <c r="I272" s="236"/>
      <c r="J272" s="234"/>
      <c r="K272" s="234"/>
      <c r="L272" s="234"/>
      <c r="M272" s="235"/>
      <c r="N272" s="428"/>
      <c r="O272" s="421"/>
      <c r="P272" s="421"/>
      <c r="Q272" s="421"/>
      <c r="R272" s="421"/>
      <c r="S272" s="245"/>
      <c r="T272" s="246"/>
      <c r="U272" s="246"/>
      <c r="V272" s="246"/>
      <c r="W272" s="247"/>
      <c r="X272" s="65"/>
    </row>
    <row r="273" spans="1:24" ht="30" customHeight="1">
      <c r="A273" s="415"/>
      <c r="B273" s="418"/>
      <c r="C273" s="146" t="s">
        <v>20</v>
      </c>
      <c r="D273" s="421"/>
      <c r="E273" s="421"/>
      <c r="F273" s="421"/>
      <c r="G273" s="421"/>
      <c r="H273" s="426"/>
      <c r="I273" s="236">
        <v>4</v>
      </c>
      <c r="J273" s="234"/>
      <c r="K273" s="234"/>
      <c r="L273" s="234"/>
      <c r="M273" s="235"/>
      <c r="N273" s="428"/>
      <c r="O273" s="421"/>
      <c r="P273" s="421"/>
      <c r="Q273" s="421"/>
      <c r="R273" s="421"/>
      <c r="S273" s="245"/>
      <c r="T273" s="246"/>
      <c r="U273" s="246"/>
      <c r="V273" s="246"/>
      <c r="W273" s="247"/>
      <c r="X273" s="65"/>
    </row>
    <row r="274" spans="1:24" ht="30" customHeight="1">
      <c r="A274" s="415"/>
      <c r="B274" s="418"/>
      <c r="C274" s="146" t="s">
        <v>21</v>
      </c>
      <c r="D274" s="421"/>
      <c r="E274" s="421"/>
      <c r="F274" s="421"/>
      <c r="G274" s="421"/>
      <c r="H274" s="426"/>
      <c r="I274" s="236">
        <v>6</v>
      </c>
      <c r="J274" s="234"/>
      <c r="K274" s="234"/>
      <c r="L274" s="234"/>
      <c r="M274" s="235"/>
      <c r="N274" s="428"/>
      <c r="O274" s="421"/>
      <c r="P274" s="421"/>
      <c r="Q274" s="421"/>
      <c r="R274" s="421"/>
      <c r="S274" s="245"/>
      <c r="T274" s="246"/>
      <c r="U274" s="246"/>
      <c r="V274" s="246"/>
      <c r="W274" s="247"/>
      <c r="X274" s="65"/>
    </row>
    <row r="275" spans="1:24" ht="30" customHeight="1">
      <c r="A275" s="415"/>
      <c r="B275" s="418"/>
      <c r="C275" s="146" t="s">
        <v>22</v>
      </c>
      <c r="D275" s="421"/>
      <c r="E275" s="421"/>
      <c r="F275" s="421"/>
      <c r="G275" s="421"/>
      <c r="H275" s="426"/>
      <c r="I275" s="236"/>
      <c r="J275" s="234"/>
      <c r="K275" s="234"/>
      <c r="L275" s="234"/>
      <c r="M275" s="235"/>
      <c r="N275" s="428"/>
      <c r="O275" s="421"/>
      <c r="P275" s="421"/>
      <c r="Q275" s="421"/>
      <c r="R275" s="421"/>
      <c r="S275" s="245"/>
      <c r="T275" s="246"/>
      <c r="U275" s="246"/>
      <c r="V275" s="246"/>
      <c r="W275" s="247"/>
      <c r="X275" s="65"/>
    </row>
    <row r="276" spans="1:24" ht="30" customHeight="1">
      <c r="A276" s="415"/>
      <c r="B276" s="418"/>
      <c r="C276" s="146" t="s">
        <v>23</v>
      </c>
      <c r="D276" s="421"/>
      <c r="E276" s="421"/>
      <c r="F276" s="421"/>
      <c r="G276" s="421"/>
      <c r="H276" s="426"/>
      <c r="I276" s="236">
        <v>3</v>
      </c>
      <c r="J276" s="234"/>
      <c r="K276" s="234"/>
      <c r="L276" s="234"/>
      <c r="M276" s="235"/>
      <c r="N276" s="428"/>
      <c r="O276" s="421"/>
      <c r="P276" s="421"/>
      <c r="Q276" s="421"/>
      <c r="R276" s="421"/>
      <c r="S276" s="245"/>
      <c r="T276" s="246"/>
      <c r="U276" s="246"/>
      <c r="V276" s="246"/>
      <c r="W276" s="247"/>
      <c r="X276" s="65"/>
    </row>
    <row r="277" spans="1:24" ht="30" customHeight="1" thickBot="1">
      <c r="A277" s="415"/>
      <c r="B277" s="419"/>
      <c r="C277" s="149" t="s">
        <v>24</v>
      </c>
      <c r="D277" s="421"/>
      <c r="E277" s="421"/>
      <c r="F277" s="421"/>
      <c r="G277" s="421"/>
      <c r="H277" s="426"/>
      <c r="I277" s="237">
        <v>15</v>
      </c>
      <c r="J277" s="238"/>
      <c r="K277" s="238"/>
      <c r="L277" s="238"/>
      <c r="M277" s="239"/>
      <c r="N277" s="429"/>
      <c r="O277" s="424"/>
      <c r="P277" s="424"/>
      <c r="Q277" s="424"/>
      <c r="R277" s="424"/>
      <c r="S277" s="251"/>
      <c r="T277" s="248"/>
      <c r="U277" s="248"/>
      <c r="V277" s="248"/>
      <c r="W277" s="252"/>
      <c r="X277" s="65"/>
    </row>
    <row r="278" spans="1:24" ht="30" customHeight="1" thickBot="1">
      <c r="A278" s="416"/>
      <c r="B278" s="422" t="s">
        <v>25</v>
      </c>
      <c r="C278" s="423"/>
      <c r="D278" s="256"/>
      <c r="E278" s="223"/>
      <c r="F278" s="223"/>
      <c r="G278" s="223"/>
      <c r="H278" s="223"/>
      <c r="I278" s="223">
        <f>I270+I271+I272+I273+I274+I275+I276+I277</f>
        <v>46.55</v>
      </c>
      <c r="J278" s="223">
        <f t="shared" ref="J278:M278" si="58">J270+J271+J272+J273+J274+J275+J276+J277</f>
        <v>0</v>
      </c>
      <c r="K278" s="223">
        <f t="shared" si="58"/>
        <v>0</v>
      </c>
      <c r="L278" s="223">
        <f t="shared" si="58"/>
        <v>0</v>
      </c>
      <c r="M278" s="224">
        <f t="shared" si="58"/>
        <v>0</v>
      </c>
      <c r="N278" s="256"/>
      <c r="O278" s="223"/>
      <c r="P278" s="223"/>
      <c r="Q278" s="223"/>
      <c r="R278" s="223"/>
      <c r="S278" s="223">
        <f>S270+S271+S272+S273+S274+S275+S276+S277</f>
        <v>0</v>
      </c>
      <c r="T278" s="223">
        <f t="shared" ref="T278:W278" si="59">T270+T271+T272+T273+T274+T275+T276+T277</f>
        <v>0</v>
      </c>
      <c r="U278" s="223">
        <f t="shared" si="59"/>
        <v>0</v>
      </c>
      <c r="V278" s="223">
        <f t="shared" si="59"/>
        <v>0</v>
      </c>
      <c r="W278" s="224">
        <f t="shared" si="59"/>
        <v>0</v>
      </c>
      <c r="X278" s="65"/>
    </row>
    <row r="279" spans="1:24" ht="30" customHeight="1">
      <c r="A279" s="415">
        <v>31</v>
      </c>
      <c r="B279" s="417" t="s">
        <v>425</v>
      </c>
      <c r="C279" s="144" t="s">
        <v>17</v>
      </c>
      <c r="D279" s="420">
        <v>181.7106</v>
      </c>
      <c r="E279" s="420">
        <v>26.679000000000002</v>
      </c>
      <c r="F279" s="420">
        <v>0</v>
      </c>
      <c r="G279" s="420">
        <v>0</v>
      </c>
      <c r="H279" s="425">
        <v>0.90269999999999995</v>
      </c>
      <c r="I279" s="240"/>
      <c r="J279" s="232"/>
      <c r="K279" s="232"/>
      <c r="L279" s="232"/>
      <c r="M279" s="233"/>
      <c r="N279" s="427">
        <v>5.28</v>
      </c>
      <c r="O279" s="420">
        <v>0</v>
      </c>
      <c r="P279" s="420">
        <v>0</v>
      </c>
      <c r="Q279" s="420">
        <v>0</v>
      </c>
      <c r="R279" s="420">
        <v>0</v>
      </c>
      <c r="S279" s="242"/>
      <c r="T279" s="243"/>
      <c r="U279" s="243"/>
      <c r="V279" s="243"/>
      <c r="W279" s="244"/>
      <c r="X279" s="65"/>
    </row>
    <row r="280" spans="1:24" ht="30" customHeight="1">
      <c r="A280" s="415"/>
      <c r="B280" s="418"/>
      <c r="C280" s="146" t="s">
        <v>18</v>
      </c>
      <c r="D280" s="421"/>
      <c r="E280" s="421"/>
      <c r="F280" s="421"/>
      <c r="G280" s="421"/>
      <c r="H280" s="426"/>
      <c r="I280" s="236"/>
      <c r="J280" s="234"/>
      <c r="K280" s="234"/>
      <c r="L280" s="234"/>
      <c r="M280" s="235"/>
      <c r="N280" s="428"/>
      <c r="O280" s="421"/>
      <c r="P280" s="421"/>
      <c r="Q280" s="421"/>
      <c r="R280" s="421"/>
      <c r="S280" s="245"/>
      <c r="T280" s="246"/>
      <c r="U280" s="246"/>
      <c r="V280" s="246"/>
      <c r="W280" s="247"/>
      <c r="X280" s="65"/>
    </row>
    <row r="281" spans="1:24" ht="30" customHeight="1">
      <c r="A281" s="415"/>
      <c r="B281" s="418"/>
      <c r="C281" s="146" t="s">
        <v>19</v>
      </c>
      <c r="D281" s="421"/>
      <c r="E281" s="421"/>
      <c r="F281" s="421"/>
      <c r="G281" s="421"/>
      <c r="H281" s="426"/>
      <c r="I281" s="236"/>
      <c r="J281" s="234"/>
      <c r="K281" s="234"/>
      <c r="L281" s="234"/>
      <c r="M281" s="235"/>
      <c r="N281" s="428"/>
      <c r="O281" s="421"/>
      <c r="P281" s="421"/>
      <c r="Q281" s="421"/>
      <c r="R281" s="421"/>
      <c r="S281" s="245"/>
      <c r="T281" s="246"/>
      <c r="U281" s="246"/>
      <c r="V281" s="246"/>
      <c r="W281" s="247"/>
      <c r="X281" s="65"/>
    </row>
    <row r="282" spans="1:24" ht="30" customHeight="1">
      <c r="A282" s="415"/>
      <c r="B282" s="418"/>
      <c r="C282" s="146" t="s">
        <v>20</v>
      </c>
      <c r="D282" s="421"/>
      <c r="E282" s="421"/>
      <c r="F282" s="421"/>
      <c r="G282" s="421"/>
      <c r="H282" s="426"/>
      <c r="I282" s="236"/>
      <c r="J282" s="234"/>
      <c r="K282" s="234"/>
      <c r="L282" s="234"/>
      <c r="M282" s="235"/>
      <c r="N282" s="428"/>
      <c r="O282" s="421"/>
      <c r="P282" s="421"/>
      <c r="Q282" s="421"/>
      <c r="R282" s="421"/>
      <c r="S282" s="245"/>
      <c r="T282" s="246"/>
      <c r="U282" s="246"/>
      <c r="V282" s="246"/>
      <c r="W282" s="247"/>
      <c r="X282" s="65"/>
    </row>
    <row r="283" spans="1:24" ht="30" customHeight="1">
      <c r="A283" s="415"/>
      <c r="B283" s="418"/>
      <c r="C283" s="146" t="s">
        <v>21</v>
      </c>
      <c r="D283" s="421"/>
      <c r="E283" s="421"/>
      <c r="F283" s="421"/>
      <c r="G283" s="421"/>
      <c r="H283" s="426"/>
      <c r="I283" s="236"/>
      <c r="J283" s="234"/>
      <c r="K283" s="234"/>
      <c r="L283" s="234"/>
      <c r="M283" s="235"/>
      <c r="N283" s="428"/>
      <c r="O283" s="421"/>
      <c r="P283" s="421"/>
      <c r="Q283" s="421"/>
      <c r="R283" s="421"/>
      <c r="S283" s="245"/>
      <c r="T283" s="246"/>
      <c r="U283" s="246"/>
      <c r="V283" s="246"/>
      <c r="W283" s="247"/>
      <c r="X283" s="65"/>
    </row>
    <row r="284" spans="1:24" ht="30" customHeight="1">
      <c r="A284" s="415"/>
      <c r="B284" s="418"/>
      <c r="C284" s="146" t="s">
        <v>22</v>
      </c>
      <c r="D284" s="421"/>
      <c r="E284" s="421"/>
      <c r="F284" s="421"/>
      <c r="G284" s="421"/>
      <c r="H284" s="426"/>
      <c r="I284" s="236"/>
      <c r="J284" s="234"/>
      <c r="K284" s="234"/>
      <c r="L284" s="234"/>
      <c r="M284" s="235"/>
      <c r="N284" s="428"/>
      <c r="O284" s="421"/>
      <c r="P284" s="421"/>
      <c r="Q284" s="421"/>
      <c r="R284" s="421"/>
      <c r="S284" s="245"/>
      <c r="T284" s="246"/>
      <c r="U284" s="246"/>
      <c r="V284" s="246"/>
      <c r="W284" s="247"/>
      <c r="X284" s="65"/>
    </row>
    <row r="285" spans="1:24" ht="30" customHeight="1">
      <c r="A285" s="415"/>
      <c r="B285" s="418"/>
      <c r="C285" s="146" t="s">
        <v>23</v>
      </c>
      <c r="D285" s="421"/>
      <c r="E285" s="421"/>
      <c r="F285" s="421"/>
      <c r="G285" s="421"/>
      <c r="H285" s="426"/>
      <c r="I285" s="236"/>
      <c r="J285" s="234"/>
      <c r="K285" s="234"/>
      <c r="L285" s="234"/>
      <c r="M285" s="235"/>
      <c r="N285" s="428"/>
      <c r="O285" s="421"/>
      <c r="P285" s="421"/>
      <c r="Q285" s="421"/>
      <c r="R285" s="421"/>
      <c r="S285" s="245"/>
      <c r="T285" s="246"/>
      <c r="U285" s="246"/>
      <c r="V285" s="246"/>
      <c r="W285" s="247"/>
      <c r="X285" s="65"/>
    </row>
    <row r="286" spans="1:24" ht="30" customHeight="1" thickBot="1">
      <c r="A286" s="415"/>
      <c r="B286" s="419"/>
      <c r="C286" s="149" t="s">
        <v>24</v>
      </c>
      <c r="D286" s="421"/>
      <c r="E286" s="421"/>
      <c r="F286" s="421"/>
      <c r="G286" s="421"/>
      <c r="H286" s="426"/>
      <c r="I286" s="237"/>
      <c r="J286" s="238"/>
      <c r="K286" s="238"/>
      <c r="L286" s="238"/>
      <c r="M286" s="239"/>
      <c r="N286" s="429"/>
      <c r="O286" s="424"/>
      <c r="P286" s="424"/>
      <c r="Q286" s="424"/>
      <c r="R286" s="424"/>
      <c r="S286" s="251"/>
      <c r="T286" s="248"/>
      <c r="U286" s="248"/>
      <c r="V286" s="248"/>
      <c r="W286" s="252"/>
      <c r="X286" s="65"/>
    </row>
    <row r="287" spans="1:24" ht="30" customHeight="1" thickBot="1">
      <c r="A287" s="416"/>
      <c r="B287" s="422" t="s">
        <v>25</v>
      </c>
      <c r="C287" s="423"/>
      <c r="D287" s="256"/>
      <c r="E287" s="223"/>
      <c r="F287" s="223"/>
      <c r="G287" s="223"/>
      <c r="H287" s="223"/>
      <c r="I287" s="223">
        <f t="shared" ref="I287:M287" si="60">I279+I280+I281+I282+I283+I284+I285+I286</f>
        <v>0</v>
      </c>
      <c r="J287" s="223">
        <f t="shared" si="60"/>
        <v>0</v>
      </c>
      <c r="K287" s="223">
        <f t="shared" si="60"/>
        <v>0</v>
      </c>
      <c r="L287" s="223">
        <f t="shared" si="60"/>
        <v>0</v>
      </c>
      <c r="M287" s="224">
        <f t="shared" si="60"/>
        <v>0</v>
      </c>
      <c r="N287" s="256"/>
      <c r="O287" s="223"/>
      <c r="P287" s="223"/>
      <c r="Q287" s="223"/>
      <c r="R287" s="223"/>
      <c r="S287" s="223">
        <f t="shared" ref="S287:W287" si="61">S279+S280+S281+S282+S283+S284+S285+S286</f>
        <v>0</v>
      </c>
      <c r="T287" s="223">
        <f t="shared" si="61"/>
        <v>0</v>
      </c>
      <c r="U287" s="223">
        <f t="shared" si="61"/>
        <v>0</v>
      </c>
      <c r="V287" s="223">
        <f t="shared" si="61"/>
        <v>0</v>
      </c>
      <c r="W287" s="224">
        <f t="shared" si="61"/>
        <v>0</v>
      </c>
      <c r="X287" s="65"/>
    </row>
    <row r="288" spans="1:24" ht="30" customHeight="1">
      <c r="A288" s="415">
        <v>32</v>
      </c>
      <c r="B288" s="417" t="s">
        <v>426</v>
      </c>
      <c r="C288" s="144" t="s">
        <v>17</v>
      </c>
      <c r="D288" s="420">
        <v>55.463799999999999</v>
      </c>
      <c r="E288" s="420">
        <v>472.90539999999999</v>
      </c>
      <c r="F288" s="420">
        <v>0</v>
      </c>
      <c r="G288" s="420">
        <v>0</v>
      </c>
      <c r="H288" s="425">
        <v>0</v>
      </c>
      <c r="I288" s="240"/>
      <c r="J288" s="232"/>
      <c r="K288" s="232"/>
      <c r="L288" s="232"/>
      <c r="M288" s="233"/>
      <c r="N288" s="427">
        <v>5.3575999999999997</v>
      </c>
      <c r="O288" s="420">
        <v>0</v>
      </c>
      <c r="P288" s="420">
        <v>0</v>
      </c>
      <c r="Q288" s="420">
        <v>0</v>
      </c>
      <c r="R288" s="420">
        <v>0</v>
      </c>
      <c r="S288" s="242"/>
      <c r="T288" s="243"/>
      <c r="U288" s="243"/>
      <c r="V288" s="243"/>
      <c r="W288" s="244"/>
      <c r="X288" s="65"/>
    </row>
    <row r="289" spans="1:24" ht="30" customHeight="1">
      <c r="A289" s="415"/>
      <c r="B289" s="418"/>
      <c r="C289" s="146" t="s">
        <v>18</v>
      </c>
      <c r="D289" s="421"/>
      <c r="E289" s="421"/>
      <c r="F289" s="421"/>
      <c r="G289" s="421"/>
      <c r="H289" s="426"/>
      <c r="I289" s="236"/>
      <c r="J289" s="234"/>
      <c r="K289" s="234"/>
      <c r="L289" s="234"/>
      <c r="M289" s="235"/>
      <c r="N289" s="428"/>
      <c r="O289" s="421"/>
      <c r="P289" s="421"/>
      <c r="Q289" s="421"/>
      <c r="R289" s="421"/>
      <c r="S289" s="245"/>
      <c r="T289" s="246"/>
      <c r="U289" s="246"/>
      <c r="V289" s="246"/>
      <c r="W289" s="247"/>
      <c r="X289" s="65"/>
    </row>
    <row r="290" spans="1:24" ht="30" customHeight="1">
      <c r="A290" s="415"/>
      <c r="B290" s="418"/>
      <c r="C290" s="146" t="s">
        <v>19</v>
      </c>
      <c r="D290" s="421"/>
      <c r="E290" s="421"/>
      <c r="F290" s="421"/>
      <c r="G290" s="421"/>
      <c r="H290" s="426"/>
      <c r="I290" s="236"/>
      <c r="J290" s="234"/>
      <c r="K290" s="234"/>
      <c r="L290" s="234"/>
      <c r="M290" s="235"/>
      <c r="N290" s="428"/>
      <c r="O290" s="421"/>
      <c r="P290" s="421"/>
      <c r="Q290" s="421"/>
      <c r="R290" s="421"/>
      <c r="S290" s="245"/>
      <c r="T290" s="246"/>
      <c r="U290" s="246"/>
      <c r="V290" s="246"/>
      <c r="W290" s="247"/>
      <c r="X290" s="65"/>
    </row>
    <row r="291" spans="1:24" ht="30" customHeight="1">
      <c r="A291" s="415"/>
      <c r="B291" s="418"/>
      <c r="C291" s="146" t="s">
        <v>20</v>
      </c>
      <c r="D291" s="421"/>
      <c r="E291" s="421"/>
      <c r="F291" s="421"/>
      <c r="G291" s="421"/>
      <c r="H291" s="426"/>
      <c r="I291" s="236"/>
      <c r="J291" s="234"/>
      <c r="K291" s="234"/>
      <c r="L291" s="234"/>
      <c r="M291" s="235"/>
      <c r="N291" s="428"/>
      <c r="O291" s="421"/>
      <c r="P291" s="421"/>
      <c r="Q291" s="421"/>
      <c r="R291" s="421"/>
      <c r="S291" s="245"/>
      <c r="T291" s="246"/>
      <c r="U291" s="246"/>
      <c r="V291" s="246"/>
      <c r="W291" s="247"/>
      <c r="X291" s="65"/>
    </row>
    <row r="292" spans="1:24" ht="30" customHeight="1">
      <c r="A292" s="415"/>
      <c r="B292" s="418"/>
      <c r="C292" s="146" t="s">
        <v>21</v>
      </c>
      <c r="D292" s="421"/>
      <c r="E292" s="421"/>
      <c r="F292" s="421"/>
      <c r="G292" s="421"/>
      <c r="H292" s="426"/>
      <c r="I292" s="236"/>
      <c r="J292" s="234"/>
      <c r="K292" s="234"/>
      <c r="L292" s="234"/>
      <c r="M292" s="235"/>
      <c r="N292" s="428"/>
      <c r="O292" s="421"/>
      <c r="P292" s="421"/>
      <c r="Q292" s="421"/>
      <c r="R292" s="421"/>
      <c r="S292" s="245"/>
      <c r="T292" s="246"/>
      <c r="U292" s="246"/>
      <c r="V292" s="246"/>
      <c r="W292" s="247"/>
      <c r="X292" s="65"/>
    </row>
    <row r="293" spans="1:24" ht="30" customHeight="1">
      <c r="A293" s="415"/>
      <c r="B293" s="418"/>
      <c r="C293" s="146" t="s">
        <v>22</v>
      </c>
      <c r="D293" s="421"/>
      <c r="E293" s="421"/>
      <c r="F293" s="421"/>
      <c r="G293" s="421"/>
      <c r="H293" s="426"/>
      <c r="I293" s="236"/>
      <c r="J293" s="234"/>
      <c r="K293" s="234"/>
      <c r="L293" s="234"/>
      <c r="M293" s="235"/>
      <c r="N293" s="428"/>
      <c r="O293" s="421"/>
      <c r="P293" s="421"/>
      <c r="Q293" s="421"/>
      <c r="R293" s="421"/>
      <c r="S293" s="245"/>
      <c r="T293" s="246"/>
      <c r="U293" s="246"/>
      <c r="V293" s="246"/>
      <c r="W293" s="247"/>
      <c r="X293" s="65"/>
    </row>
    <row r="294" spans="1:24" ht="30" customHeight="1">
      <c r="A294" s="415"/>
      <c r="B294" s="418"/>
      <c r="C294" s="146" t="s">
        <v>23</v>
      </c>
      <c r="D294" s="421"/>
      <c r="E294" s="421"/>
      <c r="F294" s="421"/>
      <c r="G294" s="421"/>
      <c r="H294" s="426"/>
      <c r="I294" s="236"/>
      <c r="J294" s="234"/>
      <c r="K294" s="234"/>
      <c r="L294" s="234"/>
      <c r="M294" s="235"/>
      <c r="N294" s="428"/>
      <c r="O294" s="421"/>
      <c r="P294" s="421"/>
      <c r="Q294" s="421"/>
      <c r="R294" s="421"/>
      <c r="S294" s="245"/>
      <c r="T294" s="246"/>
      <c r="U294" s="246"/>
      <c r="V294" s="246"/>
      <c r="W294" s="247"/>
      <c r="X294" s="65"/>
    </row>
    <row r="295" spans="1:24" ht="30" customHeight="1" thickBot="1">
      <c r="A295" s="415"/>
      <c r="B295" s="419"/>
      <c r="C295" s="149" t="s">
        <v>24</v>
      </c>
      <c r="D295" s="421"/>
      <c r="E295" s="421"/>
      <c r="F295" s="421"/>
      <c r="G295" s="421"/>
      <c r="H295" s="426"/>
      <c r="I295" s="237"/>
      <c r="J295" s="238"/>
      <c r="K295" s="238"/>
      <c r="L295" s="238"/>
      <c r="M295" s="239"/>
      <c r="N295" s="429"/>
      <c r="O295" s="424"/>
      <c r="P295" s="424"/>
      <c r="Q295" s="424"/>
      <c r="R295" s="424"/>
      <c r="S295" s="251"/>
      <c r="T295" s="248"/>
      <c r="U295" s="248"/>
      <c r="V295" s="248"/>
      <c r="W295" s="252"/>
      <c r="X295" s="65"/>
    </row>
    <row r="296" spans="1:24" ht="30" customHeight="1" thickBot="1">
      <c r="A296" s="416"/>
      <c r="B296" s="422" t="s">
        <v>25</v>
      </c>
      <c r="C296" s="423"/>
      <c r="D296" s="256"/>
      <c r="E296" s="223"/>
      <c r="F296" s="223"/>
      <c r="G296" s="223"/>
      <c r="H296" s="223"/>
      <c r="I296" s="223">
        <f>I288+I289+I290+I291+I292+I293+I294+I295</f>
        <v>0</v>
      </c>
      <c r="J296" s="223">
        <f t="shared" ref="J296:M296" si="62">J288+J289+J290+J291+J292+J293+J294+J295</f>
        <v>0</v>
      </c>
      <c r="K296" s="223">
        <f t="shared" si="62"/>
        <v>0</v>
      </c>
      <c r="L296" s="223">
        <f t="shared" si="62"/>
        <v>0</v>
      </c>
      <c r="M296" s="224">
        <f t="shared" si="62"/>
        <v>0</v>
      </c>
      <c r="N296" s="256"/>
      <c r="O296" s="223"/>
      <c r="P296" s="223"/>
      <c r="Q296" s="223"/>
      <c r="R296" s="223"/>
      <c r="S296" s="223">
        <f>S288+S289+S290+S291+S292+S293+S294+S295</f>
        <v>0</v>
      </c>
      <c r="T296" s="223">
        <f t="shared" ref="T296:W296" si="63">T288+T289+T290+T291+T292+T293+T294+T295</f>
        <v>0</v>
      </c>
      <c r="U296" s="223">
        <f t="shared" si="63"/>
        <v>0</v>
      </c>
      <c r="V296" s="223">
        <f t="shared" si="63"/>
        <v>0</v>
      </c>
      <c r="W296" s="224">
        <f t="shared" si="63"/>
        <v>0</v>
      </c>
      <c r="X296" s="65"/>
    </row>
    <row r="297" spans="1:24" ht="30" customHeight="1">
      <c r="A297" s="415">
        <v>33</v>
      </c>
      <c r="B297" s="417" t="s">
        <v>427</v>
      </c>
      <c r="C297" s="144" t="s">
        <v>17</v>
      </c>
      <c r="D297" s="420">
        <v>8.64</v>
      </c>
      <c r="E297" s="420">
        <v>147.935</v>
      </c>
      <c r="F297" s="420">
        <v>0</v>
      </c>
      <c r="G297" s="420">
        <v>0</v>
      </c>
      <c r="H297" s="425">
        <v>0</v>
      </c>
      <c r="I297" s="240"/>
      <c r="J297" s="232"/>
      <c r="K297" s="232"/>
      <c r="L297" s="232"/>
      <c r="M297" s="233"/>
      <c r="N297" s="427">
        <v>0</v>
      </c>
      <c r="O297" s="420">
        <v>0</v>
      </c>
      <c r="P297" s="420">
        <v>0</v>
      </c>
      <c r="Q297" s="420">
        <v>0</v>
      </c>
      <c r="R297" s="420">
        <v>0</v>
      </c>
      <c r="S297" s="242"/>
      <c r="T297" s="243"/>
      <c r="U297" s="243"/>
      <c r="V297" s="243"/>
      <c r="W297" s="244"/>
      <c r="X297" s="65"/>
    </row>
    <row r="298" spans="1:24" ht="30" customHeight="1">
      <c r="A298" s="415"/>
      <c r="B298" s="418"/>
      <c r="C298" s="146" t="s">
        <v>18</v>
      </c>
      <c r="D298" s="421"/>
      <c r="E298" s="421"/>
      <c r="F298" s="421"/>
      <c r="G298" s="421"/>
      <c r="H298" s="426"/>
      <c r="I298" s="236">
        <v>1.56</v>
      </c>
      <c r="J298" s="234"/>
      <c r="K298" s="234"/>
      <c r="L298" s="234"/>
      <c r="M298" s="235"/>
      <c r="N298" s="428"/>
      <c r="O298" s="421"/>
      <c r="P298" s="421"/>
      <c r="Q298" s="421"/>
      <c r="R298" s="421"/>
      <c r="S298" s="245"/>
      <c r="T298" s="246"/>
      <c r="U298" s="246"/>
      <c r="V298" s="246"/>
      <c r="W298" s="247"/>
      <c r="X298" s="65"/>
    </row>
    <row r="299" spans="1:24" ht="30" customHeight="1">
      <c r="A299" s="415"/>
      <c r="B299" s="418"/>
      <c r="C299" s="146" t="s">
        <v>19</v>
      </c>
      <c r="D299" s="421"/>
      <c r="E299" s="421"/>
      <c r="F299" s="421"/>
      <c r="G299" s="421"/>
      <c r="H299" s="426"/>
      <c r="I299" s="236"/>
      <c r="J299" s="234"/>
      <c r="K299" s="234"/>
      <c r="L299" s="234"/>
      <c r="M299" s="235"/>
      <c r="N299" s="428"/>
      <c r="O299" s="421"/>
      <c r="P299" s="421"/>
      <c r="Q299" s="421"/>
      <c r="R299" s="421"/>
      <c r="S299" s="245"/>
      <c r="T299" s="246"/>
      <c r="U299" s="246"/>
      <c r="V299" s="246"/>
      <c r="W299" s="247"/>
      <c r="X299" s="65"/>
    </row>
    <row r="300" spans="1:24" ht="30" customHeight="1">
      <c r="A300" s="415"/>
      <c r="B300" s="418"/>
      <c r="C300" s="146" t="s">
        <v>20</v>
      </c>
      <c r="D300" s="421"/>
      <c r="E300" s="421"/>
      <c r="F300" s="421"/>
      <c r="G300" s="421"/>
      <c r="H300" s="426"/>
      <c r="I300" s="236"/>
      <c r="J300" s="234"/>
      <c r="K300" s="234"/>
      <c r="L300" s="234"/>
      <c r="M300" s="235"/>
      <c r="N300" s="428"/>
      <c r="O300" s="421"/>
      <c r="P300" s="421"/>
      <c r="Q300" s="421"/>
      <c r="R300" s="421"/>
      <c r="S300" s="245"/>
      <c r="T300" s="246"/>
      <c r="U300" s="246"/>
      <c r="V300" s="246"/>
      <c r="W300" s="247"/>
      <c r="X300" s="65"/>
    </row>
    <row r="301" spans="1:24" ht="30" customHeight="1">
      <c r="A301" s="415"/>
      <c r="B301" s="418"/>
      <c r="C301" s="146" t="s">
        <v>21</v>
      </c>
      <c r="D301" s="421"/>
      <c r="E301" s="421"/>
      <c r="F301" s="421"/>
      <c r="G301" s="421"/>
      <c r="H301" s="426"/>
      <c r="I301" s="236">
        <v>1</v>
      </c>
      <c r="J301" s="234"/>
      <c r="K301" s="234"/>
      <c r="L301" s="234"/>
      <c r="M301" s="235"/>
      <c r="N301" s="428"/>
      <c r="O301" s="421"/>
      <c r="P301" s="421"/>
      <c r="Q301" s="421"/>
      <c r="R301" s="421"/>
      <c r="S301" s="245"/>
      <c r="T301" s="246"/>
      <c r="U301" s="246"/>
      <c r="V301" s="246"/>
      <c r="W301" s="247"/>
      <c r="X301" s="65"/>
    </row>
    <row r="302" spans="1:24" ht="30" customHeight="1">
      <c r="A302" s="415"/>
      <c r="B302" s="418"/>
      <c r="C302" s="146" t="s">
        <v>22</v>
      </c>
      <c r="D302" s="421"/>
      <c r="E302" s="421"/>
      <c r="F302" s="421"/>
      <c r="G302" s="421"/>
      <c r="H302" s="426"/>
      <c r="I302" s="236"/>
      <c r="J302" s="234"/>
      <c r="K302" s="234"/>
      <c r="L302" s="234"/>
      <c r="M302" s="235"/>
      <c r="N302" s="428"/>
      <c r="O302" s="421"/>
      <c r="P302" s="421"/>
      <c r="Q302" s="421"/>
      <c r="R302" s="421"/>
      <c r="S302" s="245"/>
      <c r="T302" s="246"/>
      <c r="U302" s="246"/>
      <c r="V302" s="246"/>
      <c r="W302" s="247"/>
      <c r="X302" s="65"/>
    </row>
    <row r="303" spans="1:24" ht="30" customHeight="1">
      <c r="A303" s="415"/>
      <c r="B303" s="418"/>
      <c r="C303" s="146" t="s">
        <v>23</v>
      </c>
      <c r="D303" s="421"/>
      <c r="E303" s="421"/>
      <c r="F303" s="421"/>
      <c r="G303" s="421"/>
      <c r="H303" s="426"/>
      <c r="I303" s="236"/>
      <c r="J303" s="234"/>
      <c r="K303" s="234"/>
      <c r="L303" s="234"/>
      <c r="M303" s="235"/>
      <c r="N303" s="428"/>
      <c r="O303" s="421"/>
      <c r="P303" s="421"/>
      <c r="Q303" s="421"/>
      <c r="R303" s="421"/>
      <c r="S303" s="245"/>
      <c r="T303" s="246"/>
      <c r="U303" s="246"/>
      <c r="V303" s="246"/>
      <c r="W303" s="247"/>
      <c r="X303" s="65"/>
    </row>
    <row r="304" spans="1:24" ht="30" customHeight="1" thickBot="1">
      <c r="A304" s="415"/>
      <c r="B304" s="419"/>
      <c r="C304" s="149" t="s">
        <v>24</v>
      </c>
      <c r="D304" s="421"/>
      <c r="E304" s="421"/>
      <c r="F304" s="421"/>
      <c r="G304" s="421"/>
      <c r="H304" s="426"/>
      <c r="I304" s="237">
        <v>2</v>
      </c>
      <c r="J304" s="238"/>
      <c r="K304" s="238"/>
      <c r="L304" s="238"/>
      <c r="M304" s="239"/>
      <c r="N304" s="429"/>
      <c r="O304" s="424"/>
      <c r="P304" s="424"/>
      <c r="Q304" s="424"/>
      <c r="R304" s="424"/>
      <c r="S304" s="251"/>
      <c r="T304" s="248"/>
      <c r="U304" s="248"/>
      <c r="V304" s="248"/>
      <c r="W304" s="252"/>
      <c r="X304" s="65"/>
    </row>
    <row r="305" spans="1:24" ht="30" customHeight="1" thickBot="1">
      <c r="A305" s="416"/>
      <c r="B305" s="422" t="s">
        <v>25</v>
      </c>
      <c r="C305" s="423"/>
      <c r="D305" s="256"/>
      <c r="E305" s="223"/>
      <c r="F305" s="223"/>
      <c r="G305" s="223"/>
      <c r="H305" s="223"/>
      <c r="I305" s="223">
        <f t="shared" ref="I305:M305" si="64">I297+I298+I299+I300+I301+I302+I303+I304</f>
        <v>4.5600000000000005</v>
      </c>
      <c r="J305" s="223">
        <f t="shared" si="64"/>
        <v>0</v>
      </c>
      <c r="K305" s="223">
        <f t="shared" si="64"/>
        <v>0</v>
      </c>
      <c r="L305" s="223">
        <f t="shared" si="64"/>
        <v>0</v>
      </c>
      <c r="M305" s="224">
        <f t="shared" si="64"/>
        <v>0</v>
      </c>
      <c r="N305" s="256"/>
      <c r="O305" s="223"/>
      <c r="P305" s="223"/>
      <c r="Q305" s="223"/>
      <c r="R305" s="223"/>
      <c r="S305" s="223">
        <f t="shared" ref="S305:W305" si="65">S297+S298+S299+S300+S301+S302+S303+S304</f>
        <v>0</v>
      </c>
      <c r="T305" s="223">
        <f t="shared" si="65"/>
        <v>0</v>
      </c>
      <c r="U305" s="223">
        <f t="shared" si="65"/>
        <v>0</v>
      </c>
      <c r="V305" s="223">
        <f t="shared" si="65"/>
        <v>0</v>
      </c>
      <c r="W305" s="224">
        <f t="shared" si="65"/>
        <v>0</v>
      </c>
      <c r="X305" s="65"/>
    </row>
    <row r="306" spans="1:24" ht="30" customHeight="1">
      <c r="A306" s="415">
        <v>34</v>
      </c>
      <c r="B306" s="417" t="s">
        <v>428</v>
      </c>
      <c r="C306" s="144" t="s">
        <v>17</v>
      </c>
      <c r="D306" s="420">
        <v>88.707999999999998</v>
      </c>
      <c r="E306" s="420">
        <v>203.00200000000001</v>
      </c>
      <c r="F306" s="420">
        <v>0</v>
      </c>
      <c r="G306" s="420">
        <v>0</v>
      </c>
      <c r="H306" s="425">
        <v>0</v>
      </c>
      <c r="I306" s="240">
        <v>0.9</v>
      </c>
      <c r="J306" s="232"/>
      <c r="K306" s="232"/>
      <c r="L306" s="232"/>
      <c r="M306" s="233"/>
      <c r="N306" s="427">
        <v>0.2</v>
      </c>
      <c r="O306" s="420">
        <v>0</v>
      </c>
      <c r="P306" s="420">
        <v>0</v>
      </c>
      <c r="Q306" s="420">
        <v>0</v>
      </c>
      <c r="R306" s="420">
        <v>0</v>
      </c>
      <c r="S306" s="242"/>
      <c r="T306" s="243"/>
      <c r="U306" s="243"/>
      <c r="V306" s="243"/>
      <c r="W306" s="244"/>
      <c r="X306" s="65"/>
    </row>
    <row r="307" spans="1:24" ht="30" customHeight="1">
      <c r="A307" s="415"/>
      <c r="B307" s="418"/>
      <c r="C307" s="146" t="s">
        <v>18</v>
      </c>
      <c r="D307" s="421"/>
      <c r="E307" s="421"/>
      <c r="F307" s="421"/>
      <c r="G307" s="421"/>
      <c r="H307" s="426"/>
      <c r="I307" s="236">
        <v>3</v>
      </c>
      <c r="J307" s="234">
        <v>1.5</v>
      </c>
      <c r="K307" s="234"/>
      <c r="L307" s="234"/>
      <c r="M307" s="235"/>
      <c r="N307" s="428"/>
      <c r="O307" s="421"/>
      <c r="P307" s="421"/>
      <c r="Q307" s="421"/>
      <c r="R307" s="421"/>
      <c r="S307" s="245"/>
      <c r="T307" s="246"/>
      <c r="U307" s="246"/>
      <c r="V307" s="246"/>
      <c r="W307" s="247"/>
      <c r="X307" s="65"/>
    </row>
    <row r="308" spans="1:24" ht="30" customHeight="1">
      <c r="A308" s="415"/>
      <c r="B308" s="418"/>
      <c r="C308" s="146" t="s">
        <v>19</v>
      </c>
      <c r="D308" s="421"/>
      <c r="E308" s="421"/>
      <c r="F308" s="421"/>
      <c r="G308" s="421"/>
      <c r="H308" s="426"/>
      <c r="I308" s="236"/>
      <c r="J308" s="234"/>
      <c r="K308" s="234"/>
      <c r="L308" s="234"/>
      <c r="M308" s="235"/>
      <c r="N308" s="428"/>
      <c r="O308" s="421"/>
      <c r="P308" s="421"/>
      <c r="Q308" s="421"/>
      <c r="R308" s="421"/>
      <c r="S308" s="245"/>
      <c r="T308" s="246"/>
      <c r="U308" s="246"/>
      <c r="V308" s="246"/>
      <c r="W308" s="247"/>
      <c r="X308" s="65"/>
    </row>
    <row r="309" spans="1:24" ht="30" customHeight="1">
      <c r="A309" s="415"/>
      <c r="B309" s="418"/>
      <c r="C309" s="146" t="s">
        <v>20</v>
      </c>
      <c r="D309" s="421"/>
      <c r="E309" s="421"/>
      <c r="F309" s="421"/>
      <c r="G309" s="421"/>
      <c r="H309" s="426"/>
      <c r="I309" s="236">
        <v>2</v>
      </c>
      <c r="J309" s="234"/>
      <c r="K309" s="234"/>
      <c r="L309" s="234"/>
      <c r="M309" s="235"/>
      <c r="N309" s="428"/>
      <c r="O309" s="421"/>
      <c r="P309" s="421"/>
      <c r="Q309" s="421"/>
      <c r="R309" s="421"/>
      <c r="S309" s="245"/>
      <c r="T309" s="246"/>
      <c r="U309" s="246"/>
      <c r="V309" s="246"/>
      <c r="W309" s="247"/>
      <c r="X309" s="65"/>
    </row>
    <row r="310" spans="1:24" ht="30" customHeight="1">
      <c r="A310" s="415"/>
      <c r="B310" s="418"/>
      <c r="C310" s="146" t="s">
        <v>21</v>
      </c>
      <c r="D310" s="421"/>
      <c r="E310" s="421"/>
      <c r="F310" s="421"/>
      <c r="G310" s="421"/>
      <c r="H310" s="426"/>
      <c r="I310" s="236">
        <v>1</v>
      </c>
      <c r="J310" s="234"/>
      <c r="K310" s="234"/>
      <c r="L310" s="234"/>
      <c r="M310" s="235"/>
      <c r="N310" s="428"/>
      <c r="O310" s="421"/>
      <c r="P310" s="421"/>
      <c r="Q310" s="421"/>
      <c r="R310" s="421"/>
      <c r="S310" s="245"/>
      <c r="T310" s="246"/>
      <c r="U310" s="246"/>
      <c r="V310" s="246"/>
      <c r="W310" s="247"/>
      <c r="X310" s="65"/>
    </row>
    <row r="311" spans="1:24" ht="30" customHeight="1">
      <c r="A311" s="415"/>
      <c r="B311" s="418"/>
      <c r="C311" s="146" t="s">
        <v>22</v>
      </c>
      <c r="D311" s="421"/>
      <c r="E311" s="421"/>
      <c r="F311" s="421"/>
      <c r="G311" s="421"/>
      <c r="H311" s="426"/>
      <c r="I311" s="236"/>
      <c r="J311" s="234"/>
      <c r="K311" s="234"/>
      <c r="L311" s="234"/>
      <c r="M311" s="235"/>
      <c r="N311" s="428"/>
      <c r="O311" s="421"/>
      <c r="P311" s="421"/>
      <c r="Q311" s="421"/>
      <c r="R311" s="421"/>
      <c r="S311" s="245"/>
      <c r="T311" s="246"/>
      <c r="U311" s="246"/>
      <c r="V311" s="246"/>
      <c r="W311" s="247"/>
      <c r="X311" s="65"/>
    </row>
    <row r="312" spans="1:24" ht="30" customHeight="1">
      <c r="A312" s="415"/>
      <c r="B312" s="418"/>
      <c r="C312" s="146" t="s">
        <v>23</v>
      </c>
      <c r="D312" s="421"/>
      <c r="E312" s="421"/>
      <c r="F312" s="421"/>
      <c r="G312" s="421"/>
      <c r="H312" s="426"/>
      <c r="I312" s="236">
        <v>1</v>
      </c>
      <c r="J312" s="234"/>
      <c r="K312" s="234"/>
      <c r="L312" s="234"/>
      <c r="M312" s="235"/>
      <c r="N312" s="428"/>
      <c r="O312" s="421"/>
      <c r="P312" s="421"/>
      <c r="Q312" s="421"/>
      <c r="R312" s="421"/>
      <c r="S312" s="245"/>
      <c r="T312" s="246"/>
      <c r="U312" s="246"/>
      <c r="V312" s="246"/>
      <c r="W312" s="247"/>
      <c r="X312" s="65"/>
    </row>
    <row r="313" spans="1:24" ht="30" customHeight="1" thickBot="1">
      <c r="A313" s="415"/>
      <c r="B313" s="419"/>
      <c r="C313" s="149" t="s">
        <v>24</v>
      </c>
      <c r="D313" s="421"/>
      <c r="E313" s="421"/>
      <c r="F313" s="421"/>
      <c r="G313" s="421"/>
      <c r="H313" s="426"/>
      <c r="I313" s="237">
        <v>5</v>
      </c>
      <c r="J313" s="238">
        <v>2.5</v>
      </c>
      <c r="K313" s="238"/>
      <c r="L313" s="238"/>
      <c r="M313" s="239"/>
      <c r="N313" s="429"/>
      <c r="O313" s="424"/>
      <c r="P313" s="424"/>
      <c r="Q313" s="424"/>
      <c r="R313" s="424"/>
      <c r="S313" s="251"/>
      <c r="T313" s="248"/>
      <c r="U313" s="248"/>
      <c r="V313" s="248"/>
      <c r="W313" s="252"/>
      <c r="X313" s="65"/>
    </row>
    <row r="314" spans="1:24" ht="30" customHeight="1" thickBot="1">
      <c r="A314" s="416"/>
      <c r="B314" s="422" t="s">
        <v>25</v>
      </c>
      <c r="C314" s="423"/>
      <c r="D314" s="256"/>
      <c r="E314" s="223"/>
      <c r="F314" s="223"/>
      <c r="G314" s="223"/>
      <c r="H314" s="223"/>
      <c r="I314" s="223">
        <f>I306+I307+I308+I309+I310+I311+I312+I313</f>
        <v>12.9</v>
      </c>
      <c r="J314" s="223">
        <f t="shared" ref="J314:M314" si="66">J306+J307+J308+J309+J310+J311+J312+J313</f>
        <v>4</v>
      </c>
      <c r="K314" s="223">
        <f t="shared" si="66"/>
        <v>0</v>
      </c>
      <c r="L314" s="223">
        <f t="shared" si="66"/>
        <v>0</v>
      </c>
      <c r="M314" s="224">
        <f t="shared" si="66"/>
        <v>0</v>
      </c>
      <c r="N314" s="256"/>
      <c r="O314" s="223"/>
      <c r="P314" s="223"/>
      <c r="Q314" s="223"/>
      <c r="R314" s="223"/>
      <c r="S314" s="223">
        <f>S306+S307+S308+S309+S310+S311+S312+S313</f>
        <v>0</v>
      </c>
      <c r="T314" s="223">
        <f t="shared" ref="T314:W314" si="67">T306+T307+T308+T309+T310+T311+T312+T313</f>
        <v>0</v>
      </c>
      <c r="U314" s="223">
        <f t="shared" si="67"/>
        <v>0</v>
      </c>
      <c r="V314" s="223">
        <f t="shared" si="67"/>
        <v>0</v>
      </c>
      <c r="W314" s="224">
        <f t="shared" si="67"/>
        <v>0</v>
      </c>
      <c r="X314" s="65"/>
    </row>
    <row r="315" spans="1:24" ht="30" customHeight="1">
      <c r="A315" s="415">
        <v>35</v>
      </c>
      <c r="B315" s="417" t="s">
        <v>429</v>
      </c>
      <c r="C315" s="144" t="s">
        <v>17</v>
      </c>
      <c r="D315" s="420">
        <v>162.24</v>
      </c>
      <c r="E315" s="420">
        <v>0</v>
      </c>
      <c r="F315" s="420">
        <v>0</v>
      </c>
      <c r="G315" s="420">
        <v>0</v>
      </c>
      <c r="H315" s="425">
        <v>4.3226000000000004</v>
      </c>
      <c r="I315" s="240">
        <v>3.4</v>
      </c>
      <c r="J315" s="232"/>
      <c r="K315" s="232"/>
      <c r="L315" s="232"/>
      <c r="M315" s="233"/>
      <c r="N315" s="427">
        <v>1.6</v>
      </c>
      <c r="O315" s="420">
        <v>0</v>
      </c>
      <c r="P315" s="420">
        <v>0</v>
      </c>
      <c r="Q315" s="420">
        <v>0</v>
      </c>
      <c r="R315" s="420">
        <v>0</v>
      </c>
      <c r="S315" s="242"/>
      <c r="T315" s="243"/>
      <c r="U315" s="243"/>
      <c r="V315" s="243"/>
      <c r="W315" s="244"/>
      <c r="X315" s="65"/>
    </row>
    <row r="316" spans="1:24" ht="30" customHeight="1">
      <c r="A316" s="415"/>
      <c r="B316" s="418"/>
      <c r="C316" s="146" t="s">
        <v>18</v>
      </c>
      <c r="D316" s="421"/>
      <c r="E316" s="421"/>
      <c r="F316" s="421"/>
      <c r="G316" s="421"/>
      <c r="H316" s="426"/>
      <c r="I316" s="236">
        <v>2</v>
      </c>
      <c r="J316" s="234"/>
      <c r="K316" s="234"/>
      <c r="L316" s="234"/>
      <c r="M316" s="235"/>
      <c r="N316" s="428"/>
      <c r="O316" s="421"/>
      <c r="P316" s="421"/>
      <c r="Q316" s="421"/>
      <c r="R316" s="421"/>
      <c r="S316" s="245"/>
      <c r="T316" s="246"/>
      <c r="U316" s="246"/>
      <c r="V316" s="246"/>
      <c r="W316" s="247"/>
      <c r="X316" s="65"/>
    </row>
    <row r="317" spans="1:24" ht="30" customHeight="1">
      <c r="A317" s="415"/>
      <c r="B317" s="418"/>
      <c r="C317" s="146" t="s">
        <v>19</v>
      </c>
      <c r="D317" s="421"/>
      <c r="E317" s="421"/>
      <c r="F317" s="421"/>
      <c r="G317" s="421"/>
      <c r="H317" s="426"/>
      <c r="I317" s="236"/>
      <c r="J317" s="234"/>
      <c r="K317" s="234"/>
      <c r="L317" s="234"/>
      <c r="M317" s="235"/>
      <c r="N317" s="428"/>
      <c r="O317" s="421"/>
      <c r="P317" s="421"/>
      <c r="Q317" s="421"/>
      <c r="R317" s="421"/>
      <c r="S317" s="245"/>
      <c r="T317" s="246"/>
      <c r="U317" s="246"/>
      <c r="V317" s="246"/>
      <c r="W317" s="247"/>
      <c r="X317" s="65"/>
    </row>
    <row r="318" spans="1:24" ht="30" customHeight="1">
      <c r="A318" s="415"/>
      <c r="B318" s="418"/>
      <c r="C318" s="146" t="s">
        <v>20</v>
      </c>
      <c r="D318" s="421"/>
      <c r="E318" s="421"/>
      <c r="F318" s="421"/>
      <c r="G318" s="421"/>
      <c r="H318" s="426"/>
      <c r="I318" s="236">
        <v>3</v>
      </c>
      <c r="J318" s="234"/>
      <c r="K318" s="234"/>
      <c r="L318" s="234"/>
      <c r="M318" s="235"/>
      <c r="N318" s="428"/>
      <c r="O318" s="421"/>
      <c r="P318" s="421"/>
      <c r="Q318" s="421"/>
      <c r="R318" s="421"/>
      <c r="S318" s="245"/>
      <c r="T318" s="246"/>
      <c r="U318" s="246"/>
      <c r="V318" s="246"/>
      <c r="W318" s="247"/>
      <c r="X318" s="65"/>
    </row>
    <row r="319" spans="1:24" ht="30" customHeight="1">
      <c r="A319" s="415"/>
      <c r="B319" s="418"/>
      <c r="C319" s="146" t="s">
        <v>21</v>
      </c>
      <c r="D319" s="421"/>
      <c r="E319" s="421"/>
      <c r="F319" s="421"/>
      <c r="G319" s="421"/>
      <c r="H319" s="426"/>
      <c r="I319" s="236">
        <v>7</v>
      </c>
      <c r="J319" s="234"/>
      <c r="K319" s="234"/>
      <c r="L319" s="234"/>
      <c r="M319" s="235"/>
      <c r="N319" s="428"/>
      <c r="O319" s="421"/>
      <c r="P319" s="421"/>
      <c r="Q319" s="421"/>
      <c r="R319" s="421"/>
      <c r="S319" s="245"/>
      <c r="T319" s="246"/>
      <c r="U319" s="246"/>
      <c r="V319" s="246"/>
      <c r="W319" s="247"/>
      <c r="X319" s="65"/>
    </row>
    <row r="320" spans="1:24" ht="30" customHeight="1">
      <c r="A320" s="415"/>
      <c r="B320" s="418"/>
      <c r="C320" s="146" t="s">
        <v>22</v>
      </c>
      <c r="D320" s="421"/>
      <c r="E320" s="421"/>
      <c r="F320" s="421"/>
      <c r="G320" s="421"/>
      <c r="H320" s="426"/>
      <c r="I320" s="236"/>
      <c r="J320" s="234"/>
      <c r="K320" s="234"/>
      <c r="L320" s="234"/>
      <c r="M320" s="235"/>
      <c r="N320" s="428"/>
      <c r="O320" s="421"/>
      <c r="P320" s="421"/>
      <c r="Q320" s="421"/>
      <c r="R320" s="421"/>
      <c r="S320" s="245"/>
      <c r="T320" s="246"/>
      <c r="U320" s="246"/>
      <c r="V320" s="246"/>
      <c r="W320" s="247"/>
      <c r="X320" s="65"/>
    </row>
    <row r="321" spans="1:24" ht="30" customHeight="1">
      <c r="A321" s="415"/>
      <c r="B321" s="418"/>
      <c r="C321" s="146" t="s">
        <v>23</v>
      </c>
      <c r="D321" s="421"/>
      <c r="E321" s="421"/>
      <c r="F321" s="421"/>
      <c r="G321" s="421"/>
      <c r="H321" s="426"/>
      <c r="I321" s="236"/>
      <c r="J321" s="234"/>
      <c r="K321" s="234"/>
      <c r="L321" s="234"/>
      <c r="M321" s="235"/>
      <c r="N321" s="428"/>
      <c r="O321" s="421"/>
      <c r="P321" s="421"/>
      <c r="Q321" s="421"/>
      <c r="R321" s="421"/>
      <c r="S321" s="245"/>
      <c r="T321" s="246"/>
      <c r="U321" s="246"/>
      <c r="V321" s="246"/>
      <c r="W321" s="247"/>
      <c r="X321" s="65"/>
    </row>
    <row r="322" spans="1:24" ht="30" customHeight="1" thickBot="1">
      <c r="A322" s="415"/>
      <c r="B322" s="419"/>
      <c r="C322" s="149" t="s">
        <v>24</v>
      </c>
      <c r="D322" s="421"/>
      <c r="E322" s="421"/>
      <c r="F322" s="421"/>
      <c r="G322" s="421"/>
      <c r="H322" s="426"/>
      <c r="I322" s="237">
        <v>5</v>
      </c>
      <c r="J322" s="238"/>
      <c r="K322" s="238"/>
      <c r="L322" s="238"/>
      <c r="M322" s="239"/>
      <c r="N322" s="429"/>
      <c r="O322" s="424"/>
      <c r="P322" s="424"/>
      <c r="Q322" s="424"/>
      <c r="R322" s="424"/>
      <c r="S322" s="251"/>
      <c r="T322" s="248"/>
      <c r="U322" s="248"/>
      <c r="V322" s="248"/>
      <c r="W322" s="252"/>
      <c r="X322" s="65"/>
    </row>
    <row r="323" spans="1:24" ht="30" customHeight="1" thickBot="1">
      <c r="A323" s="416"/>
      <c r="B323" s="422" t="s">
        <v>25</v>
      </c>
      <c r="C323" s="423"/>
      <c r="D323" s="256"/>
      <c r="E323" s="223"/>
      <c r="F323" s="223"/>
      <c r="G323" s="223"/>
      <c r="H323" s="223"/>
      <c r="I323" s="223">
        <f t="shared" ref="I323:M323" si="68">I315+I316+I317+I318+I319+I320+I321+I322</f>
        <v>20.399999999999999</v>
      </c>
      <c r="J323" s="223">
        <f t="shared" si="68"/>
        <v>0</v>
      </c>
      <c r="K323" s="223">
        <f t="shared" si="68"/>
        <v>0</v>
      </c>
      <c r="L323" s="223">
        <f t="shared" si="68"/>
        <v>0</v>
      </c>
      <c r="M323" s="224">
        <f t="shared" si="68"/>
        <v>0</v>
      </c>
      <c r="N323" s="256"/>
      <c r="O323" s="223"/>
      <c r="P323" s="223"/>
      <c r="Q323" s="223"/>
      <c r="R323" s="223"/>
      <c r="S323" s="223">
        <f t="shared" ref="S323:W323" si="69">S315+S316+S317+S318+S319+S320+S321+S322</f>
        <v>0</v>
      </c>
      <c r="T323" s="223">
        <f t="shared" si="69"/>
        <v>0</v>
      </c>
      <c r="U323" s="223">
        <f t="shared" si="69"/>
        <v>0</v>
      </c>
      <c r="V323" s="223">
        <f t="shared" si="69"/>
        <v>0</v>
      </c>
      <c r="W323" s="224">
        <f t="shared" si="69"/>
        <v>0</v>
      </c>
      <c r="X323" s="65"/>
    </row>
    <row r="324" spans="1:24" ht="30" customHeight="1">
      <c r="A324" s="415">
        <v>36</v>
      </c>
      <c r="B324" s="417" t="s">
        <v>430</v>
      </c>
      <c r="C324" s="144" t="s">
        <v>17</v>
      </c>
      <c r="D324" s="420">
        <v>108.27930000000001</v>
      </c>
      <c r="E324" s="420">
        <v>112.9743</v>
      </c>
      <c r="F324" s="420">
        <v>0</v>
      </c>
      <c r="G324" s="420">
        <v>40</v>
      </c>
      <c r="H324" s="425">
        <v>4.1479999999999997</v>
      </c>
      <c r="I324" s="240"/>
      <c r="J324" s="232"/>
      <c r="K324" s="232"/>
      <c r="L324" s="232"/>
      <c r="M324" s="233"/>
      <c r="N324" s="427"/>
      <c r="O324" s="420"/>
      <c r="P324" s="420"/>
      <c r="Q324" s="420"/>
      <c r="R324" s="420"/>
      <c r="S324" s="242"/>
      <c r="T324" s="243"/>
      <c r="U324" s="243"/>
      <c r="V324" s="243"/>
      <c r="W324" s="244"/>
      <c r="X324" s="65"/>
    </row>
    <row r="325" spans="1:24" ht="30" customHeight="1">
      <c r="A325" s="415"/>
      <c r="B325" s="418"/>
      <c r="C325" s="146" t="s">
        <v>18</v>
      </c>
      <c r="D325" s="421"/>
      <c r="E325" s="421"/>
      <c r="F325" s="421"/>
      <c r="G325" s="421"/>
      <c r="H325" s="426"/>
      <c r="I325" s="236"/>
      <c r="J325" s="234"/>
      <c r="K325" s="234"/>
      <c r="L325" s="234"/>
      <c r="M325" s="235"/>
      <c r="N325" s="428"/>
      <c r="O325" s="421"/>
      <c r="P325" s="421"/>
      <c r="Q325" s="421"/>
      <c r="R325" s="421"/>
      <c r="S325" s="245"/>
      <c r="T325" s="246"/>
      <c r="U325" s="246"/>
      <c r="V325" s="246"/>
      <c r="W325" s="247"/>
      <c r="X325" s="65"/>
    </row>
    <row r="326" spans="1:24" ht="30" customHeight="1">
      <c r="A326" s="415"/>
      <c r="B326" s="418"/>
      <c r="C326" s="146" t="s">
        <v>19</v>
      </c>
      <c r="D326" s="421"/>
      <c r="E326" s="421"/>
      <c r="F326" s="421"/>
      <c r="G326" s="421"/>
      <c r="H326" s="426"/>
      <c r="I326" s="236"/>
      <c r="J326" s="234"/>
      <c r="K326" s="234"/>
      <c r="L326" s="234"/>
      <c r="M326" s="235"/>
      <c r="N326" s="428"/>
      <c r="O326" s="421"/>
      <c r="P326" s="421"/>
      <c r="Q326" s="421"/>
      <c r="R326" s="421"/>
      <c r="S326" s="245"/>
      <c r="T326" s="246"/>
      <c r="U326" s="246"/>
      <c r="V326" s="246"/>
      <c r="W326" s="247"/>
      <c r="X326" s="65"/>
    </row>
    <row r="327" spans="1:24" ht="30" customHeight="1">
      <c r="A327" s="415"/>
      <c r="B327" s="418"/>
      <c r="C327" s="146" t="s">
        <v>20</v>
      </c>
      <c r="D327" s="421"/>
      <c r="E327" s="421"/>
      <c r="F327" s="421"/>
      <c r="G327" s="421"/>
      <c r="H327" s="426"/>
      <c r="I327" s="236"/>
      <c r="J327" s="234"/>
      <c r="K327" s="234"/>
      <c r="L327" s="234"/>
      <c r="M327" s="235"/>
      <c r="N327" s="428"/>
      <c r="O327" s="421"/>
      <c r="P327" s="421"/>
      <c r="Q327" s="421"/>
      <c r="R327" s="421"/>
      <c r="S327" s="245"/>
      <c r="T327" s="246"/>
      <c r="U327" s="246"/>
      <c r="V327" s="246"/>
      <c r="W327" s="247"/>
      <c r="X327" s="65"/>
    </row>
    <row r="328" spans="1:24" ht="30" customHeight="1">
      <c r="A328" s="415"/>
      <c r="B328" s="418"/>
      <c r="C328" s="146" t="s">
        <v>21</v>
      </c>
      <c r="D328" s="421"/>
      <c r="E328" s="421"/>
      <c r="F328" s="421"/>
      <c r="G328" s="421"/>
      <c r="H328" s="426"/>
      <c r="I328" s="236"/>
      <c r="J328" s="234"/>
      <c r="K328" s="234"/>
      <c r="L328" s="234"/>
      <c r="M328" s="235"/>
      <c r="N328" s="428"/>
      <c r="O328" s="421"/>
      <c r="P328" s="421"/>
      <c r="Q328" s="421"/>
      <c r="R328" s="421"/>
      <c r="S328" s="245"/>
      <c r="T328" s="246"/>
      <c r="U328" s="246"/>
      <c r="V328" s="246"/>
      <c r="W328" s="247"/>
      <c r="X328" s="65"/>
    </row>
    <row r="329" spans="1:24" ht="30" customHeight="1">
      <c r="A329" s="415"/>
      <c r="B329" s="418"/>
      <c r="C329" s="146" t="s">
        <v>22</v>
      </c>
      <c r="D329" s="421"/>
      <c r="E329" s="421"/>
      <c r="F329" s="421"/>
      <c r="G329" s="421"/>
      <c r="H329" s="426"/>
      <c r="I329" s="236"/>
      <c r="J329" s="234"/>
      <c r="K329" s="234"/>
      <c r="L329" s="234"/>
      <c r="M329" s="235"/>
      <c r="N329" s="428"/>
      <c r="O329" s="421"/>
      <c r="P329" s="421"/>
      <c r="Q329" s="421"/>
      <c r="R329" s="421"/>
      <c r="S329" s="245"/>
      <c r="T329" s="246"/>
      <c r="U329" s="246"/>
      <c r="V329" s="246"/>
      <c r="W329" s="247"/>
      <c r="X329" s="65"/>
    </row>
    <row r="330" spans="1:24" ht="30" customHeight="1">
      <c r="A330" s="415"/>
      <c r="B330" s="418"/>
      <c r="C330" s="146" t="s">
        <v>23</v>
      </c>
      <c r="D330" s="421"/>
      <c r="E330" s="421"/>
      <c r="F330" s="421"/>
      <c r="G330" s="421"/>
      <c r="H330" s="426"/>
      <c r="I330" s="236"/>
      <c r="J330" s="234"/>
      <c r="K330" s="234"/>
      <c r="L330" s="234"/>
      <c r="M330" s="235"/>
      <c r="N330" s="428"/>
      <c r="O330" s="421"/>
      <c r="P330" s="421"/>
      <c r="Q330" s="421"/>
      <c r="R330" s="421"/>
      <c r="S330" s="245"/>
      <c r="T330" s="246"/>
      <c r="U330" s="246"/>
      <c r="V330" s="246"/>
      <c r="W330" s="247"/>
      <c r="X330" s="65"/>
    </row>
    <row r="331" spans="1:24" ht="30" customHeight="1" thickBot="1">
      <c r="A331" s="415"/>
      <c r="B331" s="419"/>
      <c r="C331" s="149" t="s">
        <v>24</v>
      </c>
      <c r="D331" s="421"/>
      <c r="E331" s="421"/>
      <c r="F331" s="421"/>
      <c r="G331" s="421"/>
      <c r="H331" s="426"/>
      <c r="I331" s="237"/>
      <c r="J331" s="238"/>
      <c r="K331" s="238"/>
      <c r="L331" s="238"/>
      <c r="M331" s="239"/>
      <c r="N331" s="429"/>
      <c r="O331" s="424"/>
      <c r="P331" s="424"/>
      <c r="Q331" s="424"/>
      <c r="R331" s="424"/>
      <c r="S331" s="251"/>
      <c r="T331" s="248"/>
      <c r="U331" s="248"/>
      <c r="V331" s="248"/>
      <c r="W331" s="252"/>
      <c r="X331" s="65"/>
    </row>
    <row r="332" spans="1:24" ht="30" customHeight="1" thickBot="1">
      <c r="A332" s="416"/>
      <c r="B332" s="422" t="s">
        <v>25</v>
      </c>
      <c r="C332" s="423"/>
      <c r="D332" s="256"/>
      <c r="E332" s="223"/>
      <c r="F332" s="223"/>
      <c r="G332" s="223"/>
      <c r="H332" s="223"/>
      <c r="I332" s="223">
        <f>I324+I325+I326+I327+I328+I329+I330+I331</f>
        <v>0</v>
      </c>
      <c r="J332" s="223">
        <f t="shared" ref="J332:M332" si="70">J324+J325+J326+J327+J328+J329+J330+J331</f>
        <v>0</v>
      </c>
      <c r="K332" s="223">
        <f t="shared" si="70"/>
        <v>0</v>
      </c>
      <c r="L332" s="223">
        <f t="shared" si="70"/>
        <v>0</v>
      </c>
      <c r="M332" s="224">
        <f t="shared" si="70"/>
        <v>0</v>
      </c>
      <c r="N332" s="256"/>
      <c r="O332" s="223"/>
      <c r="P332" s="223"/>
      <c r="Q332" s="223"/>
      <c r="R332" s="223"/>
      <c r="S332" s="223">
        <f>S324+S325+S326+S327+S328+S329+S330+S331</f>
        <v>0</v>
      </c>
      <c r="T332" s="223">
        <f t="shared" ref="T332:W332" si="71">T324+T325+T326+T327+T328+T329+T330+T331</f>
        <v>0</v>
      </c>
      <c r="U332" s="223">
        <f t="shared" si="71"/>
        <v>0</v>
      </c>
      <c r="V332" s="223">
        <f t="shared" si="71"/>
        <v>0</v>
      </c>
      <c r="W332" s="224">
        <f t="shared" si="71"/>
        <v>0</v>
      </c>
      <c r="X332" s="65"/>
    </row>
    <row r="333" spans="1:24" ht="30" customHeight="1">
      <c r="A333" s="415">
        <v>37</v>
      </c>
      <c r="B333" s="417" t="s">
        <v>431</v>
      </c>
      <c r="C333" s="144" t="s">
        <v>17</v>
      </c>
      <c r="D333" s="420">
        <v>594.8143</v>
      </c>
      <c r="E333" s="420">
        <v>186.3262</v>
      </c>
      <c r="F333" s="420">
        <v>0</v>
      </c>
      <c r="G333" s="420">
        <v>0</v>
      </c>
      <c r="H333" s="425">
        <v>0.1706</v>
      </c>
      <c r="I333" s="240">
        <v>23</v>
      </c>
      <c r="J333" s="232">
        <v>4.5</v>
      </c>
      <c r="K333" s="232"/>
      <c r="L333" s="232"/>
      <c r="M333" s="233"/>
      <c r="N333" s="427"/>
      <c r="O333" s="420"/>
      <c r="P333" s="420"/>
      <c r="Q333" s="420"/>
      <c r="R333" s="420"/>
      <c r="S333" s="242"/>
      <c r="T333" s="243"/>
      <c r="U333" s="243"/>
      <c r="V333" s="243"/>
      <c r="W333" s="244"/>
      <c r="X333" s="65"/>
    </row>
    <row r="334" spans="1:24" ht="30" customHeight="1">
      <c r="A334" s="415"/>
      <c r="B334" s="418"/>
      <c r="C334" s="146" t="s">
        <v>18</v>
      </c>
      <c r="D334" s="421"/>
      <c r="E334" s="421"/>
      <c r="F334" s="421"/>
      <c r="G334" s="421"/>
      <c r="H334" s="426"/>
      <c r="I334" s="236">
        <v>6.5</v>
      </c>
      <c r="J334" s="234">
        <v>2</v>
      </c>
      <c r="K334" s="234"/>
      <c r="L334" s="234"/>
      <c r="M334" s="235"/>
      <c r="N334" s="428"/>
      <c r="O334" s="421"/>
      <c r="P334" s="421"/>
      <c r="Q334" s="421"/>
      <c r="R334" s="421"/>
      <c r="S334" s="245"/>
      <c r="T334" s="246"/>
      <c r="U334" s="246"/>
      <c r="V334" s="246"/>
      <c r="W334" s="247"/>
      <c r="X334" s="65"/>
    </row>
    <row r="335" spans="1:24" ht="30" customHeight="1">
      <c r="A335" s="415"/>
      <c r="B335" s="418"/>
      <c r="C335" s="146" t="s">
        <v>19</v>
      </c>
      <c r="D335" s="421"/>
      <c r="E335" s="421"/>
      <c r="F335" s="421"/>
      <c r="G335" s="421"/>
      <c r="H335" s="426"/>
      <c r="I335" s="236"/>
      <c r="J335" s="234"/>
      <c r="K335" s="234"/>
      <c r="L335" s="234"/>
      <c r="M335" s="235"/>
      <c r="N335" s="428"/>
      <c r="O335" s="421"/>
      <c r="P335" s="421"/>
      <c r="Q335" s="421"/>
      <c r="R335" s="421"/>
      <c r="S335" s="245"/>
      <c r="T335" s="246"/>
      <c r="U335" s="246"/>
      <c r="V335" s="246"/>
      <c r="W335" s="247"/>
      <c r="X335" s="65"/>
    </row>
    <row r="336" spans="1:24" ht="30" customHeight="1">
      <c r="A336" s="415"/>
      <c r="B336" s="418"/>
      <c r="C336" s="146" t="s">
        <v>20</v>
      </c>
      <c r="D336" s="421"/>
      <c r="E336" s="421"/>
      <c r="F336" s="421"/>
      <c r="G336" s="421"/>
      <c r="H336" s="426"/>
      <c r="I336" s="236">
        <v>28</v>
      </c>
      <c r="J336" s="234">
        <v>6</v>
      </c>
      <c r="K336" s="234"/>
      <c r="L336" s="234"/>
      <c r="M336" s="235"/>
      <c r="N336" s="428"/>
      <c r="O336" s="421"/>
      <c r="P336" s="421"/>
      <c r="Q336" s="421"/>
      <c r="R336" s="421"/>
      <c r="S336" s="245"/>
      <c r="T336" s="246"/>
      <c r="U336" s="246"/>
      <c r="V336" s="246"/>
      <c r="W336" s="247"/>
      <c r="X336" s="65"/>
    </row>
    <row r="337" spans="1:24" ht="30" customHeight="1">
      <c r="A337" s="415"/>
      <c r="B337" s="418"/>
      <c r="C337" s="146" t="s">
        <v>21</v>
      </c>
      <c r="D337" s="421"/>
      <c r="E337" s="421"/>
      <c r="F337" s="421"/>
      <c r="G337" s="421"/>
      <c r="H337" s="426"/>
      <c r="I337" s="236">
        <v>65</v>
      </c>
      <c r="J337" s="234">
        <v>8</v>
      </c>
      <c r="K337" s="234"/>
      <c r="L337" s="234"/>
      <c r="M337" s="235"/>
      <c r="N337" s="428"/>
      <c r="O337" s="421"/>
      <c r="P337" s="421"/>
      <c r="Q337" s="421"/>
      <c r="R337" s="421"/>
      <c r="S337" s="245"/>
      <c r="T337" s="246"/>
      <c r="U337" s="246"/>
      <c r="V337" s="246"/>
      <c r="W337" s="247"/>
      <c r="X337" s="65"/>
    </row>
    <row r="338" spans="1:24" ht="30" customHeight="1">
      <c r="A338" s="415"/>
      <c r="B338" s="418"/>
      <c r="C338" s="146" t="s">
        <v>22</v>
      </c>
      <c r="D338" s="421"/>
      <c r="E338" s="421"/>
      <c r="F338" s="421"/>
      <c r="G338" s="421"/>
      <c r="H338" s="426"/>
      <c r="I338" s="236"/>
      <c r="J338" s="234"/>
      <c r="K338" s="234"/>
      <c r="L338" s="234"/>
      <c r="M338" s="235"/>
      <c r="N338" s="428"/>
      <c r="O338" s="421"/>
      <c r="P338" s="421"/>
      <c r="Q338" s="421"/>
      <c r="R338" s="421"/>
      <c r="S338" s="245"/>
      <c r="T338" s="246"/>
      <c r="U338" s="246"/>
      <c r="V338" s="246"/>
      <c r="W338" s="247"/>
      <c r="X338" s="65"/>
    </row>
    <row r="339" spans="1:24" ht="30" customHeight="1">
      <c r="A339" s="415"/>
      <c r="B339" s="418"/>
      <c r="C339" s="146" t="s">
        <v>23</v>
      </c>
      <c r="D339" s="421"/>
      <c r="E339" s="421"/>
      <c r="F339" s="421"/>
      <c r="G339" s="421"/>
      <c r="H339" s="426"/>
      <c r="I339" s="236"/>
      <c r="J339" s="234">
        <v>2</v>
      </c>
      <c r="K339" s="234"/>
      <c r="L339" s="234"/>
      <c r="M339" s="235"/>
      <c r="N339" s="428"/>
      <c r="O339" s="421"/>
      <c r="P339" s="421"/>
      <c r="Q339" s="421"/>
      <c r="R339" s="421"/>
      <c r="S339" s="245"/>
      <c r="T339" s="246"/>
      <c r="U339" s="246"/>
      <c r="V339" s="246"/>
      <c r="W339" s="247"/>
      <c r="X339" s="65"/>
    </row>
    <row r="340" spans="1:24" ht="30" customHeight="1" thickBot="1">
      <c r="A340" s="415"/>
      <c r="B340" s="419"/>
      <c r="C340" s="149" t="s">
        <v>24</v>
      </c>
      <c r="D340" s="421"/>
      <c r="E340" s="421"/>
      <c r="F340" s="421"/>
      <c r="G340" s="421"/>
      <c r="H340" s="426"/>
      <c r="I340" s="237">
        <v>10</v>
      </c>
      <c r="J340" s="238">
        <v>5</v>
      </c>
      <c r="K340" s="238"/>
      <c r="L340" s="238"/>
      <c r="M340" s="239"/>
      <c r="N340" s="429"/>
      <c r="O340" s="424"/>
      <c r="P340" s="424"/>
      <c r="Q340" s="424"/>
      <c r="R340" s="424"/>
      <c r="S340" s="251"/>
      <c r="T340" s="248"/>
      <c r="U340" s="248"/>
      <c r="V340" s="248"/>
      <c r="W340" s="252"/>
      <c r="X340" s="65"/>
    </row>
    <row r="341" spans="1:24" ht="30" customHeight="1" thickBot="1">
      <c r="A341" s="416"/>
      <c r="B341" s="422" t="s">
        <v>25</v>
      </c>
      <c r="C341" s="423"/>
      <c r="D341" s="256"/>
      <c r="E341" s="223"/>
      <c r="F341" s="223"/>
      <c r="G341" s="223"/>
      <c r="H341" s="223"/>
      <c r="I341" s="223">
        <f t="shared" ref="I341:M341" si="72">I333+I334+I335+I336+I337+I338+I339+I340</f>
        <v>132.5</v>
      </c>
      <c r="J341" s="223">
        <f t="shared" si="72"/>
        <v>27.5</v>
      </c>
      <c r="K341" s="223">
        <f t="shared" si="72"/>
        <v>0</v>
      </c>
      <c r="L341" s="223">
        <f t="shared" si="72"/>
        <v>0</v>
      </c>
      <c r="M341" s="224">
        <f t="shared" si="72"/>
        <v>0</v>
      </c>
      <c r="N341" s="256"/>
      <c r="O341" s="223"/>
      <c r="P341" s="223"/>
      <c r="Q341" s="223"/>
      <c r="R341" s="223"/>
      <c r="S341" s="223">
        <f t="shared" ref="S341:W341" si="73">S333+S334+S335+S336+S337+S338+S339+S340</f>
        <v>0</v>
      </c>
      <c r="T341" s="223">
        <f t="shared" si="73"/>
        <v>0</v>
      </c>
      <c r="U341" s="223">
        <f t="shared" si="73"/>
        <v>0</v>
      </c>
      <c r="V341" s="223">
        <f t="shared" si="73"/>
        <v>0</v>
      </c>
      <c r="W341" s="224">
        <f t="shared" si="73"/>
        <v>0</v>
      </c>
      <c r="X341" s="65"/>
    </row>
    <row r="342" spans="1:24" ht="30" customHeight="1">
      <c r="A342" s="415">
        <v>38</v>
      </c>
      <c r="B342" s="417" t="s">
        <v>96</v>
      </c>
      <c r="C342" s="144" t="s">
        <v>17</v>
      </c>
      <c r="D342" s="420">
        <v>97.527799999999999</v>
      </c>
      <c r="E342" s="420">
        <v>90.572200000000009</v>
      </c>
      <c r="F342" s="420">
        <v>0</v>
      </c>
      <c r="G342" s="420">
        <v>0</v>
      </c>
      <c r="H342" s="425">
        <v>0</v>
      </c>
      <c r="I342" s="240">
        <v>5.5</v>
      </c>
      <c r="J342" s="232"/>
      <c r="K342" s="232"/>
      <c r="L342" s="232"/>
      <c r="M342" s="233"/>
      <c r="N342" s="427"/>
      <c r="O342" s="420"/>
      <c r="P342" s="420"/>
      <c r="Q342" s="420"/>
      <c r="R342" s="420"/>
      <c r="S342" s="242"/>
      <c r="T342" s="243"/>
      <c r="U342" s="243"/>
      <c r="V342" s="243"/>
      <c r="W342" s="244"/>
      <c r="X342" s="65"/>
    </row>
    <row r="343" spans="1:24" ht="30" customHeight="1">
      <c r="A343" s="415"/>
      <c r="B343" s="418"/>
      <c r="C343" s="146" t="s">
        <v>18</v>
      </c>
      <c r="D343" s="421"/>
      <c r="E343" s="421"/>
      <c r="F343" s="421"/>
      <c r="G343" s="421"/>
      <c r="H343" s="426"/>
      <c r="I343" s="236">
        <v>4</v>
      </c>
      <c r="J343" s="234"/>
      <c r="K343" s="234"/>
      <c r="L343" s="234"/>
      <c r="M343" s="235"/>
      <c r="N343" s="428"/>
      <c r="O343" s="421"/>
      <c r="P343" s="421"/>
      <c r="Q343" s="421"/>
      <c r="R343" s="421"/>
      <c r="S343" s="245"/>
      <c r="T343" s="246"/>
      <c r="U343" s="246"/>
      <c r="V343" s="246"/>
      <c r="W343" s="247"/>
      <c r="X343" s="65"/>
    </row>
    <row r="344" spans="1:24" ht="30" customHeight="1">
      <c r="A344" s="415"/>
      <c r="B344" s="418"/>
      <c r="C344" s="146" t="s">
        <v>19</v>
      </c>
      <c r="D344" s="421"/>
      <c r="E344" s="421"/>
      <c r="F344" s="421"/>
      <c r="G344" s="421"/>
      <c r="H344" s="426"/>
      <c r="I344" s="236"/>
      <c r="J344" s="234"/>
      <c r="K344" s="234"/>
      <c r="L344" s="234"/>
      <c r="M344" s="235"/>
      <c r="N344" s="428"/>
      <c r="O344" s="421"/>
      <c r="P344" s="421"/>
      <c r="Q344" s="421"/>
      <c r="R344" s="421"/>
      <c r="S344" s="245"/>
      <c r="T344" s="246"/>
      <c r="U344" s="246"/>
      <c r="V344" s="246"/>
      <c r="W344" s="247"/>
      <c r="X344" s="65"/>
    </row>
    <row r="345" spans="1:24" ht="30" customHeight="1">
      <c r="A345" s="415"/>
      <c r="B345" s="418"/>
      <c r="C345" s="146" t="s">
        <v>20</v>
      </c>
      <c r="D345" s="421"/>
      <c r="E345" s="421"/>
      <c r="F345" s="421"/>
      <c r="G345" s="421"/>
      <c r="H345" s="426"/>
      <c r="I345" s="236">
        <v>5</v>
      </c>
      <c r="J345" s="234"/>
      <c r="K345" s="234"/>
      <c r="L345" s="234"/>
      <c r="M345" s="235"/>
      <c r="N345" s="428"/>
      <c r="O345" s="421"/>
      <c r="P345" s="421"/>
      <c r="Q345" s="421"/>
      <c r="R345" s="421"/>
      <c r="S345" s="245"/>
      <c r="T345" s="246"/>
      <c r="U345" s="246"/>
      <c r="V345" s="246"/>
      <c r="W345" s="247"/>
      <c r="X345" s="65"/>
    </row>
    <row r="346" spans="1:24" ht="30" customHeight="1">
      <c r="A346" s="415"/>
      <c r="B346" s="418"/>
      <c r="C346" s="146" t="s">
        <v>21</v>
      </c>
      <c r="D346" s="421"/>
      <c r="E346" s="421"/>
      <c r="F346" s="421"/>
      <c r="G346" s="421"/>
      <c r="H346" s="426"/>
      <c r="I346" s="236"/>
      <c r="J346" s="234"/>
      <c r="K346" s="234"/>
      <c r="L346" s="234"/>
      <c r="M346" s="235"/>
      <c r="N346" s="428"/>
      <c r="O346" s="421"/>
      <c r="P346" s="421"/>
      <c r="Q346" s="421"/>
      <c r="R346" s="421"/>
      <c r="S346" s="245"/>
      <c r="T346" s="246"/>
      <c r="U346" s="246"/>
      <c r="V346" s="246"/>
      <c r="W346" s="247"/>
      <c r="X346" s="65"/>
    </row>
    <row r="347" spans="1:24" ht="30" customHeight="1">
      <c r="A347" s="415"/>
      <c r="B347" s="418"/>
      <c r="C347" s="146" t="s">
        <v>22</v>
      </c>
      <c r="D347" s="421"/>
      <c r="E347" s="421"/>
      <c r="F347" s="421"/>
      <c r="G347" s="421"/>
      <c r="H347" s="426"/>
      <c r="I347" s="236"/>
      <c r="J347" s="234"/>
      <c r="K347" s="234"/>
      <c r="L347" s="234"/>
      <c r="M347" s="235"/>
      <c r="N347" s="428"/>
      <c r="O347" s="421"/>
      <c r="P347" s="421"/>
      <c r="Q347" s="421"/>
      <c r="R347" s="421"/>
      <c r="S347" s="245"/>
      <c r="T347" s="246"/>
      <c r="U347" s="246"/>
      <c r="V347" s="246"/>
      <c r="W347" s="247"/>
      <c r="X347" s="65"/>
    </row>
    <row r="348" spans="1:24" ht="30" customHeight="1">
      <c r="A348" s="415"/>
      <c r="B348" s="418"/>
      <c r="C348" s="146" t="s">
        <v>23</v>
      </c>
      <c r="D348" s="421"/>
      <c r="E348" s="421"/>
      <c r="F348" s="421"/>
      <c r="G348" s="421"/>
      <c r="H348" s="426"/>
      <c r="I348" s="236"/>
      <c r="J348" s="234"/>
      <c r="K348" s="234"/>
      <c r="L348" s="234"/>
      <c r="M348" s="235"/>
      <c r="N348" s="428"/>
      <c r="O348" s="421"/>
      <c r="P348" s="421"/>
      <c r="Q348" s="421"/>
      <c r="R348" s="421"/>
      <c r="S348" s="245"/>
      <c r="T348" s="246"/>
      <c r="U348" s="246"/>
      <c r="V348" s="246"/>
      <c r="W348" s="247"/>
      <c r="X348" s="65"/>
    </row>
    <row r="349" spans="1:24" ht="30" customHeight="1" thickBot="1">
      <c r="A349" s="415"/>
      <c r="B349" s="419"/>
      <c r="C349" s="149" t="s">
        <v>24</v>
      </c>
      <c r="D349" s="421"/>
      <c r="E349" s="421"/>
      <c r="F349" s="421"/>
      <c r="G349" s="421"/>
      <c r="H349" s="426"/>
      <c r="I349" s="237">
        <v>7</v>
      </c>
      <c r="J349" s="238"/>
      <c r="K349" s="238"/>
      <c r="L349" s="238"/>
      <c r="M349" s="239"/>
      <c r="N349" s="429"/>
      <c r="O349" s="424"/>
      <c r="P349" s="424"/>
      <c r="Q349" s="424"/>
      <c r="R349" s="424"/>
      <c r="S349" s="251"/>
      <c r="T349" s="248"/>
      <c r="U349" s="248"/>
      <c r="V349" s="248"/>
      <c r="W349" s="252"/>
      <c r="X349" s="65"/>
    </row>
    <row r="350" spans="1:24" ht="30" customHeight="1" thickBot="1">
      <c r="A350" s="416"/>
      <c r="B350" s="422" t="s">
        <v>25</v>
      </c>
      <c r="C350" s="423"/>
      <c r="D350" s="256"/>
      <c r="E350" s="223"/>
      <c r="F350" s="223"/>
      <c r="G350" s="223"/>
      <c r="H350" s="223"/>
      <c r="I350" s="223">
        <f>I342+I343+I344+I345+I346+I347+I348+I349</f>
        <v>21.5</v>
      </c>
      <c r="J350" s="223">
        <f t="shared" ref="J350:M350" si="74">J342+J343+J344+J345+J346+J347+J348+J349</f>
        <v>0</v>
      </c>
      <c r="K350" s="223">
        <f t="shared" si="74"/>
        <v>0</v>
      </c>
      <c r="L350" s="223">
        <f t="shared" si="74"/>
        <v>0</v>
      </c>
      <c r="M350" s="224">
        <f t="shared" si="74"/>
        <v>0</v>
      </c>
      <c r="N350" s="256"/>
      <c r="O350" s="223"/>
      <c r="P350" s="223"/>
      <c r="Q350" s="223"/>
      <c r="R350" s="223"/>
      <c r="S350" s="223">
        <f>S342+S343+S344+S345+S346+S347+S348+S349</f>
        <v>0</v>
      </c>
      <c r="T350" s="223">
        <f t="shared" ref="T350:W350" si="75">T342+T343+T344+T345+T346+T347+T348+T349</f>
        <v>0</v>
      </c>
      <c r="U350" s="223">
        <f t="shared" si="75"/>
        <v>0</v>
      </c>
      <c r="V350" s="223">
        <f t="shared" si="75"/>
        <v>0</v>
      </c>
      <c r="W350" s="224">
        <f t="shared" si="75"/>
        <v>0</v>
      </c>
      <c r="X350" s="65"/>
    </row>
    <row r="351" spans="1:24" ht="30" customHeight="1">
      <c r="A351" s="415">
        <v>39</v>
      </c>
      <c r="B351" s="417" t="s">
        <v>432</v>
      </c>
      <c r="C351" s="144" t="s">
        <v>17</v>
      </c>
      <c r="D351" s="420">
        <v>172.69669999999999</v>
      </c>
      <c r="E351" s="420">
        <v>57.2699</v>
      </c>
      <c r="F351" s="420">
        <v>0</v>
      </c>
      <c r="G351" s="420">
        <v>0.49099999999999999</v>
      </c>
      <c r="H351" s="425">
        <v>70.5886</v>
      </c>
      <c r="I351" s="240">
        <v>4</v>
      </c>
      <c r="J351" s="232"/>
      <c r="K351" s="232"/>
      <c r="L351" s="232"/>
      <c r="M351" s="233"/>
      <c r="N351" s="427"/>
      <c r="O351" s="420"/>
      <c r="P351" s="420"/>
      <c r="Q351" s="420"/>
      <c r="R351" s="420"/>
      <c r="S351" s="242"/>
      <c r="T351" s="243"/>
      <c r="U351" s="243"/>
      <c r="V351" s="243"/>
      <c r="W351" s="244"/>
      <c r="X351" s="65"/>
    </row>
    <row r="352" spans="1:24" ht="30" customHeight="1">
      <c r="A352" s="415"/>
      <c r="B352" s="418"/>
      <c r="C352" s="146" t="s">
        <v>18</v>
      </c>
      <c r="D352" s="421"/>
      <c r="E352" s="421"/>
      <c r="F352" s="421"/>
      <c r="G352" s="421"/>
      <c r="H352" s="426"/>
      <c r="I352" s="236">
        <v>4</v>
      </c>
      <c r="J352" s="234"/>
      <c r="K352" s="234"/>
      <c r="L352" s="234"/>
      <c r="M352" s="235"/>
      <c r="N352" s="428"/>
      <c r="O352" s="421"/>
      <c r="P352" s="421"/>
      <c r="Q352" s="421"/>
      <c r="R352" s="421"/>
      <c r="S352" s="245"/>
      <c r="T352" s="246"/>
      <c r="U352" s="246"/>
      <c r="V352" s="246"/>
      <c r="W352" s="247"/>
      <c r="X352" s="65"/>
    </row>
    <row r="353" spans="1:24" ht="30" customHeight="1">
      <c r="A353" s="415"/>
      <c r="B353" s="418"/>
      <c r="C353" s="146" t="s">
        <v>19</v>
      </c>
      <c r="D353" s="421"/>
      <c r="E353" s="421"/>
      <c r="F353" s="421"/>
      <c r="G353" s="421"/>
      <c r="H353" s="426"/>
      <c r="I353" s="236"/>
      <c r="J353" s="234"/>
      <c r="K353" s="234"/>
      <c r="L353" s="234"/>
      <c r="M353" s="235"/>
      <c r="N353" s="428"/>
      <c r="O353" s="421"/>
      <c r="P353" s="421"/>
      <c r="Q353" s="421"/>
      <c r="R353" s="421"/>
      <c r="S353" s="245"/>
      <c r="T353" s="246"/>
      <c r="U353" s="246"/>
      <c r="V353" s="246"/>
      <c r="W353" s="247"/>
      <c r="X353" s="65"/>
    </row>
    <row r="354" spans="1:24" ht="30" customHeight="1">
      <c r="A354" s="415"/>
      <c r="B354" s="418"/>
      <c r="C354" s="146" t="s">
        <v>20</v>
      </c>
      <c r="D354" s="421"/>
      <c r="E354" s="421"/>
      <c r="F354" s="421"/>
      <c r="G354" s="421"/>
      <c r="H354" s="426"/>
      <c r="I354" s="236">
        <v>30</v>
      </c>
      <c r="J354" s="234">
        <v>5.65</v>
      </c>
      <c r="K354" s="234"/>
      <c r="L354" s="234"/>
      <c r="M354" s="235"/>
      <c r="N354" s="428"/>
      <c r="O354" s="421"/>
      <c r="P354" s="421"/>
      <c r="Q354" s="421"/>
      <c r="R354" s="421"/>
      <c r="S354" s="245"/>
      <c r="T354" s="246"/>
      <c r="U354" s="246"/>
      <c r="V354" s="246"/>
      <c r="W354" s="247"/>
      <c r="X354" s="65"/>
    </row>
    <row r="355" spans="1:24" ht="30" customHeight="1">
      <c r="A355" s="415"/>
      <c r="B355" s="418"/>
      <c r="C355" s="146" t="s">
        <v>21</v>
      </c>
      <c r="D355" s="421"/>
      <c r="E355" s="421"/>
      <c r="F355" s="421"/>
      <c r="G355" s="421"/>
      <c r="H355" s="426"/>
      <c r="I355" s="236">
        <v>8</v>
      </c>
      <c r="J355" s="234"/>
      <c r="K355" s="234"/>
      <c r="L355" s="234"/>
      <c r="M355" s="235"/>
      <c r="N355" s="428"/>
      <c r="O355" s="421"/>
      <c r="P355" s="421"/>
      <c r="Q355" s="421"/>
      <c r="R355" s="421"/>
      <c r="S355" s="245"/>
      <c r="T355" s="246"/>
      <c r="U355" s="246"/>
      <c r="V355" s="246"/>
      <c r="W355" s="247"/>
      <c r="X355" s="65"/>
    </row>
    <row r="356" spans="1:24" ht="30" customHeight="1">
      <c r="A356" s="415"/>
      <c r="B356" s="418"/>
      <c r="C356" s="146" t="s">
        <v>22</v>
      </c>
      <c r="D356" s="421"/>
      <c r="E356" s="421"/>
      <c r="F356" s="421"/>
      <c r="G356" s="421"/>
      <c r="H356" s="426"/>
      <c r="I356" s="236"/>
      <c r="J356" s="234"/>
      <c r="K356" s="234"/>
      <c r="L356" s="234"/>
      <c r="M356" s="235"/>
      <c r="N356" s="428"/>
      <c r="O356" s="421"/>
      <c r="P356" s="421"/>
      <c r="Q356" s="421"/>
      <c r="R356" s="421"/>
      <c r="S356" s="245"/>
      <c r="T356" s="246"/>
      <c r="U356" s="246"/>
      <c r="V356" s="246"/>
      <c r="W356" s="247"/>
      <c r="X356" s="65"/>
    </row>
    <row r="357" spans="1:24" ht="30" customHeight="1">
      <c r="A357" s="415"/>
      <c r="B357" s="418"/>
      <c r="C357" s="146" t="s">
        <v>23</v>
      </c>
      <c r="D357" s="421"/>
      <c r="E357" s="421"/>
      <c r="F357" s="421"/>
      <c r="G357" s="421"/>
      <c r="H357" s="426"/>
      <c r="I357" s="236"/>
      <c r="J357" s="234"/>
      <c r="K357" s="234"/>
      <c r="L357" s="234"/>
      <c r="M357" s="235"/>
      <c r="N357" s="428"/>
      <c r="O357" s="421"/>
      <c r="P357" s="421"/>
      <c r="Q357" s="421"/>
      <c r="R357" s="421"/>
      <c r="S357" s="245"/>
      <c r="T357" s="246"/>
      <c r="U357" s="246"/>
      <c r="V357" s="246"/>
      <c r="W357" s="247"/>
      <c r="X357" s="65"/>
    </row>
    <row r="358" spans="1:24" ht="30" customHeight="1" thickBot="1">
      <c r="A358" s="415"/>
      <c r="B358" s="419"/>
      <c r="C358" s="149" t="s">
        <v>24</v>
      </c>
      <c r="D358" s="421"/>
      <c r="E358" s="421"/>
      <c r="F358" s="421"/>
      <c r="G358" s="421"/>
      <c r="H358" s="426"/>
      <c r="I358" s="237">
        <v>5</v>
      </c>
      <c r="J358" s="238"/>
      <c r="K358" s="238"/>
      <c r="L358" s="238"/>
      <c r="M358" s="239"/>
      <c r="N358" s="429"/>
      <c r="O358" s="424"/>
      <c r="P358" s="424"/>
      <c r="Q358" s="424"/>
      <c r="R358" s="424"/>
      <c r="S358" s="251"/>
      <c r="T358" s="248"/>
      <c r="U358" s="248"/>
      <c r="V358" s="248"/>
      <c r="W358" s="252"/>
      <c r="X358" s="65"/>
    </row>
    <row r="359" spans="1:24" ht="30" customHeight="1" thickBot="1">
      <c r="A359" s="416"/>
      <c r="B359" s="422" t="s">
        <v>25</v>
      </c>
      <c r="C359" s="423"/>
      <c r="D359" s="256"/>
      <c r="E359" s="223"/>
      <c r="F359" s="223"/>
      <c r="G359" s="223"/>
      <c r="H359" s="223"/>
      <c r="I359" s="223">
        <f t="shared" ref="I359:M359" si="76">I351+I352+I353+I354+I355+I356+I357+I358</f>
        <v>51</v>
      </c>
      <c r="J359" s="223">
        <f t="shared" si="76"/>
        <v>5.65</v>
      </c>
      <c r="K359" s="223">
        <f t="shared" si="76"/>
        <v>0</v>
      </c>
      <c r="L359" s="223">
        <f t="shared" si="76"/>
        <v>0</v>
      </c>
      <c r="M359" s="224">
        <f t="shared" si="76"/>
        <v>0</v>
      </c>
      <c r="N359" s="256"/>
      <c r="O359" s="223"/>
      <c r="P359" s="223"/>
      <c r="Q359" s="223"/>
      <c r="R359" s="223"/>
      <c r="S359" s="223">
        <f t="shared" ref="S359:W359" si="77">S351+S352+S353+S354+S355+S356+S357+S358</f>
        <v>0</v>
      </c>
      <c r="T359" s="223">
        <f t="shared" si="77"/>
        <v>0</v>
      </c>
      <c r="U359" s="223">
        <f t="shared" si="77"/>
        <v>0</v>
      </c>
      <c r="V359" s="223">
        <f t="shared" si="77"/>
        <v>0</v>
      </c>
      <c r="W359" s="224">
        <f t="shared" si="77"/>
        <v>0</v>
      </c>
      <c r="X359" s="65"/>
    </row>
    <row r="360" spans="1:24" ht="30" customHeight="1">
      <c r="A360" s="415">
        <v>40</v>
      </c>
      <c r="B360" s="417" t="s">
        <v>433</v>
      </c>
      <c r="C360" s="144" t="s">
        <v>17</v>
      </c>
      <c r="D360" s="420">
        <v>8.56</v>
      </c>
      <c r="E360" s="420">
        <v>56.150000000000006</v>
      </c>
      <c r="F360" s="420">
        <v>0</v>
      </c>
      <c r="G360" s="420">
        <v>0</v>
      </c>
      <c r="H360" s="425">
        <v>0</v>
      </c>
      <c r="I360" s="240"/>
      <c r="J360" s="232"/>
      <c r="K360" s="232"/>
      <c r="L360" s="232"/>
      <c r="M360" s="233"/>
      <c r="N360" s="427"/>
      <c r="O360" s="420"/>
      <c r="P360" s="420"/>
      <c r="Q360" s="420"/>
      <c r="R360" s="420"/>
      <c r="S360" s="242"/>
      <c r="T360" s="243"/>
      <c r="U360" s="243"/>
      <c r="V360" s="243"/>
      <c r="W360" s="244"/>
      <c r="X360" s="65"/>
    </row>
    <row r="361" spans="1:24" ht="30" customHeight="1">
      <c r="A361" s="415"/>
      <c r="B361" s="418"/>
      <c r="C361" s="146" t="s">
        <v>18</v>
      </c>
      <c r="D361" s="421"/>
      <c r="E361" s="421"/>
      <c r="F361" s="421"/>
      <c r="G361" s="421"/>
      <c r="H361" s="426"/>
      <c r="I361" s="236"/>
      <c r="J361" s="234"/>
      <c r="K361" s="234"/>
      <c r="L361" s="234"/>
      <c r="M361" s="235"/>
      <c r="N361" s="428"/>
      <c r="O361" s="421"/>
      <c r="P361" s="421"/>
      <c r="Q361" s="421"/>
      <c r="R361" s="421"/>
      <c r="S361" s="245"/>
      <c r="T361" s="246"/>
      <c r="U361" s="246"/>
      <c r="V361" s="246"/>
      <c r="W361" s="247"/>
      <c r="X361" s="65"/>
    </row>
    <row r="362" spans="1:24" ht="30" customHeight="1">
      <c r="A362" s="415"/>
      <c r="B362" s="418"/>
      <c r="C362" s="146" t="s">
        <v>19</v>
      </c>
      <c r="D362" s="421"/>
      <c r="E362" s="421"/>
      <c r="F362" s="421"/>
      <c r="G362" s="421"/>
      <c r="H362" s="426"/>
      <c r="I362" s="236"/>
      <c r="J362" s="234"/>
      <c r="K362" s="234"/>
      <c r="L362" s="234"/>
      <c r="M362" s="235"/>
      <c r="N362" s="428"/>
      <c r="O362" s="421"/>
      <c r="P362" s="421"/>
      <c r="Q362" s="421"/>
      <c r="R362" s="421"/>
      <c r="S362" s="245"/>
      <c r="T362" s="246"/>
      <c r="U362" s="246"/>
      <c r="V362" s="246"/>
      <c r="W362" s="247"/>
      <c r="X362" s="65"/>
    </row>
    <row r="363" spans="1:24" ht="30" customHeight="1">
      <c r="A363" s="415"/>
      <c r="B363" s="418"/>
      <c r="C363" s="146" t="s">
        <v>20</v>
      </c>
      <c r="D363" s="421"/>
      <c r="E363" s="421"/>
      <c r="F363" s="421"/>
      <c r="G363" s="421"/>
      <c r="H363" s="426"/>
      <c r="I363" s="236"/>
      <c r="J363" s="234"/>
      <c r="K363" s="234"/>
      <c r="L363" s="234"/>
      <c r="M363" s="235"/>
      <c r="N363" s="428"/>
      <c r="O363" s="421"/>
      <c r="P363" s="421"/>
      <c r="Q363" s="421"/>
      <c r="R363" s="421"/>
      <c r="S363" s="245"/>
      <c r="T363" s="246"/>
      <c r="U363" s="246"/>
      <c r="V363" s="246"/>
      <c r="W363" s="247"/>
      <c r="X363" s="65"/>
    </row>
    <row r="364" spans="1:24" ht="30" customHeight="1">
      <c r="A364" s="415"/>
      <c r="B364" s="418"/>
      <c r="C364" s="146" t="s">
        <v>21</v>
      </c>
      <c r="D364" s="421"/>
      <c r="E364" s="421"/>
      <c r="F364" s="421"/>
      <c r="G364" s="421"/>
      <c r="H364" s="426"/>
      <c r="I364" s="236"/>
      <c r="J364" s="234"/>
      <c r="K364" s="234"/>
      <c r="L364" s="234"/>
      <c r="M364" s="235"/>
      <c r="N364" s="428"/>
      <c r="O364" s="421"/>
      <c r="P364" s="421"/>
      <c r="Q364" s="421"/>
      <c r="R364" s="421"/>
      <c r="S364" s="245"/>
      <c r="T364" s="246"/>
      <c r="U364" s="246"/>
      <c r="V364" s="246"/>
      <c r="W364" s="247"/>
      <c r="X364" s="65"/>
    </row>
    <row r="365" spans="1:24" ht="30" customHeight="1">
      <c r="A365" s="415"/>
      <c r="B365" s="418"/>
      <c r="C365" s="146" t="s">
        <v>22</v>
      </c>
      <c r="D365" s="421"/>
      <c r="E365" s="421"/>
      <c r="F365" s="421"/>
      <c r="G365" s="421"/>
      <c r="H365" s="426"/>
      <c r="I365" s="236"/>
      <c r="J365" s="234"/>
      <c r="K365" s="234"/>
      <c r="L365" s="234"/>
      <c r="M365" s="235"/>
      <c r="N365" s="428"/>
      <c r="O365" s="421"/>
      <c r="P365" s="421"/>
      <c r="Q365" s="421"/>
      <c r="R365" s="421"/>
      <c r="S365" s="245"/>
      <c r="T365" s="246"/>
      <c r="U365" s="246"/>
      <c r="V365" s="246"/>
      <c r="W365" s="247"/>
      <c r="X365" s="65"/>
    </row>
    <row r="366" spans="1:24" ht="30" customHeight="1">
      <c r="A366" s="415"/>
      <c r="B366" s="418"/>
      <c r="C366" s="146" t="s">
        <v>23</v>
      </c>
      <c r="D366" s="421"/>
      <c r="E366" s="421"/>
      <c r="F366" s="421"/>
      <c r="G366" s="421"/>
      <c r="H366" s="426"/>
      <c r="I366" s="236"/>
      <c r="J366" s="234"/>
      <c r="K366" s="234"/>
      <c r="L366" s="234"/>
      <c r="M366" s="235"/>
      <c r="N366" s="428"/>
      <c r="O366" s="421"/>
      <c r="P366" s="421"/>
      <c r="Q366" s="421"/>
      <c r="R366" s="421"/>
      <c r="S366" s="245"/>
      <c r="T366" s="246"/>
      <c r="U366" s="246"/>
      <c r="V366" s="246"/>
      <c r="W366" s="247"/>
      <c r="X366" s="65"/>
    </row>
    <row r="367" spans="1:24" ht="30" customHeight="1" thickBot="1">
      <c r="A367" s="415"/>
      <c r="B367" s="419"/>
      <c r="C367" s="149" t="s">
        <v>24</v>
      </c>
      <c r="D367" s="421"/>
      <c r="E367" s="421"/>
      <c r="F367" s="421"/>
      <c r="G367" s="421"/>
      <c r="H367" s="426"/>
      <c r="I367" s="237"/>
      <c r="J367" s="238"/>
      <c r="K367" s="238"/>
      <c r="L367" s="238"/>
      <c r="M367" s="239"/>
      <c r="N367" s="429"/>
      <c r="O367" s="424"/>
      <c r="P367" s="424"/>
      <c r="Q367" s="424"/>
      <c r="R367" s="424"/>
      <c r="S367" s="251"/>
      <c r="T367" s="248"/>
      <c r="U367" s="248"/>
      <c r="V367" s="248"/>
      <c r="W367" s="252"/>
      <c r="X367" s="65"/>
    </row>
    <row r="368" spans="1:24" ht="30" customHeight="1" thickBot="1">
      <c r="A368" s="416"/>
      <c r="B368" s="422" t="s">
        <v>25</v>
      </c>
      <c r="C368" s="423"/>
      <c r="D368" s="256"/>
      <c r="E368" s="223"/>
      <c r="F368" s="223"/>
      <c r="G368" s="223"/>
      <c r="H368" s="223"/>
      <c r="I368" s="223">
        <f>I360+I361+I362+I363+I364+I365+I366+I367</f>
        <v>0</v>
      </c>
      <c r="J368" s="223">
        <f t="shared" ref="J368:M368" si="78">J360+J361+J362+J363+J364+J365+J366+J367</f>
        <v>0</v>
      </c>
      <c r="K368" s="223">
        <f t="shared" si="78"/>
        <v>0</v>
      </c>
      <c r="L368" s="223">
        <f t="shared" si="78"/>
        <v>0</v>
      </c>
      <c r="M368" s="224">
        <f t="shared" si="78"/>
        <v>0</v>
      </c>
      <c r="N368" s="256"/>
      <c r="O368" s="223"/>
      <c r="P368" s="223"/>
      <c r="Q368" s="223"/>
      <c r="R368" s="223"/>
      <c r="S368" s="223">
        <f>S360+S361+S362+S363+S364+S365+S366+S367</f>
        <v>0</v>
      </c>
      <c r="T368" s="223">
        <f t="shared" ref="T368:W368" si="79">T360+T361+T362+T363+T364+T365+T366+T367</f>
        <v>0</v>
      </c>
      <c r="U368" s="223">
        <f t="shared" si="79"/>
        <v>0</v>
      </c>
      <c r="V368" s="223">
        <f t="shared" si="79"/>
        <v>0</v>
      </c>
      <c r="W368" s="224">
        <f t="shared" si="79"/>
        <v>0</v>
      </c>
      <c r="X368" s="65"/>
    </row>
    <row r="369" spans="1:24" ht="30" customHeight="1">
      <c r="A369" s="415">
        <v>41</v>
      </c>
      <c r="B369" s="417" t="s">
        <v>434</v>
      </c>
      <c r="C369" s="144" t="s">
        <v>17</v>
      </c>
      <c r="D369" s="420">
        <v>76.72</v>
      </c>
      <c r="E369" s="420">
        <v>74.3</v>
      </c>
      <c r="F369" s="420">
        <v>0</v>
      </c>
      <c r="G369" s="420">
        <v>0</v>
      </c>
      <c r="H369" s="425">
        <v>0.13500000000000001</v>
      </c>
      <c r="I369" s="240"/>
      <c r="J369" s="232"/>
      <c r="K369" s="232"/>
      <c r="L369" s="232"/>
      <c r="M369" s="233"/>
      <c r="N369" s="427">
        <v>1</v>
      </c>
      <c r="O369" s="420">
        <v>0</v>
      </c>
      <c r="P369" s="420">
        <v>0</v>
      </c>
      <c r="Q369" s="420">
        <v>0</v>
      </c>
      <c r="R369" s="420">
        <v>0</v>
      </c>
      <c r="S369" s="242"/>
      <c r="T369" s="243"/>
      <c r="U369" s="243"/>
      <c r="V369" s="243"/>
      <c r="W369" s="244"/>
      <c r="X369" s="65"/>
    </row>
    <row r="370" spans="1:24" ht="30" customHeight="1">
      <c r="A370" s="415"/>
      <c r="B370" s="418"/>
      <c r="C370" s="146" t="s">
        <v>18</v>
      </c>
      <c r="D370" s="421"/>
      <c r="E370" s="421"/>
      <c r="F370" s="421"/>
      <c r="G370" s="421"/>
      <c r="H370" s="426"/>
      <c r="I370" s="236"/>
      <c r="J370" s="234"/>
      <c r="K370" s="234"/>
      <c r="L370" s="234"/>
      <c r="M370" s="235"/>
      <c r="N370" s="428"/>
      <c r="O370" s="421"/>
      <c r="P370" s="421"/>
      <c r="Q370" s="421"/>
      <c r="R370" s="421"/>
      <c r="S370" s="245"/>
      <c r="T370" s="246"/>
      <c r="U370" s="246"/>
      <c r="V370" s="246"/>
      <c r="W370" s="247"/>
      <c r="X370" s="65"/>
    </row>
    <row r="371" spans="1:24" ht="30" customHeight="1">
      <c r="A371" s="415"/>
      <c r="B371" s="418"/>
      <c r="C371" s="146" t="s">
        <v>19</v>
      </c>
      <c r="D371" s="421"/>
      <c r="E371" s="421"/>
      <c r="F371" s="421"/>
      <c r="G371" s="421"/>
      <c r="H371" s="426"/>
      <c r="I371" s="236"/>
      <c r="J371" s="234"/>
      <c r="K371" s="234"/>
      <c r="L371" s="234"/>
      <c r="M371" s="235"/>
      <c r="N371" s="428"/>
      <c r="O371" s="421"/>
      <c r="P371" s="421"/>
      <c r="Q371" s="421"/>
      <c r="R371" s="421"/>
      <c r="S371" s="245"/>
      <c r="T371" s="246"/>
      <c r="U371" s="246"/>
      <c r="V371" s="246"/>
      <c r="W371" s="247"/>
      <c r="X371" s="65"/>
    </row>
    <row r="372" spans="1:24" ht="30" customHeight="1">
      <c r="A372" s="415"/>
      <c r="B372" s="418"/>
      <c r="C372" s="146" t="s">
        <v>20</v>
      </c>
      <c r="D372" s="421"/>
      <c r="E372" s="421"/>
      <c r="F372" s="421"/>
      <c r="G372" s="421"/>
      <c r="H372" s="426"/>
      <c r="I372" s="236"/>
      <c r="J372" s="234"/>
      <c r="K372" s="234"/>
      <c r="L372" s="234"/>
      <c r="M372" s="235"/>
      <c r="N372" s="428"/>
      <c r="O372" s="421"/>
      <c r="P372" s="421"/>
      <c r="Q372" s="421"/>
      <c r="R372" s="421"/>
      <c r="S372" s="245"/>
      <c r="T372" s="246"/>
      <c r="U372" s="246"/>
      <c r="V372" s="246"/>
      <c r="W372" s="247"/>
      <c r="X372" s="65"/>
    </row>
    <row r="373" spans="1:24" ht="30" customHeight="1">
      <c r="A373" s="415"/>
      <c r="B373" s="418"/>
      <c r="C373" s="146" t="s">
        <v>21</v>
      </c>
      <c r="D373" s="421"/>
      <c r="E373" s="421"/>
      <c r="F373" s="421"/>
      <c r="G373" s="421"/>
      <c r="H373" s="426"/>
      <c r="I373" s="236"/>
      <c r="J373" s="234"/>
      <c r="K373" s="234"/>
      <c r="L373" s="234"/>
      <c r="M373" s="235"/>
      <c r="N373" s="428"/>
      <c r="O373" s="421"/>
      <c r="P373" s="421"/>
      <c r="Q373" s="421"/>
      <c r="R373" s="421"/>
      <c r="S373" s="245"/>
      <c r="T373" s="246"/>
      <c r="U373" s="246"/>
      <c r="V373" s="246"/>
      <c r="W373" s="247"/>
      <c r="X373" s="65"/>
    </row>
    <row r="374" spans="1:24" ht="30" customHeight="1">
      <c r="A374" s="415"/>
      <c r="B374" s="418"/>
      <c r="C374" s="146" t="s">
        <v>22</v>
      </c>
      <c r="D374" s="421"/>
      <c r="E374" s="421"/>
      <c r="F374" s="421"/>
      <c r="G374" s="421"/>
      <c r="H374" s="426"/>
      <c r="I374" s="236"/>
      <c r="J374" s="234"/>
      <c r="K374" s="234"/>
      <c r="L374" s="234"/>
      <c r="M374" s="235"/>
      <c r="N374" s="428"/>
      <c r="O374" s="421"/>
      <c r="P374" s="421"/>
      <c r="Q374" s="421"/>
      <c r="R374" s="421"/>
      <c r="S374" s="245"/>
      <c r="T374" s="246"/>
      <c r="U374" s="246"/>
      <c r="V374" s="246"/>
      <c r="W374" s="247"/>
      <c r="X374" s="65"/>
    </row>
    <row r="375" spans="1:24" ht="30" customHeight="1">
      <c r="A375" s="415"/>
      <c r="B375" s="418"/>
      <c r="C375" s="146" t="s">
        <v>23</v>
      </c>
      <c r="D375" s="421"/>
      <c r="E375" s="421"/>
      <c r="F375" s="421"/>
      <c r="G375" s="421"/>
      <c r="H375" s="426"/>
      <c r="I375" s="236"/>
      <c r="J375" s="234"/>
      <c r="K375" s="234"/>
      <c r="L375" s="234"/>
      <c r="M375" s="235"/>
      <c r="N375" s="428"/>
      <c r="O375" s="421"/>
      <c r="P375" s="421"/>
      <c r="Q375" s="421"/>
      <c r="R375" s="421"/>
      <c r="S375" s="245"/>
      <c r="T375" s="246"/>
      <c r="U375" s="246"/>
      <c r="V375" s="246"/>
      <c r="W375" s="247"/>
      <c r="X375" s="65"/>
    </row>
    <row r="376" spans="1:24" ht="30" customHeight="1" thickBot="1">
      <c r="A376" s="415"/>
      <c r="B376" s="419"/>
      <c r="C376" s="149" t="s">
        <v>24</v>
      </c>
      <c r="D376" s="421"/>
      <c r="E376" s="421"/>
      <c r="F376" s="421"/>
      <c r="G376" s="421"/>
      <c r="H376" s="426"/>
      <c r="I376" s="237"/>
      <c r="J376" s="238"/>
      <c r="K376" s="238"/>
      <c r="L376" s="238"/>
      <c r="M376" s="239"/>
      <c r="N376" s="429"/>
      <c r="O376" s="424"/>
      <c r="P376" s="424"/>
      <c r="Q376" s="424"/>
      <c r="R376" s="424"/>
      <c r="S376" s="251"/>
      <c r="T376" s="248"/>
      <c r="U376" s="248"/>
      <c r="V376" s="248"/>
      <c r="W376" s="252"/>
      <c r="X376" s="65"/>
    </row>
    <row r="377" spans="1:24" ht="30" customHeight="1" thickBot="1">
      <c r="A377" s="416"/>
      <c r="B377" s="422" t="s">
        <v>25</v>
      </c>
      <c r="C377" s="423"/>
      <c r="D377" s="256"/>
      <c r="E377" s="223"/>
      <c r="F377" s="223"/>
      <c r="G377" s="223"/>
      <c r="H377" s="223"/>
      <c r="I377" s="223">
        <f t="shared" ref="I377:M377" si="80">I369+I370+I371+I372+I373+I374+I375+I376</f>
        <v>0</v>
      </c>
      <c r="J377" s="223">
        <f t="shared" si="80"/>
        <v>0</v>
      </c>
      <c r="K377" s="223">
        <f t="shared" si="80"/>
        <v>0</v>
      </c>
      <c r="L377" s="223">
        <f t="shared" si="80"/>
        <v>0</v>
      </c>
      <c r="M377" s="224">
        <f t="shared" si="80"/>
        <v>0</v>
      </c>
      <c r="N377" s="256"/>
      <c r="O377" s="223"/>
      <c r="P377" s="223"/>
      <c r="Q377" s="223"/>
      <c r="R377" s="223"/>
      <c r="S377" s="223">
        <f t="shared" ref="S377:W377" si="81">S369+S370+S371+S372+S373+S374+S375+S376</f>
        <v>0</v>
      </c>
      <c r="T377" s="223">
        <f t="shared" si="81"/>
        <v>0</v>
      </c>
      <c r="U377" s="223">
        <f t="shared" si="81"/>
        <v>0</v>
      </c>
      <c r="V377" s="223">
        <f t="shared" si="81"/>
        <v>0</v>
      </c>
      <c r="W377" s="224">
        <f t="shared" si="81"/>
        <v>0</v>
      </c>
      <c r="X377" s="65"/>
    </row>
    <row r="378" spans="1:24" ht="30" customHeight="1">
      <c r="A378" s="415">
        <v>42</v>
      </c>
      <c r="B378" s="417" t="s">
        <v>435</v>
      </c>
      <c r="C378" s="144" t="s">
        <v>17</v>
      </c>
      <c r="D378" s="420">
        <v>59.563000000000002</v>
      </c>
      <c r="E378" s="420">
        <v>68.385599999999997</v>
      </c>
      <c r="F378" s="420">
        <v>0</v>
      </c>
      <c r="G378" s="420">
        <v>0</v>
      </c>
      <c r="H378" s="425">
        <v>0</v>
      </c>
      <c r="I378" s="240">
        <v>1</v>
      </c>
      <c r="J378" s="232"/>
      <c r="K378" s="232"/>
      <c r="L378" s="232"/>
      <c r="M378" s="233"/>
      <c r="N378" s="427"/>
      <c r="O378" s="420"/>
      <c r="P378" s="420"/>
      <c r="Q378" s="420"/>
      <c r="R378" s="420"/>
      <c r="S378" s="242"/>
      <c r="T378" s="243"/>
      <c r="U378" s="243"/>
      <c r="V378" s="243"/>
      <c r="W378" s="244"/>
      <c r="X378" s="65"/>
    </row>
    <row r="379" spans="1:24" ht="30" customHeight="1">
      <c r="A379" s="415"/>
      <c r="B379" s="418"/>
      <c r="C379" s="146" t="s">
        <v>18</v>
      </c>
      <c r="D379" s="421"/>
      <c r="E379" s="421"/>
      <c r="F379" s="421"/>
      <c r="G379" s="421"/>
      <c r="H379" s="426"/>
      <c r="I379" s="236">
        <v>1</v>
      </c>
      <c r="J379" s="234"/>
      <c r="K379" s="234"/>
      <c r="L379" s="234"/>
      <c r="M379" s="235"/>
      <c r="N379" s="428"/>
      <c r="O379" s="421"/>
      <c r="P379" s="421"/>
      <c r="Q379" s="421"/>
      <c r="R379" s="421"/>
      <c r="S379" s="245"/>
      <c r="T379" s="246"/>
      <c r="U379" s="246"/>
      <c r="V379" s="246"/>
      <c r="W379" s="247"/>
      <c r="X379" s="65"/>
    </row>
    <row r="380" spans="1:24" ht="30" customHeight="1">
      <c r="A380" s="415"/>
      <c r="B380" s="418"/>
      <c r="C380" s="146" t="s">
        <v>19</v>
      </c>
      <c r="D380" s="421"/>
      <c r="E380" s="421"/>
      <c r="F380" s="421"/>
      <c r="G380" s="421"/>
      <c r="H380" s="426"/>
      <c r="I380" s="236"/>
      <c r="J380" s="234"/>
      <c r="K380" s="234"/>
      <c r="L380" s="234"/>
      <c r="M380" s="235"/>
      <c r="N380" s="428"/>
      <c r="O380" s="421"/>
      <c r="P380" s="421"/>
      <c r="Q380" s="421"/>
      <c r="R380" s="421"/>
      <c r="S380" s="245"/>
      <c r="T380" s="246"/>
      <c r="U380" s="246"/>
      <c r="V380" s="246"/>
      <c r="W380" s="247"/>
      <c r="X380" s="65"/>
    </row>
    <row r="381" spans="1:24" ht="30" customHeight="1">
      <c r="A381" s="415"/>
      <c r="B381" s="418"/>
      <c r="C381" s="146" t="s">
        <v>20</v>
      </c>
      <c r="D381" s="421"/>
      <c r="E381" s="421"/>
      <c r="F381" s="421"/>
      <c r="G381" s="421"/>
      <c r="H381" s="426"/>
      <c r="I381" s="236"/>
      <c r="J381" s="234"/>
      <c r="K381" s="234"/>
      <c r="L381" s="234"/>
      <c r="M381" s="235"/>
      <c r="N381" s="428"/>
      <c r="O381" s="421"/>
      <c r="P381" s="421"/>
      <c r="Q381" s="421"/>
      <c r="R381" s="421"/>
      <c r="S381" s="245"/>
      <c r="T381" s="246"/>
      <c r="U381" s="246"/>
      <c r="V381" s="246"/>
      <c r="W381" s="247"/>
      <c r="X381" s="65"/>
    </row>
    <row r="382" spans="1:24" ht="30" customHeight="1">
      <c r="A382" s="415"/>
      <c r="B382" s="418"/>
      <c r="C382" s="146" t="s">
        <v>21</v>
      </c>
      <c r="D382" s="421"/>
      <c r="E382" s="421"/>
      <c r="F382" s="421"/>
      <c r="G382" s="421"/>
      <c r="H382" s="426"/>
      <c r="I382" s="236"/>
      <c r="J382" s="234"/>
      <c r="K382" s="234"/>
      <c r="L382" s="234"/>
      <c r="M382" s="235"/>
      <c r="N382" s="428"/>
      <c r="O382" s="421"/>
      <c r="P382" s="421"/>
      <c r="Q382" s="421"/>
      <c r="R382" s="421"/>
      <c r="S382" s="245"/>
      <c r="T382" s="246"/>
      <c r="U382" s="246"/>
      <c r="V382" s="246"/>
      <c r="W382" s="247"/>
      <c r="X382" s="65"/>
    </row>
    <row r="383" spans="1:24" ht="30" customHeight="1">
      <c r="A383" s="415"/>
      <c r="B383" s="418"/>
      <c r="C383" s="146" t="s">
        <v>22</v>
      </c>
      <c r="D383" s="421"/>
      <c r="E383" s="421"/>
      <c r="F383" s="421"/>
      <c r="G383" s="421"/>
      <c r="H383" s="426"/>
      <c r="I383" s="236"/>
      <c r="J383" s="234"/>
      <c r="K383" s="234"/>
      <c r="L383" s="234"/>
      <c r="M383" s="235"/>
      <c r="N383" s="428"/>
      <c r="O383" s="421"/>
      <c r="P383" s="421"/>
      <c r="Q383" s="421"/>
      <c r="R383" s="421"/>
      <c r="S383" s="245"/>
      <c r="T383" s="246"/>
      <c r="U383" s="246"/>
      <c r="V383" s="246"/>
      <c r="W383" s="247"/>
      <c r="X383" s="65"/>
    </row>
    <row r="384" spans="1:24" ht="30" customHeight="1">
      <c r="A384" s="415"/>
      <c r="B384" s="418"/>
      <c r="C384" s="146" t="s">
        <v>23</v>
      </c>
      <c r="D384" s="421"/>
      <c r="E384" s="421"/>
      <c r="F384" s="421"/>
      <c r="G384" s="421"/>
      <c r="H384" s="426"/>
      <c r="I384" s="236"/>
      <c r="J384" s="234"/>
      <c r="K384" s="234"/>
      <c r="L384" s="234"/>
      <c r="M384" s="235"/>
      <c r="N384" s="428"/>
      <c r="O384" s="421"/>
      <c r="P384" s="421"/>
      <c r="Q384" s="421"/>
      <c r="R384" s="421"/>
      <c r="S384" s="245"/>
      <c r="T384" s="246"/>
      <c r="U384" s="246"/>
      <c r="V384" s="246"/>
      <c r="W384" s="247"/>
      <c r="X384" s="65"/>
    </row>
    <row r="385" spans="1:24" ht="30" customHeight="1" thickBot="1">
      <c r="A385" s="415"/>
      <c r="B385" s="419"/>
      <c r="C385" s="149" t="s">
        <v>24</v>
      </c>
      <c r="D385" s="421"/>
      <c r="E385" s="421"/>
      <c r="F385" s="421"/>
      <c r="G385" s="421"/>
      <c r="H385" s="426"/>
      <c r="I385" s="237">
        <v>2</v>
      </c>
      <c r="J385" s="238"/>
      <c r="K385" s="238"/>
      <c r="L385" s="238"/>
      <c r="M385" s="239"/>
      <c r="N385" s="429"/>
      <c r="O385" s="424"/>
      <c r="P385" s="424"/>
      <c r="Q385" s="424"/>
      <c r="R385" s="424"/>
      <c r="S385" s="251"/>
      <c r="T385" s="248"/>
      <c r="U385" s="248"/>
      <c r="V385" s="248"/>
      <c r="W385" s="252"/>
      <c r="X385" s="65"/>
    </row>
    <row r="386" spans="1:24" ht="30" customHeight="1" thickBot="1">
      <c r="A386" s="416"/>
      <c r="B386" s="422" t="s">
        <v>25</v>
      </c>
      <c r="C386" s="423"/>
      <c r="D386" s="256"/>
      <c r="E386" s="223"/>
      <c r="F386" s="223"/>
      <c r="G386" s="223"/>
      <c r="H386" s="223"/>
      <c r="I386" s="223">
        <f>I378+I379+I380+I381+I382+I383+I384+I385</f>
        <v>4</v>
      </c>
      <c r="J386" s="223">
        <f t="shared" ref="J386:M386" si="82">J378+J379+J380+J381+J382+J383+J384+J385</f>
        <v>0</v>
      </c>
      <c r="K386" s="223">
        <f t="shared" si="82"/>
        <v>0</v>
      </c>
      <c r="L386" s="223">
        <f t="shared" si="82"/>
        <v>0</v>
      </c>
      <c r="M386" s="224">
        <f t="shared" si="82"/>
        <v>0</v>
      </c>
      <c r="N386" s="256"/>
      <c r="O386" s="223"/>
      <c r="P386" s="223"/>
      <c r="Q386" s="223"/>
      <c r="R386" s="223"/>
      <c r="S386" s="223">
        <f>S378+S379+S380+S381+S382+S383+S384+S385</f>
        <v>0</v>
      </c>
      <c r="T386" s="223">
        <f t="shared" ref="T386:W386" si="83">T378+T379+T380+T381+T382+T383+T384+T385</f>
        <v>0</v>
      </c>
      <c r="U386" s="223">
        <f t="shared" si="83"/>
        <v>0</v>
      </c>
      <c r="V386" s="223">
        <f t="shared" si="83"/>
        <v>0</v>
      </c>
      <c r="W386" s="224">
        <f t="shared" si="83"/>
        <v>0</v>
      </c>
      <c r="X386" s="65"/>
    </row>
    <row r="387" spans="1:24" ht="30" customHeight="1">
      <c r="A387" s="415">
        <v>43</v>
      </c>
      <c r="B387" s="417" t="s">
        <v>436</v>
      </c>
      <c r="C387" s="144" t="s">
        <v>17</v>
      </c>
      <c r="D387" s="420">
        <v>173.49950000000001</v>
      </c>
      <c r="E387" s="420">
        <v>18.8782</v>
      </c>
      <c r="F387" s="420">
        <v>0</v>
      </c>
      <c r="G387" s="420">
        <v>0</v>
      </c>
      <c r="H387" s="425">
        <v>18.279800000000002</v>
      </c>
      <c r="I387" s="240">
        <v>1</v>
      </c>
      <c r="J387" s="232"/>
      <c r="K387" s="232"/>
      <c r="L387" s="232"/>
      <c r="M387" s="233"/>
      <c r="N387" s="427"/>
      <c r="O387" s="420"/>
      <c r="P387" s="420"/>
      <c r="Q387" s="420"/>
      <c r="R387" s="420"/>
      <c r="S387" s="242"/>
      <c r="T387" s="243"/>
      <c r="U387" s="243"/>
      <c r="V387" s="243"/>
      <c r="W387" s="244"/>
      <c r="X387" s="65"/>
    </row>
    <row r="388" spans="1:24" ht="30" customHeight="1">
      <c r="A388" s="415"/>
      <c r="B388" s="418"/>
      <c r="C388" s="146" t="s">
        <v>18</v>
      </c>
      <c r="D388" s="421"/>
      <c r="E388" s="421"/>
      <c r="F388" s="421"/>
      <c r="G388" s="421"/>
      <c r="H388" s="426"/>
      <c r="I388" s="236"/>
      <c r="J388" s="234"/>
      <c r="K388" s="234"/>
      <c r="L388" s="234"/>
      <c r="M388" s="235"/>
      <c r="N388" s="428"/>
      <c r="O388" s="421"/>
      <c r="P388" s="421"/>
      <c r="Q388" s="421"/>
      <c r="R388" s="421"/>
      <c r="S388" s="245"/>
      <c r="T388" s="246"/>
      <c r="U388" s="246"/>
      <c r="V388" s="246"/>
      <c r="W388" s="247"/>
      <c r="X388" s="65"/>
    </row>
    <row r="389" spans="1:24" ht="30" customHeight="1">
      <c r="A389" s="415"/>
      <c r="B389" s="418"/>
      <c r="C389" s="146" t="s">
        <v>19</v>
      </c>
      <c r="D389" s="421"/>
      <c r="E389" s="421"/>
      <c r="F389" s="421"/>
      <c r="G389" s="421"/>
      <c r="H389" s="426"/>
      <c r="I389" s="236"/>
      <c r="J389" s="234"/>
      <c r="K389" s="234"/>
      <c r="L389" s="234"/>
      <c r="M389" s="235"/>
      <c r="N389" s="428"/>
      <c r="O389" s="421"/>
      <c r="P389" s="421"/>
      <c r="Q389" s="421"/>
      <c r="R389" s="421"/>
      <c r="S389" s="245"/>
      <c r="T389" s="246"/>
      <c r="U389" s="246"/>
      <c r="V389" s="246"/>
      <c r="W389" s="247"/>
      <c r="X389" s="65"/>
    </row>
    <row r="390" spans="1:24" ht="30" customHeight="1">
      <c r="A390" s="415"/>
      <c r="B390" s="418"/>
      <c r="C390" s="146" t="s">
        <v>20</v>
      </c>
      <c r="D390" s="421"/>
      <c r="E390" s="421"/>
      <c r="F390" s="421"/>
      <c r="G390" s="421"/>
      <c r="H390" s="426"/>
      <c r="I390" s="236"/>
      <c r="J390" s="234"/>
      <c r="K390" s="234"/>
      <c r="L390" s="234"/>
      <c r="M390" s="235"/>
      <c r="N390" s="428"/>
      <c r="O390" s="421"/>
      <c r="P390" s="421"/>
      <c r="Q390" s="421"/>
      <c r="R390" s="421"/>
      <c r="S390" s="245"/>
      <c r="T390" s="246"/>
      <c r="U390" s="246"/>
      <c r="V390" s="246"/>
      <c r="W390" s="247"/>
      <c r="X390" s="65"/>
    </row>
    <row r="391" spans="1:24" ht="30" customHeight="1">
      <c r="A391" s="415"/>
      <c r="B391" s="418"/>
      <c r="C391" s="146" t="s">
        <v>21</v>
      </c>
      <c r="D391" s="421"/>
      <c r="E391" s="421"/>
      <c r="F391" s="421"/>
      <c r="G391" s="421"/>
      <c r="H391" s="426"/>
      <c r="I391" s="236">
        <v>3</v>
      </c>
      <c r="J391" s="234"/>
      <c r="K391" s="234"/>
      <c r="L391" s="234"/>
      <c r="M391" s="235"/>
      <c r="N391" s="428"/>
      <c r="O391" s="421"/>
      <c r="P391" s="421"/>
      <c r="Q391" s="421"/>
      <c r="R391" s="421"/>
      <c r="S391" s="245"/>
      <c r="T391" s="246"/>
      <c r="U391" s="246"/>
      <c r="V391" s="246"/>
      <c r="W391" s="247"/>
      <c r="X391" s="65"/>
    </row>
    <row r="392" spans="1:24" ht="30" customHeight="1">
      <c r="A392" s="415"/>
      <c r="B392" s="418"/>
      <c r="C392" s="146" t="s">
        <v>22</v>
      </c>
      <c r="D392" s="421"/>
      <c r="E392" s="421"/>
      <c r="F392" s="421"/>
      <c r="G392" s="421"/>
      <c r="H392" s="426"/>
      <c r="I392" s="236"/>
      <c r="J392" s="234"/>
      <c r="K392" s="234"/>
      <c r="L392" s="234"/>
      <c r="M392" s="235"/>
      <c r="N392" s="428"/>
      <c r="O392" s="421"/>
      <c r="P392" s="421"/>
      <c r="Q392" s="421"/>
      <c r="R392" s="421"/>
      <c r="S392" s="245"/>
      <c r="T392" s="246"/>
      <c r="U392" s="246"/>
      <c r="V392" s="246"/>
      <c r="W392" s="247"/>
      <c r="X392" s="65"/>
    </row>
    <row r="393" spans="1:24" ht="30" customHeight="1">
      <c r="A393" s="415"/>
      <c r="B393" s="418"/>
      <c r="C393" s="146" t="s">
        <v>23</v>
      </c>
      <c r="D393" s="421"/>
      <c r="E393" s="421"/>
      <c r="F393" s="421"/>
      <c r="G393" s="421"/>
      <c r="H393" s="426"/>
      <c r="I393" s="236"/>
      <c r="J393" s="234"/>
      <c r="K393" s="234"/>
      <c r="L393" s="234"/>
      <c r="M393" s="235"/>
      <c r="N393" s="428"/>
      <c r="O393" s="421"/>
      <c r="P393" s="421"/>
      <c r="Q393" s="421"/>
      <c r="R393" s="421"/>
      <c r="S393" s="245"/>
      <c r="T393" s="246"/>
      <c r="U393" s="246"/>
      <c r="V393" s="246"/>
      <c r="W393" s="247"/>
      <c r="X393" s="65"/>
    </row>
    <row r="394" spans="1:24" ht="30" customHeight="1" thickBot="1">
      <c r="A394" s="415"/>
      <c r="B394" s="419"/>
      <c r="C394" s="149" t="s">
        <v>24</v>
      </c>
      <c r="D394" s="421"/>
      <c r="E394" s="421"/>
      <c r="F394" s="421"/>
      <c r="G394" s="421"/>
      <c r="H394" s="426"/>
      <c r="I394" s="237">
        <v>2</v>
      </c>
      <c r="J394" s="238"/>
      <c r="K394" s="238"/>
      <c r="L394" s="238"/>
      <c r="M394" s="239"/>
      <c r="N394" s="429"/>
      <c r="O394" s="424"/>
      <c r="P394" s="424"/>
      <c r="Q394" s="424"/>
      <c r="R394" s="424"/>
      <c r="S394" s="251"/>
      <c r="T394" s="248"/>
      <c r="U394" s="248"/>
      <c r="V394" s="248"/>
      <c r="W394" s="252"/>
      <c r="X394" s="65"/>
    </row>
    <row r="395" spans="1:24" ht="30" customHeight="1" thickBot="1">
      <c r="A395" s="416"/>
      <c r="B395" s="422" t="s">
        <v>25</v>
      </c>
      <c r="C395" s="423"/>
      <c r="D395" s="256"/>
      <c r="E395" s="223"/>
      <c r="F395" s="223"/>
      <c r="G395" s="223"/>
      <c r="H395" s="223"/>
      <c r="I395" s="223">
        <f t="shared" ref="I395:M395" si="84">I387+I388+I389+I390+I391+I392+I393+I394</f>
        <v>6</v>
      </c>
      <c r="J395" s="223">
        <f t="shared" si="84"/>
        <v>0</v>
      </c>
      <c r="K395" s="223">
        <f t="shared" si="84"/>
        <v>0</v>
      </c>
      <c r="L395" s="223">
        <f t="shared" si="84"/>
        <v>0</v>
      </c>
      <c r="M395" s="224">
        <f t="shared" si="84"/>
        <v>0</v>
      </c>
      <c r="N395" s="256"/>
      <c r="O395" s="223"/>
      <c r="P395" s="223"/>
      <c r="Q395" s="223"/>
      <c r="R395" s="223"/>
      <c r="S395" s="223">
        <f t="shared" ref="S395:W395" si="85">S387+S388+S389+S390+S391+S392+S393+S394</f>
        <v>0</v>
      </c>
      <c r="T395" s="223">
        <f t="shared" si="85"/>
        <v>0</v>
      </c>
      <c r="U395" s="223">
        <f t="shared" si="85"/>
        <v>0</v>
      </c>
      <c r="V395" s="223">
        <f t="shared" si="85"/>
        <v>0</v>
      </c>
      <c r="W395" s="224">
        <f t="shared" si="85"/>
        <v>0</v>
      </c>
      <c r="X395" s="65"/>
    </row>
    <row r="396" spans="1:24" ht="30" customHeight="1">
      <c r="A396" s="415">
        <v>44</v>
      </c>
      <c r="B396" s="417" t="s">
        <v>437</v>
      </c>
      <c r="C396" s="144" t="s">
        <v>17</v>
      </c>
      <c r="D396" s="420">
        <v>74.762200000000007</v>
      </c>
      <c r="E396" s="420">
        <v>127.5582</v>
      </c>
      <c r="F396" s="420">
        <v>0</v>
      </c>
      <c r="G396" s="420">
        <v>0</v>
      </c>
      <c r="H396" s="425">
        <v>18.465900000000001</v>
      </c>
      <c r="I396" s="240"/>
      <c r="J396" s="232"/>
      <c r="K396" s="232"/>
      <c r="L396" s="232"/>
      <c r="M396" s="233"/>
      <c r="N396" s="427"/>
      <c r="O396" s="420"/>
      <c r="P396" s="420"/>
      <c r="Q396" s="420"/>
      <c r="R396" s="420"/>
      <c r="S396" s="242"/>
      <c r="T396" s="243"/>
      <c r="U396" s="243"/>
      <c r="V396" s="243"/>
      <c r="W396" s="244"/>
      <c r="X396" s="65"/>
    </row>
    <row r="397" spans="1:24" ht="30" customHeight="1">
      <c r="A397" s="415"/>
      <c r="B397" s="418"/>
      <c r="C397" s="146" t="s">
        <v>18</v>
      </c>
      <c r="D397" s="421"/>
      <c r="E397" s="421"/>
      <c r="F397" s="421"/>
      <c r="G397" s="421"/>
      <c r="H397" s="426"/>
      <c r="I397" s="236"/>
      <c r="J397" s="234"/>
      <c r="K397" s="234"/>
      <c r="L397" s="234"/>
      <c r="M397" s="235"/>
      <c r="N397" s="428"/>
      <c r="O397" s="421"/>
      <c r="P397" s="421"/>
      <c r="Q397" s="421"/>
      <c r="R397" s="421"/>
      <c r="S397" s="245"/>
      <c r="T397" s="246"/>
      <c r="U397" s="246"/>
      <c r="V397" s="246"/>
      <c r="W397" s="247"/>
      <c r="X397" s="65"/>
    </row>
    <row r="398" spans="1:24" ht="30" customHeight="1">
      <c r="A398" s="415"/>
      <c r="B398" s="418"/>
      <c r="C398" s="146" t="s">
        <v>19</v>
      </c>
      <c r="D398" s="421"/>
      <c r="E398" s="421"/>
      <c r="F398" s="421"/>
      <c r="G398" s="421"/>
      <c r="H398" s="426"/>
      <c r="I398" s="236"/>
      <c r="J398" s="234"/>
      <c r="K398" s="234"/>
      <c r="L398" s="234"/>
      <c r="M398" s="235"/>
      <c r="N398" s="428"/>
      <c r="O398" s="421"/>
      <c r="P398" s="421"/>
      <c r="Q398" s="421"/>
      <c r="R398" s="421"/>
      <c r="S398" s="245"/>
      <c r="T398" s="246"/>
      <c r="U398" s="246"/>
      <c r="V398" s="246"/>
      <c r="W398" s="247"/>
      <c r="X398" s="65"/>
    </row>
    <row r="399" spans="1:24" ht="30" customHeight="1">
      <c r="A399" s="415"/>
      <c r="B399" s="418"/>
      <c r="C399" s="146" t="s">
        <v>20</v>
      </c>
      <c r="D399" s="421"/>
      <c r="E399" s="421"/>
      <c r="F399" s="421"/>
      <c r="G399" s="421"/>
      <c r="H399" s="426"/>
      <c r="I399" s="236"/>
      <c r="J399" s="234"/>
      <c r="K399" s="234"/>
      <c r="L399" s="234"/>
      <c r="M399" s="235"/>
      <c r="N399" s="428"/>
      <c r="O399" s="421"/>
      <c r="P399" s="421"/>
      <c r="Q399" s="421"/>
      <c r="R399" s="421"/>
      <c r="S399" s="245"/>
      <c r="T399" s="246"/>
      <c r="U399" s="246"/>
      <c r="V399" s="246"/>
      <c r="W399" s="247"/>
      <c r="X399" s="65"/>
    </row>
    <row r="400" spans="1:24" ht="30" customHeight="1">
      <c r="A400" s="415"/>
      <c r="B400" s="418"/>
      <c r="C400" s="146" t="s">
        <v>21</v>
      </c>
      <c r="D400" s="421"/>
      <c r="E400" s="421"/>
      <c r="F400" s="421"/>
      <c r="G400" s="421"/>
      <c r="H400" s="426"/>
      <c r="I400" s="236"/>
      <c r="J400" s="234"/>
      <c r="K400" s="234"/>
      <c r="L400" s="234"/>
      <c r="M400" s="235"/>
      <c r="N400" s="428"/>
      <c r="O400" s="421"/>
      <c r="P400" s="421"/>
      <c r="Q400" s="421"/>
      <c r="R400" s="421"/>
      <c r="S400" s="245"/>
      <c r="T400" s="246"/>
      <c r="U400" s="246"/>
      <c r="V400" s="246"/>
      <c r="W400" s="247"/>
      <c r="X400" s="65"/>
    </row>
    <row r="401" spans="1:24" ht="30" customHeight="1">
      <c r="A401" s="415"/>
      <c r="B401" s="418"/>
      <c r="C401" s="146" t="s">
        <v>22</v>
      </c>
      <c r="D401" s="421"/>
      <c r="E401" s="421"/>
      <c r="F401" s="421"/>
      <c r="G401" s="421"/>
      <c r="H401" s="426"/>
      <c r="I401" s="236"/>
      <c r="J401" s="234"/>
      <c r="K401" s="234"/>
      <c r="L401" s="234"/>
      <c r="M401" s="235"/>
      <c r="N401" s="428"/>
      <c r="O401" s="421"/>
      <c r="P401" s="421"/>
      <c r="Q401" s="421"/>
      <c r="R401" s="421"/>
      <c r="S401" s="245"/>
      <c r="T401" s="246"/>
      <c r="U401" s="246"/>
      <c r="V401" s="246"/>
      <c r="W401" s="247"/>
      <c r="X401" s="65"/>
    </row>
    <row r="402" spans="1:24" ht="30" customHeight="1">
      <c r="A402" s="415"/>
      <c r="B402" s="418"/>
      <c r="C402" s="146" t="s">
        <v>23</v>
      </c>
      <c r="D402" s="421"/>
      <c r="E402" s="421"/>
      <c r="F402" s="421"/>
      <c r="G402" s="421"/>
      <c r="H402" s="426"/>
      <c r="I402" s="236"/>
      <c r="J402" s="234"/>
      <c r="K402" s="234"/>
      <c r="L402" s="234"/>
      <c r="M402" s="235"/>
      <c r="N402" s="428"/>
      <c r="O402" s="421"/>
      <c r="P402" s="421"/>
      <c r="Q402" s="421"/>
      <c r="R402" s="421"/>
      <c r="S402" s="245"/>
      <c r="T402" s="246"/>
      <c r="U402" s="246"/>
      <c r="V402" s="246"/>
      <c r="W402" s="247"/>
      <c r="X402" s="65"/>
    </row>
    <row r="403" spans="1:24" ht="30" customHeight="1" thickBot="1">
      <c r="A403" s="415"/>
      <c r="B403" s="419"/>
      <c r="C403" s="149" t="s">
        <v>24</v>
      </c>
      <c r="D403" s="421"/>
      <c r="E403" s="421"/>
      <c r="F403" s="421"/>
      <c r="G403" s="421"/>
      <c r="H403" s="426"/>
      <c r="I403" s="237"/>
      <c r="J403" s="238"/>
      <c r="K403" s="238"/>
      <c r="L403" s="238"/>
      <c r="M403" s="239"/>
      <c r="N403" s="429"/>
      <c r="O403" s="424"/>
      <c r="P403" s="424"/>
      <c r="Q403" s="424"/>
      <c r="R403" s="424"/>
      <c r="S403" s="251"/>
      <c r="T403" s="248"/>
      <c r="U403" s="248"/>
      <c r="V403" s="248"/>
      <c r="W403" s="252"/>
      <c r="X403" s="65"/>
    </row>
    <row r="404" spans="1:24" ht="30" customHeight="1" thickBot="1">
      <c r="A404" s="416"/>
      <c r="B404" s="422" t="s">
        <v>25</v>
      </c>
      <c r="C404" s="423"/>
      <c r="D404" s="256"/>
      <c r="E404" s="223"/>
      <c r="F404" s="223"/>
      <c r="G404" s="223"/>
      <c r="H404" s="223"/>
      <c r="I404" s="223">
        <f>I396+I397+I398+I399+I400+I401+I402+I403</f>
        <v>0</v>
      </c>
      <c r="J404" s="223">
        <f t="shared" ref="J404:M404" si="86">J396+J397+J398+J399+J400+J401+J402+J403</f>
        <v>0</v>
      </c>
      <c r="K404" s="223">
        <f t="shared" si="86"/>
        <v>0</v>
      </c>
      <c r="L404" s="223">
        <f t="shared" si="86"/>
        <v>0</v>
      </c>
      <c r="M404" s="224">
        <f t="shared" si="86"/>
        <v>0</v>
      </c>
      <c r="N404" s="256"/>
      <c r="O404" s="223"/>
      <c r="P404" s="223"/>
      <c r="Q404" s="223"/>
      <c r="R404" s="223"/>
      <c r="S404" s="223">
        <f>S396+S397+S398+S399+S400+S401+S402+S403</f>
        <v>0</v>
      </c>
      <c r="T404" s="223">
        <f t="shared" ref="T404:W404" si="87">T396+T397+T398+T399+T400+T401+T402+T403</f>
        <v>0</v>
      </c>
      <c r="U404" s="223">
        <f t="shared" si="87"/>
        <v>0</v>
      </c>
      <c r="V404" s="223">
        <f t="shared" si="87"/>
        <v>0</v>
      </c>
      <c r="W404" s="224">
        <f t="shared" si="87"/>
        <v>0</v>
      </c>
      <c r="X404" s="65"/>
    </row>
    <row r="405" spans="1:24" ht="30" customHeight="1">
      <c r="A405" s="415">
        <v>45</v>
      </c>
      <c r="B405" s="417" t="s">
        <v>438</v>
      </c>
      <c r="C405" s="144" t="s">
        <v>17</v>
      </c>
      <c r="D405" s="420">
        <v>153.08690000000001</v>
      </c>
      <c r="E405" s="420">
        <v>48.847999999999999</v>
      </c>
      <c r="F405" s="420">
        <v>0</v>
      </c>
      <c r="G405" s="420">
        <v>0</v>
      </c>
      <c r="H405" s="425">
        <v>67.036000000000001</v>
      </c>
      <c r="I405" s="240">
        <v>11.7</v>
      </c>
      <c r="J405" s="232"/>
      <c r="K405" s="232"/>
      <c r="L405" s="232"/>
      <c r="M405" s="233"/>
      <c r="N405" s="427">
        <v>0.42509999999999998</v>
      </c>
      <c r="O405" s="420">
        <v>0</v>
      </c>
      <c r="P405" s="420">
        <v>0</v>
      </c>
      <c r="Q405" s="420">
        <v>0</v>
      </c>
      <c r="R405" s="420">
        <v>0</v>
      </c>
      <c r="S405" s="242"/>
      <c r="T405" s="243"/>
      <c r="U405" s="243"/>
      <c r="V405" s="243"/>
      <c r="W405" s="244"/>
      <c r="X405" s="65"/>
    </row>
    <row r="406" spans="1:24" ht="30" customHeight="1">
      <c r="A406" s="415"/>
      <c r="B406" s="418"/>
      <c r="C406" s="146" t="s">
        <v>18</v>
      </c>
      <c r="D406" s="421"/>
      <c r="E406" s="421"/>
      <c r="F406" s="421"/>
      <c r="G406" s="421"/>
      <c r="H406" s="426"/>
      <c r="I406" s="236">
        <v>8</v>
      </c>
      <c r="J406" s="234"/>
      <c r="K406" s="234"/>
      <c r="L406" s="234"/>
      <c r="M406" s="235"/>
      <c r="N406" s="428"/>
      <c r="O406" s="421"/>
      <c r="P406" s="421"/>
      <c r="Q406" s="421"/>
      <c r="R406" s="421"/>
      <c r="S406" s="245"/>
      <c r="T406" s="246"/>
      <c r="U406" s="246"/>
      <c r="V406" s="246"/>
      <c r="W406" s="247"/>
      <c r="X406" s="65"/>
    </row>
    <row r="407" spans="1:24" ht="30" customHeight="1">
      <c r="A407" s="415"/>
      <c r="B407" s="418"/>
      <c r="C407" s="146" t="s">
        <v>19</v>
      </c>
      <c r="D407" s="421"/>
      <c r="E407" s="421"/>
      <c r="F407" s="421"/>
      <c r="G407" s="421"/>
      <c r="H407" s="426"/>
      <c r="I407" s="236"/>
      <c r="J407" s="234"/>
      <c r="K407" s="234"/>
      <c r="L407" s="234"/>
      <c r="M407" s="235"/>
      <c r="N407" s="428"/>
      <c r="O407" s="421"/>
      <c r="P407" s="421"/>
      <c r="Q407" s="421"/>
      <c r="R407" s="421"/>
      <c r="S407" s="245"/>
      <c r="T407" s="246"/>
      <c r="U407" s="246"/>
      <c r="V407" s="246"/>
      <c r="W407" s="247"/>
      <c r="X407" s="65"/>
    </row>
    <row r="408" spans="1:24" ht="30" customHeight="1">
      <c r="A408" s="415"/>
      <c r="B408" s="418"/>
      <c r="C408" s="146" t="s">
        <v>20</v>
      </c>
      <c r="D408" s="421"/>
      <c r="E408" s="421"/>
      <c r="F408" s="421"/>
      <c r="G408" s="421"/>
      <c r="H408" s="426"/>
      <c r="I408" s="236">
        <v>15</v>
      </c>
      <c r="J408" s="234"/>
      <c r="K408" s="234"/>
      <c r="L408" s="234"/>
      <c r="M408" s="235"/>
      <c r="N408" s="428"/>
      <c r="O408" s="421"/>
      <c r="P408" s="421"/>
      <c r="Q408" s="421"/>
      <c r="R408" s="421"/>
      <c r="S408" s="245"/>
      <c r="T408" s="246"/>
      <c r="U408" s="246"/>
      <c r="V408" s="246"/>
      <c r="W408" s="247"/>
      <c r="X408" s="65"/>
    </row>
    <row r="409" spans="1:24" ht="30" customHeight="1">
      <c r="A409" s="415"/>
      <c r="B409" s="418"/>
      <c r="C409" s="146" t="s">
        <v>21</v>
      </c>
      <c r="D409" s="421"/>
      <c r="E409" s="421"/>
      <c r="F409" s="421"/>
      <c r="G409" s="421"/>
      <c r="H409" s="426"/>
      <c r="I409" s="236">
        <v>16</v>
      </c>
      <c r="J409" s="234"/>
      <c r="K409" s="234"/>
      <c r="L409" s="234"/>
      <c r="M409" s="235"/>
      <c r="N409" s="428"/>
      <c r="O409" s="421"/>
      <c r="P409" s="421"/>
      <c r="Q409" s="421"/>
      <c r="R409" s="421"/>
      <c r="S409" s="245"/>
      <c r="T409" s="246"/>
      <c r="U409" s="246"/>
      <c r="V409" s="246"/>
      <c r="W409" s="247"/>
      <c r="X409" s="65"/>
    </row>
    <row r="410" spans="1:24" ht="30" customHeight="1">
      <c r="A410" s="415"/>
      <c r="B410" s="418"/>
      <c r="C410" s="146" t="s">
        <v>22</v>
      </c>
      <c r="D410" s="421"/>
      <c r="E410" s="421"/>
      <c r="F410" s="421"/>
      <c r="G410" s="421"/>
      <c r="H410" s="426"/>
      <c r="I410" s="236"/>
      <c r="J410" s="234"/>
      <c r="K410" s="234"/>
      <c r="L410" s="234"/>
      <c r="M410" s="235"/>
      <c r="N410" s="428"/>
      <c r="O410" s="421"/>
      <c r="P410" s="421"/>
      <c r="Q410" s="421"/>
      <c r="R410" s="421"/>
      <c r="S410" s="245"/>
      <c r="T410" s="246"/>
      <c r="U410" s="246"/>
      <c r="V410" s="246"/>
      <c r="W410" s="247"/>
      <c r="X410" s="65"/>
    </row>
    <row r="411" spans="1:24" ht="30" customHeight="1">
      <c r="A411" s="415"/>
      <c r="B411" s="418"/>
      <c r="C411" s="146" t="s">
        <v>23</v>
      </c>
      <c r="D411" s="421"/>
      <c r="E411" s="421"/>
      <c r="F411" s="421"/>
      <c r="G411" s="421"/>
      <c r="H411" s="426"/>
      <c r="I411" s="236">
        <v>3</v>
      </c>
      <c r="J411" s="234"/>
      <c r="K411" s="234"/>
      <c r="L411" s="234"/>
      <c r="M411" s="235"/>
      <c r="N411" s="428"/>
      <c r="O411" s="421"/>
      <c r="P411" s="421"/>
      <c r="Q411" s="421"/>
      <c r="R411" s="421"/>
      <c r="S411" s="245"/>
      <c r="T411" s="246"/>
      <c r="U411" s="246"/>
      <c r="V411" s="246"/>
      <c r="W411" s="247"/>
      <c r="X411" s="65"/>
    </row>
    <row r="412" spans="1:24" ht="30" customHeight="1" thickBot="1">
      <c r="A412" s="415"/>
      <c r="B412" s="419"/>
      <c r="C412" s="149" t="s">
        <v>24</v>
      </c>
      <c r="D412" s="421"/>
      <c r="E412" s="421"/>
      <c r="F412" s="421"/>
      <c r="G412" s="421"/>
      <c r="H412" s="426"/>
      <c r="I412" s="237">
        <v>7.04</v>
      </c>
      <c r="J412" s="238"/>
      <c r="K412" s="238"/>
      <c r="L412" s="238"/>
      <c r="M412" s="239"/>
      <c r="N412" s="429"/>
      <c r="O412" s="424"/>
      <c r="P412" s="424"/>
      <c r="Q412" s="424"/>
      <c r="R412" s="424"/>
      <c r="S412" s="251"/>
      <c r="T412" s="248"/>
      <c r="U412" s="248"/>
      <c r="V412" s="248"/>
      <c r="W412" s="252"/>
      <c r="X412" s="65"/>
    </row>
    <row r="413" spans="1:24" ht="30" customHeight="1" thickBot="1">
      <c r="A413" s="416"/>
      <c r="B413" s="422" t="s">
        <v>25</v>
      </c>
      <c r="C413" s="423"/>
      <c r="D413" s="256"/>
      <c r="E413" s="223"/>
      <c r="F413" s="223"/>
      <c r="G413" s="223"/>
      <c r="H413" s="223"/>
      <c r="I413" s="223">
        <f t="shared" ref="I413:M413" si="88">I405+I406+I407+I408+I409+I410+I411+I412</f>
        <v>60.74</v>
      </c>
      <c r="J413" s="223">
        <f t="shared" si="88"/>
        <v>0</v>
      </c>
      <c r="K413" s="223">
        <f t="shared" si="88"/>
        <v>0</v>
      </c>
      <c r="L413" s="223">
        <f t="shared" si="88"/>
        <v>0</v>
      </c>
      <c r="M413" s="224">
        <f t="shared" si="88"/>
        <v>0</v>
      </c>
      <c r="N413" s="256"/>
      <c r="O413" s="223"/>
      <c r="P413" s="223"/>
      <c r="Q413" s="223"/>
      <c r="R413" s="223"/>
      <c r="S413" s="223">
        <f t="shared" ref="S413:W413" si="89">S405+S406+S407+S408+S409+S410+S411+S412</f>
        <v>0</v>
      </c>
      <c r="T413" s="223">
        <f t="shared" si="89"/>
        <v>0</v>
      </c>
      <c r="U413" s="223">
        <f t="shared" si="89"/>
        <v>0</v>
      </c>
      <c r="V413" s="223">
        <f t="shared" si="89"/>
        <v>0</v>
      </c>
      <c r="W413" s="224">
        <f t="shared" si="89"/>
        <v>0</v>
      </c>
      <c r="X413" s="65"/>
    </row>
    <row r="414" spans="1:24" ht="30" customHeight="1">
      <c r="A414" s="415">
        <v>46</v>
      </c>
      <c r="B414" s="417" t="s">
        <v>439</v>
      </c>
      <c r="C414" s="144" t="s">
        <v>17</v>
      </c>
      <c r="D414" s="420">
        <v>32.963099999999997</v>
      </c>
      <c r="E414" s="420">
        <v>79.616900000000001</v>
      </c>
      <c r="F414" s="420">
        <v>0</v>
      </c>
      <c r="G414" s="420">
        <v>0</v>
      </c>
      <c r="H414" s="425">
        <v>0.3</v>
      </c>
      <c r="I414" s="240"/>
      <c r="J414" s="232"/>
      <c r="K414" s="232"/>
      <c r="L414" s="232"/>
      <c r="M414" s="233"/>
      <c r="N414" s="427"/>
      <c r="O414" s="420"/>
      <c r="P414" s="420"/>
      <c r="Q414" s="420"/>
      <c r="R414" s="420"/>
      <c r="S414" s="242"/>
      <c r="T414" s="243"/>
      <c r="U414" s="243"/>
      <c r="V414" s="243"/>
      <c r="W414" s="244"/>
      <c r="X414" s="65"/>
    </row>
    <row r="415" spans="1:24" ht="30" customHeight="1">
      <c r="A415" s="415"/>
      <c r="B415" s="418"/>
      <c r="C415" s="146" t="s">
        <v>18</v>
      </c>
      <c r="D415" s="421"/>
      <c r="E415" s="421"/>
      <c r="F415" s="421"/>
      <c r="G415" s="421"/>
      <c r="H415" s="426"/>
      <c r="I415" s="236"/>
      <c r="J415" s="234"/>
      <c r="K415" s="234"/>
      <c r="L415" s="234"/>
      <c r="M415" s="235"/>
      <c r="N415" s="428"/>
      <c r="O415" s="421"/>
      <c r="P415" s="421"/>
      <c r="Q415" s="421"/>
      <c r="R415" s="421"/>
      <c r="S415" s="245"/>
      <c r="T415" s="246"/>
      <c r="U415" s="246"/>
      <c r="V415" s="246"/>
      <c r="W415" s="247"/>
      <c r="X415" s="65"/>
    </row>
    <row r="416" spans="1:24" ht="30" customHeight="1">
      <c r="A416" s="415"/>
      <c r="B416" s="418"/>
      <c r="C416" s="146" t="s">
        <v>19</v>
      </c>
      <c r="D416" s="421"/>
      <c r="E416" s="421"/>
      <c r="F416" s="421"/>
      <c r="G416" s="421"/>
      <c r="H416" s="426"/>
      <c r="I416" s="236"/>
      <c r="J416" s="234"/>
      <c r="K416" s="234"/>
      <c r="L416" s="234"/>
      <c r="M416" s="235"/>
      <c r="N416" s="428"/>
      <c r="O416" s="421"/>
      <c r="P416" s="421"/>
      <c r="Q416" s="421"/>
      <c r="R416" s="421"/>
      <c r="S416" s="245"/>
      <c r="T416" s="246"/>
      <c r="U416" s="246"/>
      <c r="V416" s="246"/>
      <c r="W416" s="247"/>
      <c r="X416" s="65"/>
    </row>
    <row r="417" spans="1:24" ht="30" customHeight="1">
      <c r="A417" s="415"/>
      <c r="B417" s="418"/>
      <c r="C417" s="146" t="s">
        <v>20</v>
      </c>
      <c r="D417" s="421"/>
      <c r="E417" s="421"/>
      <c r="F417" s="421"/>
      <c r="G417" s="421"/>
      <c r="H417" s="426"/>
      <c r="I417" s="236"/>
      <c r="J417" s="234"/>
      <c r="K417" s="234"/>
      <c r="L417" s="234"/>
      <c r="M417" s="235"/>
      <c r="N417" s="428"/>
      <c r="O417" s="421"/>
      <c r="P417" s="421"/>
      <c r="Q417" s="421"/>
      <c r="R417" s="421"/>
      <c r="S417" s="245"/>
      <c r="T417" s="246"/>
      <c r="U417" s="246"/>
      <c r="V417" s="246"/>
      <c r="W417" s="247"/>
      <c r="X417" s="65"/>
    </row>
    <row r="418" spans="1:24" ht="30" customHeight="1">
      <c r="A418" s="415"/>
      <c r="B418" s="418"/>
      <c r="C418" s="146" t="s">
        <v>21</v>
      </c>
      <c r="D418" s="421"/>
      <c r="E418" s="421"/>
      <c r="F418" s="421"/>
      <c r="G418" s="421"/>
      <c r="H418" s="426"/>
      <c r="I418" s="236"/>
      <c r="J418" s="234"/>
      <c r="K418" s="234"/>
      <c r="L418" s="234"/>
      <c r="M418" s="235"/>
      <c r="N418" s="428"/>
      <c r="O418" s="421"/>
      <c r="P418" s="421"/>
      <c r="Q418" s="421"/>
      <c r="R418" s="421"/>
      <c r="S418" s="245"/>
      <c r="T418" s="246"/>
      <c r="U418" s="246"/>
      <c r="V418" s="246"/>
      <c r="W418" s="247"/>
      <c r="X418" s="65"/>
    </row>
    <row r="419" spans="1:24" ht="30" customHeight="1">
      <c r="A419" s="415"/>
      <c r="B419" s="418"/>
      <c r="C419" s="146" t="s">
        <v>22</v>
      </c>
      <c r="D419" s="421"/>
      <c r="E419" s="421"/>
      <c r="F419" s="421"/>
      <c r="G419" s="421"/>
      <c r="H419" s="426"/>
      <c r="I419" s="236"/>
      <c r="J419" s="234"/>
      <c r="K419" s="234"/>
      <c r="L419" s="234"/>
      <c r="M419" s="235"/>
      <c r="N419" s="428"/>
      <c r="O419" s="421"/>
      <c r="P419" s="421"/>
      <c r="Q419" s="421"/>
      <c r="R419" s="421"/>
      <c r="S419" s="245"/>
      <c r="T419" s="246"/>
      <c r="U419" s="246"/>
      <c r="V419" s="246"/>
      <c r="W419" s="247"/>
      <c r="X419" s="65"/>
    </row>
    <row r="420" spans="1:24" ht="30" customHeight="1">
      <c r="A420" s="415"/>
      <c r="B420" s="418"/>
      <c r="C420" s="146" t="s">
        <v>23</v>
      </c>
      <c r="D420" s="421"/>
      <c r="E420" s="421"/>
      <c r="F420" s="421"/>
      <c r="G420" s="421"/>
      <c r="H420" s="426"/>
      <c r="I420" s="236"/>
      <c r="J420" s="234"/>
      <c r="K420" s="234"/>
      <c r="L420" s="234"/>
      <c r="M420" s="235"/>
      <c r="N420" s="428"/>
      <c r="O420" s="421"/>
      <c r="P420" s="421"/>
      <c r="Q420" s="421"/>
      <c r="R420" s="421"/>
      <c r="S420" s="245"/>
      <c r="T420" s="246"/>
      <c r="U420" s="246"/>
      <c r="V420" s="246"/>
      <c r="W420" s="247"/>
      <c r="X420" s="65"/>
    </row>
    <row r="421" spans="1:24" ht="30" customHeight="1" thickBot="1">
      <c r="A421" s="415"/>
      <c r="B421" s="419"/>
      <c r="C421" s="149" t="s">
        <v>24</v>
      </c>
      <c r="D421" s="421"/>
      <c r="E421" s="421"/>
      <c r="F421" s="421"/>
      <c r="G421" s="421"/>
      <c r="H421" s="426"/>
      <c r="I421" s="237"/>
      <c r="J421" s="238"/>
      <c r="K421" s="238"/>
      <c r="L421" s="238"/>
      <c r="M421" s="239"/>
      <c r="N421" s="429"/>
      <c r="O421" s="424"/>
      <c r="P421" s="424"/>
      <c r="Q421" s="424"/>
      <c r="R421" s="424"/>
      <c r="S421" s="251"/>
      <c r="T421" s="248"/>
      <c r="U421" s="248"/>
      <c r="V421" s="248"/>
      <c r="W421" s="252"/>
      <c r="X421" s="65"/>
    </row>
    <row r="422" spans="1:24" ht="30" customHeight="1" thickBot="1">
      <c r="A422" s="416"/>
      <c r="B422" s="422" t="s">
        <v>25</v>
      </c>
      <c r="C422" s="423"/>
      <c r="D422" s="256"/>
      <c r="E422" s="223"/>
      <c r="F422" s="223"/>
      <c r="G422" s="223"/>
      <c r="H422" s="223"/>
      <c r="I422" s="223">
        <f>I414+I415+I416+I417+I418+I419+I420+I421</f>
        <v>0</v>
      </c>
      <c r="J422" s="223">
        <f t="shared" ref="J422:M422" si="90">J414+J415+J416+J417+J418+J419+J420+J421</f>
        <v>0</v>
      </c>
      <c r="K422" s="223">
        <f t="shared" si="90"/>
        <v>0</v>
      </c>
      <c r="L422" s="223">
        <f t="shared" si="90"/>
        <v>0</v>
      </c>
      <c r="M422" s="224">
        <f t="shared" si="90"/>
        <v>0</v>
      </c>
      <c r="N422" s="256"/>
      <c r="O422" s="223"/>
      <c r="P422" s="223"/>
      <c r="Q422" s="223"/>
      <c r="R422" s="223"/>
      <c r="S422" s="223">
        <f>S414+S415+S416+S417+S418+S419+S420+S421</f>
        <v>0</v>
      </c>
      <c r="T422" s="223">
        <f t="shared" ref="T422:W422" si="91">T414+T415+T416+T417+T418+T419+T420+T421</f>
        <v>0</v>
      </c>
      <c r="U422" s="223">
        <f t="shared" si="91"/>
        <v>0</v>
      </c>
      <c r="V422" s="223">
        <f t="shared" si="91"/>
        <v>0</v>
      </c>
      <c r="W422" s="224">
        <f t="shared" si="91"/>
        <v>0</v>
      </c>
      <c r="X422" s="65"/>
    </row>
    <row r="423" spans="1:24" ht="30" customHeight="1">
      <c r="A423" s="415">
        <v>47</v>
      </c>
      <c r="B423" s="417" t="s">
        <v>440</v>
      </c>
      <c r="C423" s="144" t="s">
        <v>17</v>
      </c>
      <c r="D423" s="420">
        <v>154.60499999999999</v>
      </c>
      <c r="E423" s="420">
        <v>19.725000000000001</v>
      </c>
      <c r="F423" s="420">
        <v>0</v>
      </c>
      <c r="G423" s="420">
        <v>0</v>
      </c>
      <c r="H423" s="425">
        <v>0</v>
      </c>
      <c r="I423" s="240">
        <v>7.2</v>
      </c>
      <c r="J423" s="232"/>
      <c r="K423" s="232"/>
      <c r="L423" s="232"/>
      <c r="M423" s="233"/>
      <c r="N423" s="427"/>
      <c r="O423" s="420"/>
      <c r="P423" s="420"/>
      <c r="Q423" s="420"/>
      <c r="R423" s="420"/>
      <c r="S423" s="242"/>
      <c r="T423" s="243"/>
      <c r="U423" s="243"/>
      <c r="V423" s="243"/>
      <c r="W423" s="244"/>
      <c r="X423" s="65"/>
    </row>
    <row r="424" spans="1:24" ht="30" customHeight="1">
      <c r="A424" s="415"/>
      <c r="B424" s="418"/>
      <c r="C424" s="146" t="s">
        <v>18</v>
      </c>
      <c r="D424" s="421"/>
      <c r="E424" s="421"/>
      <c r="F424" s="421"/>
      <c r="G424" s="421"/>
      <c r="H424" s="426"/>
      <c r="I424" s="236">
        <v>8.1999999999999993</v>
      </c>
      <c r="J424" s="234"/>
      <c r="K424" s="234"/>
      <c r="L424" s="234"/>
      <c r="M424" s="235"/>
      <c r="N424" s="428"/>
      <c r="O424" s="421"/>
      <c r="P424" s="421"/>
      <c r="Q424" s="421"/>
      <c r="R424" s="421"/>
      <c r="S424" s="245"/>
      <c r="T424" s="246"/>
      <c r="U424" s="246"/>
      <c r="V424" s="246"/>
      <c r="W424" s="247"/>
      <c r="X424" s="65"/>
    </row>
    <row r="425" spans="1:24" ht="30" customHeight="1">
      <c r="A425" s="415"/>
      <c r="B425" s="418"/>
      <c r="C425" s="146" t="s">
        <v>19</v>
      </c>
      <c r="D425" s="421"/>
      <c r="E425" s="421"/>
      <c r="F425" s="421"/>
      <c r="G425" s="421"/>
      <c r="H425" s="426"/>
      <c r="I425" s="236"/>
      <c r="J425" s="234"/>
      <c r="K425" s="234"/>
      <c r="L425" s="234"/>
      <c r="M425" s="235"/>
      <c r="N425" s="428"/>
      <c r="O425" s="421"/>
      <c r="P425" s="421"/>
      <c r="Q425" s="421"/>
      <c r="R425" s="421"/>
      <c r="S425" s="245"/>
      <c r="T425" s="246"/>
      <c r="U425" s="246"/>
      <c r="V425" s="246"/>
      <c r="W425" s="247"/>
      <c r="X425" s="65"/>
    </row>
    <row r="426" spans="1:24" ht="30" customHeight="1">
      <c r="A426" s="415"/>
      <c r="B426" s="418"/>
      <c r="C426" s="146" t="s">
        <v>20</v>
      </c>
      <c r="D426" s="421"/>
      <c r="E426" s="421"/>
      <c r="F426" s="421"/>
      <c r="G426" s="421"/>
      <c r="H426" s="426"/>
      <c r="I426" s="236">
        <v>10</v>
      </c>
      <c r="J426" s="234"/>
      <c r="K426" s="234"/>
      <c r="L426" s="234"/>
      <c r="M426" s="235"/>
      <c r="N426" s="428"/>
      <c r="O426" s="421"/>
      <c r="P426" s="421"/>
      <c r="Q426" s="421"/>
      <c r="R426" s="421"/>
      <c r="S426" s="245"/>
      <c r="T426" s="246"/>
      <c r="U426" s="246"/>
      <c r="V426" s="246"/>
      <c r="W426" s="247"/>
      <c r="X426" s="65"/>
    </row>
    <row r="427" spans="1:24" ht="30" customHeight="1">
      <c r="A427" s="415"/>
      <c r="B427" s="418"/>
      <c r="C427" s="146" t="s">
        <v>21</v>
      </c>
      <c r="D427" s="421"/>
      <c r="E427" s="421"/>
      <c r="F427" s="421"/>
      <c r="G427" s="421"/>
      <c r="H427" s="426"/>
      <c r="I427" s="236">
        <v>9</v>
      </c>
      <c r="J427" s="234"/>
      <c r="K427" s="234"/>
      <c r="L427" s="234"/>
      <c r="M427" s="235"/>
      <c r="N427" s="428"/>
      <c r="O427" s="421"/>
      <c r="P427" s="421"/>
      <c r="Q427" s="421"/>
      <c r="R427" s="421"/>
      <c r="S427" s="245"/>
      <c r="T427" s="246"/>
      <c r="U427" s="246"/>
      <c r="V427" s="246"/>
      <c r="W427" s="247"/>
      <c r="X427" s="65"/>
    </row>
    <row r="428" spans="1:24" ht="30" customHeight="1">
      <c r="A428" s="415"/>
      <c r="B428" s="418"/>
      <c r="C428" s="146" t="s">
        <v>22</v>
      </c>
      <c r="D428" s="421"/>
      <c r="E428" s="421"/>
      <c r="F428" s="421"/>
      <c r="G428" s="421"/>
      <c r="H428" s="426"/>
      <c r="I428" s="236">
        <v>2</v>
      </c>
      <c r="J428" s="234"/>
      <c r="K428" s="234"/>
      <c r="L428" s="234"/>
      <c r="M428" s="235"/>
      <c r="N428" s="428"/>
      <c r="O428" s="421"/>
      <c r="P428" s="421"/>
      <c r="Q428" s="421"/>
      <c r="R428" s="421"/>
      <c r="S428" s="245"/>
      <c r="T428" s="246"/>
      <c r="U428" s="246"/>
      <c r="V428" s="246"/>
      <c r="W428" s="247"/>
      <c r="X428" s="65"/>
    </row>
    <row r="429" spans="1:24" ht="30" customHeight="1">
      <c r="A429" s="415"/>
      <c r="B429" s="418"/>
      <c r="C429" s="146" t="s">
        <v>23</v>
      </c>
      <c r="D429" s="421"/>
      <c r="E429" s="421"/>
      <c r="F429" s="421"/>
      <c r="G429" s="421"/>
      <c r="H429" s="426"/>
      <c r="I429" s="236">
        <v>2</v>
      </c>
      <c r="J429" s="234"/>
      <c r="K429" s="234"/>
      <c r="L429" s="234"/>
      <c r="M429" s="235"/>
      <c r="N429" s="428"/>
      <c r="O429" s="421"/>
      <c r="P429" s="421"/>
      <c r="Q429" s="421"/>
      <c r="R429" s="421"/>
      <c r="S429" s="245"/>
      <c r="T429" s="246"/>
      <c r="U429" s="246"/>
      <c r="V429" s="246"/>
      <c r="W429" s="247"/>
      <c r="X429" s="65"/>
    </row>
    <row r="430" spans="1:24" ht="30" customHeight="1" thickBot="1">
      <c r="A430" s="415"/>
      <c r="B430" s="419"/>
      <c r="C430" s="149" t="s">
        <v>24</v>
      </c>
      <c r="D430" s="421"/>
      <c r="E430" s="421"/>
      <c r="F430" s="421"/>
      <c r="G430" s="421"/>
      <c r="H430" s="426"/>
      <c r="I430" s="237">
        <v>10</v>
      </c>
      <c r="J430" s="238"/>
      <c r="K430" s="238"/>
      <c r="L430" s="238"/>
      <c r="M430" s="239"/>
      <c r="N430" s="429"/>
      <c r="O430" s="424"/>
      <c r="P430" s="424"/>
      <c r="Q430" s="424"/>
      <c r="R430" s="424"/>
      <c r="S430" s="251"/>
      <c r="T430" s="248"/>
      <c r="U430" s="248"/>
      <c r="V430" s="248"/>
      <c r="W430" s="252"/>
      <c r="X430" s="65"/>
    </row>
    <row r="431" spans="1:24" ht="30" customHeight="1" thickBot="1">
      <c r="A431" s="416"/>
      <c r="B431" s="422" t="s">
        <v>25</v>
      </c>
      <c r="C431" s="423"/>
      <c r="D431" s="256"/>
      <c r="E431" s="223"/>
      <c r="F431" s="223"/>
      <c r="G431" s="223"/>
      <c r="H431" s="223"/>
      <c r="I431" s="223">
        <f t="shared" ref="I431:M431" si="92">I423+I424+I425+I426+I427+I428+I429+I430</f>
        <v>48.4</v>
      </c>
      <c r="J431" s="223">
        <f t="shared" si="92"/>
        <v>0</v>
      </c>
      <c r="K431" s="223">
        <f t="shared" si="92"/>
        <v>0</v>
      </c>
      <c r="L431" s="223">
        <f t="shared" si="92"/>
        <v>0</v>
      </c>
      <c r="M431" s="224">
        <f t="shared" si="92"/>
        <v>0</v>
      </c>
      <c r="N431" s="256"/>
      <c r="O431" s="223"/>
      <c r="P431" s="223"/>
      <c r="Q431" s="223"/>
      <c r="R431" s="223"/>
      <c r="S431" s="223">
        <f t="shared" ref="S431:W431" si="93">S423+S424+S425+S426+S427+S428+S429+S430</f>
        <v>0</v>
      </c>
      <c r="T431" s="223">
        <f t="shared" si="93"/>
        <v>0</v>
      </c>
      <c r="U431" s="223">
        <f t="shared" si="93"/>
        <v>0</v>
      </c>
      <c r="V431" s="223">
        <f t="shared" si="93"/>
        <v>0</v>
      </c>
      <c r="W431" s="224">
        <f t="shared" si="93"/>
        <v>0</v>
      </c>
      <c r="X431" s="65"/>
    </row>
    <row r="432" spans="1:24" ht="30" customHeight="1">
      <c r="A432" s="415">
        <v>48</v>
      </c>
      <c r="B432" s="417" t="s">
        <v>441</v>
      </c>
      <c r="C432" s="144" t="s">
        <v>17</v>
      </c>
      <c r="D432" s="420">
        <v>54.156999999999996</v>
      </c>
      <c r="E432" s="420">
        <v>34.942999999999998</v>
      </c>
      <c r="F432" s="420">
        <v>0</v>
      </c>
      <c r="G432" s="420">
        <v>0</v>
      </c>
      <c r="H432" s="425">
        <v>13.680999999999999</v>
      </c>
      <c r="I432" s="240"/>
      <c r="J432" s="232"/>
      <c r="K432" s="232"/>
      <c r="L432" s="232"/>
      <c r="M432" s="233"/>
      <c r="N432" s="427"/>
      <c r="O432" s="420"/>
      <c r="P432" s="420"/>
      <c r="Q432" s="420"/>
      <c r="R432" s="420"/>
      <c r="S432" s="242"/>
      <c r="T432" s="243"/>
      <c r="U432" s="243"/>
      <c r="V432" s="243"/>
      <c r="W432" s="244"/>
      <c r="X432" s="65"/>
    </row>
    <row r="433" spans="1:24" ht="30" customHeight="1">
      <c r="A433" s="415"/>
      <c r="B433" s="418"/>
      <c r="C433" s="146" t="s">
        <v>18</v>
      </c>
      <c r="D433" s="421"/>
      <c r="E433" s="421"/>
      <c r="F433" s="421"/>
      <c r="G433" s="421"/>
      <c r="H433" s="426"/>
      <c r="I433" s="236"/>
      <c r="J433" s="234"/>
      <c r="K433" s="234"/>
      <c r="L433" s="234"/>
      <c r="M433" s="235"/>
      <c r="N433" s="428"/>
      <c r="O433" s="421"/>
      <c r="P433" s="421"/>
      <c r="Q433" s="421"/>
      <c r="R433" s="421"/>
      <c r="S433" s="245"/>
      <c r="T433" s="246"/>
      <c r="U433" s="246"/>
      <c r="V433" s="246"/>
      <c r="W433" s="247"/>
      <c r="X433" s="65"/>
    </row>
    <row r="434" spans="1:24" ht="30" customHeight="1">
      <c r="A434" s="415"/>
      <c r="B434" s="418"/>
      <c r="C434" s="146" t="s">
        <v>19</v>
      </c>
      <c r="D434" s="421"/>
      <c r="E434" s="421"/>
      <c r="F434" s="421"/>
      <c r="G434" s="421"/>
      <c r="H434" s="426"/>
      <c r="I434" s="236"/>
      <c r="J434" s="234"/>
      <c r="K434" s="234"/>
      <c r="L434" s="234"/>
      <c r="M434" s="235"/>
      <c r="N434" s="428"/>
      <c r="O434" s="421"/>
      <c r="P434" s="421"/>
      <c r="Q434" s="421"/>
      <c r="R434" s="421"/>
      <c r="S434" s="245"/>
      <c r="T434" s="246"/>
      <c r="U434" s="246"/>
      <c r="V434" s="246"/>
      <c r="W434" s="247"/>
      <c r="X434" s="65"/>
    </row>
    <row r="435" spans="1:24" ht="30" customHeight="1">
      <c r="A435" s="415"/>
      <c r="B435" s="418"/>
      <c r="C435" s="146" t="s">
        <v>20</v>
      </c>
      <c r="D435" s="421"/>
      <c r="E435" s="421"/>
      <c r="F435" s="421"/>
      <c r="G435" s="421"/>
      <c r="H435" s="426"/>
      <c r="I435" s="236"/>
      <c r="J435" s="234"/>
      <c r="K435" s="234"/>
      <c r="L435" s="234"/>
      <c r="M435" s="235"/>
      <c r="N435" s="428"/>
      <c r="O435" s="421"/>
      <c r="P435" s="421"/>
      <c r="Q435" s="421"/>
      <c r="R435" s="421"/>
      <c r="S435" s="245"/>
      <c r="T435" s="246"/>
      <c r="U435" s="246"/>
      <c r="V435" s="246"/>
      <c r="W435" s="247"/>
      <c r="X435" s="65"/>
    </row>
    <row r="436" spans="1:24" ht="30" customHeight="1">
      <c r="A436" s="415"/>
      <c r="B436" s="418"/>
      <c r="C436" s="146" t="s">
        <v>21</v>
      </c>
      <c r="D436" s="421"/>
      <c r="E436" s="421"/>
      <c r="F436" s="421"/>
      <c r="G436" s="421"/>
      <c r="H436" s="426"/>
      <c r="I436" s="236"/>
      <c r="J436" s="234"/>
      <c r="K436" s="234"/>
      <c r="L436" s="234"/>
      <c r="M436" s="235"/>
      <c r="N436" s="428"/>
      <c r="O436" s="421"/>
      <c r="P436" s="421"/>
      <c r="Q436" s="421"/>
      <c r="R436" s="421"/>
      <c r="S436" s="245"/>
      <c r="T436" s="246"/>
      <c r="U436" s="246"/>
      <c r="V436" s="246"/>
      <c r="W436" s="247"/>
      <c r="X436" s="65"/>
    </row>
    <row r="437" spans="1:24" ht="30" customHeight="1">
      <c r="A437" s="415"/>
      <c r="B437" s="418"/>
      <c r="C437" s="146" t="s">
        <v>22</v>
      </c>
      <c r="D437" s="421"/>
      <c r="E437" s="421"/>
      <c r="F437" s="421"/>
      <c r="G437" s="421"/>
      <c r="H437" s="426"/>
      <c r="I437" s="236"/>
      <c r="J437" s="234"/>
      <c r="K437" s="234"/>
      <c r="L437" s="234"/>
      <c r="M437" s="235"/>
      <c r="N437" s="428"/>
      <c r="O437" s="421"/>
      <c r="P437" s="421"/>
      <c r="Q437" s="421"/>
      <c r="R437" s="421"/>
      <c r="S437" s="245"/>
      <c r="T437" s="246"/>
      <c r="U437" s="246"/>
      <c r="V437" s="246"/>
      <c r="W437" s="247"/>
      <c r="X437" s="65"/>
    </row>
    <row r="438" spans="1:24" ht="30" customHeight="1">
      <c r="A438" s="415"/>
      <c r="B438" s="418"/>
      <c r="C438" s="146" t="s">
        <v>23</v>
      </c>
      <c r="D438" s="421"/>
      <c r="E438" s="421"/>
      <c r="F438" s="421"/>
      <c r="G438" s="421"/>
      <c r="H438" s="426"/>
      <c r="I438" s="236"/>
      <c r="J438" s="234"/>
      <c r="K438" s="234"/>
      <c r="L438" s="234"/>
      <c r="M438" s="235"/>
      <c r="N438" s="428"/>
      <c r="O438" s="421"/>
      <c r="P438" s="421"/>
      <c r="Q438" s="421"/>
      <c r="R438" s="421"/>
      <c r="S438" s="245"/>
      <c r="T438" s="246"/>
      <c r="U438" s="246"/>
      <c r="V438" s="246"/>
      <c r="W438" s="247"/>
      <c r="X438" s="65"/>
    </row>
    <row r="439" spans="1:24" ht="30" customHeight="1" thickBot="1">
      <c r="A439" s="415"/>
      <c r="B439" s="419"/>
      <c r="C439" s="149" t="s">
        <v>24</v>
      </c>
      <c r="D439" s="421"/>
      <c r="E439" s="421"/>
      <c r="F439" s="421"/>
      <c r="G439" s="421"/>
      <c r="H439" s="426"/>
      <c r="I439" s="237"/>
      <c r="J439" s="238"/>
      <c r="K439" s="238"/>
      <c r="L439" s="238"/>
      <c r="M439" s="239"/>
      <c r="N439" s="429"/>
      <c r="O439" s="424"/>
      <c r="P439" s="424"/>
      <c r="Q439" s="424"/>
      <c r="R439" s="424"/>
      <c r="S439" s="251"/>
      <c r="T439" s="248"/>
      <c r="U439" s="248"/>
      <c r="V439" s="248"/>
      <c r="W439" s="252"/>
      <c r="X439" s="65"/>
    </row>
    <row r="440" spans="1:24" ht="30" customHeight="1" thickBot="1">
      <c r="A440" s="416"/>
      <c r="B440" s="422" t="s">
        <v>25</v>
      </c>
      <c r="C440" s="423"/>
      <c r="D440" s="256"/>
      <c r="E440" s="223"/>
      <c r="F440" s="223"/>
      <c r="G440" s="223"/>
      <c r="H440" s="223"/>
      <c r="I440" s="223">
        <f>I432+I433+I434+I435+I436+I437+I438+I439</f>
        <v>0</v>
      </c>
      <c r="J440" s="223">
        <f t="shared" ref="J440:M440" si="94">J432+J433+J434+J435+J436+J437+J438+J439</f>
        <v>0</v>
      </c>
      <c r="K440" s="223">
        <f t="shared" si="94"/>
        <v>0</v>
      </c>
      <c r="L440" s="223">
        <f t="shared" si="94"/>
        <v>0</v>
      </c>
      <c r="M440" s="224">
        <f t="shared" si="94"/>
        <v>0</v>
      </c>
      <c r="N440" s="256"/>
      <c r="O440" s="223"/>
      <c r="P440" s="223"/>
      <c r="Q440" s="223"/>
      <c r="R440" s="223"/>
      <c r="S440" s="223">
        <f>S432+S433+S434+S435+S436+S437+S438+S439</f>
        <v>0</v>
      </c>
      <c r="T440" s="223">
        <f t="shared" ref="T440:W440" si="95">T432+T433+T434+T435+T436+T437+T438+T439</f>
        <v>0</v>
      </c>
      <c r="U440" s="223">
        <f t="shared" si="95"/>
        <v>0</v>
      </c>
      <c r="V440" s="223">
        <f t="shared" si="95"/>
        <v>0</v>
      </c>
      <c r="W440" s="224">
        <f t="shared" si="95"/>
        <v>0</v>
      </c>
      <c r="X440" s="65"/>
    </row>
    <row r="441" spans="1:24" ht="30" customHeight="1">
      <c r="A441" s="415">
        <v>49</v>
      </c>
      <c r="B441" s="417" t="s">
        <v>442</v>
      </c>
      <c r="C441" s="144" t="s">
        <v>17</v>
      </c>
      <c r="D441" s="420">
        <v>172.3484</v>
      </c>
      <c r="E441" s="420">
        <v>279.41500000000002</v>
      </c>
      <c r="F441" s="420">
        <v>0</v>
      </c>
      <c r="G441" s="420">
        <v>3.1</v>
      </c>
      <c r="H441" s="425">
        <v>4.6543999999999999</v>
      </c>
      <c r="I441" s="240">
        <v>5</v>
      </c>
      <c r="J441" s="232"/>
      <c r="K441" s="232"/>
      <c r="L441" s="232"/>
      <c r="M441" s="233"/>
      <c r="N441" s="427"/>
      <c r="O441" s="420"/>
      <c r="P441" s="420"/>
      <c r="Q441" s="420"/>
      <c r="R441" s="420"/>
      <c r="S441" s="242"/>
      <c r="T441" s="243"/>
      <c r="U441" s="243"/>
      <c r="V441" s="243"/>
      <c r="W441" s="244"/>
      <c r="X441" s="65"/>
    </row>
    <row r="442" spans="1:24" ht="30" customHeight="1">
      <c r="A442" s="415"/>
      <c r="B442" s="418"/>
      <c r="C442" s="146" t="s">
        <v>18</v>
      </c>
      <c r="D442" s="421"/>
      <c r="E442" s="421"/>
      <c r="F442" s="421"/>
      <c r="G442" s="421"/>
      <c r="H442" s="426"/>
      <c r="I442" s="236">
        <v>2</v>
      </c>
      <c r="J442" s="234"/>
      <c r="K442" s="234"/>
      <c r="L442" s="234"/>
      <c r="M442" s="235"/>
      <c r="N442" s="428"/>
      <c r="O442" s="421"/>
      <c r="P442" s="421"/>
      <c r="Q442" s="421"/>
      <c r="R442" s="421"/>
      <c r="S442" s="245"/>
      <c r="T442" s="246"/>
      <c r="U442" s="246"/>
      <c r="V442" s="246"/>
      <c r="W442" s="247"/>
      <c r="X442" s="65"/>
    </row>
    <row r="443" spans="1:24" ht="30" customHeight="1">
      <c r="A443" s="415"/>
      <c r="B443" s="418"/>
      <c r="C443" s="146" t="s">
        <v>19</v>
      </c>
      <c r="D443" s="421"/>
      <c r="E443" s="421"/>
      <c r="F443" s="421"/>
      <c r="G443" s="421"/>
      <c r="H443" s="426"/>
      <c r="I443" s="236"/>
      <c r="J443" s="234"/>
      <c r="K443" s="234"/>
      <c r="L443" s="234"/>
      <c r="M443" s="235"/>
      <c r="N443" s="428"/>
      <c r="O443" s="421"/>
      <c r="P443" s="421"/>
      <c r="Q443" s="421"/>
      <c r="R443" s="421"/>
      <c r="S443" s="245"/>
      <c r="T443" s="246"/>
      <c r="U443" s="246"/>
      <c r="V443" s="246"/>
      <c r="W443" s="247"/>
      <c r="X443" s="65"/>
    </row>
    <row r="444" spans="1:24" ht="30" customHeight="1">
      <c r="A444" s="415"/>
      <c r="B444" s="418"/>
      <c r="C444" s="146" t="s">
        <v>20</v>
      </c>
      <c r="D444" s="421"/>
      <c r="E444" s="421"/>
      <c r="F444" s="421"/>
      <c r="G444" s="421"/>
      <c r="H444" s="426"/>
      <c r="I444" s="236">
        <v>50</v>
      </c>
      <c r="J444" s="234"/>
      <c r="K444" s="234"/>
      <c r="L444" s="234"/>
      <c r="M444" s="235"/>
      <c r="N444" s="428"/>
      <c r="O444" s="421"/>
      <c r="P444" s="421"/>
      <c r="Q444" s="421"/>
      <c r="R444" s="421"/>
      <c r="S444" s="245"/>
      <c r="T444" s="246"/>
      <c r="U444" s="246"/>
      <c r="V444" s="246"/>
      <c r="W444" s="247"/>
      <c r="X444" s="65"/>
    </row>
    <row r="445" spans="1:24" ht="30" customHeight="1">
      <c r="A445" s="415"/>
      <c r="B445" s="418"/>
      <c r="C445" s="146" t="s">
        <v>21</v>
      </c>
      <c r="D445" s="421"/>
      <c r="E445" s="421"/>
      <c r="F445" s="421"/>
      <c r="G445" s="421"/>
      <c r="H445" s="426"/>
      <c r="I445" s="236">
        <v>10</v>
      </c>
      <c r="J445" s="234"/>
      <c r="K445" s="234"/>
      <c r="L445" s="234"/>
      <c r="M445" s="235"/>
      <c r="N445" s="428"/>
      <c r="O445" s="421"/>
      <c r="P445" s="421"/>
      <c r="Q445" s="421"/>
      <c r="R445" s="421"/>
      <c r="S445" s="245"/>
      <c r="T445" s="246"/>
      <c r="U445" s="246"/>
      <c r="V445" s="246"/>
      <c r="W445" s="247"/>
      <c r="X445" s="65"/>
    </row>
    <row r="446" spans="1:24" ht="30" customHeight="1">
      <c r="A446" s="415"/>
      <c r="B446" s="418"/>
      <c r="C446" s="146" t="s">
        <v>22</v>
      </c>
      <c r="D446" s="421"/>
      <c r="E446" s="421"/>
      <c r="F446" s="421"/>
      <c r="G446" s="421"/>
      <c r="H446" s="426"/>
      <c r="I446" s="236"/>
      <c r="J446" s="234"/>
      <c r="K446" s="234"/>
      <c r="L446" s="234"/>
      <c r="M446" s="235"/>
      <c r="N446" s="428"/>
      <c r="O446" s="421"/>
      <c r="P446" s="421"/>
      <c r="Q446" s="421"/>
      <c r="R446" s="421"/>
      <c r="S446" s="245"/>
      <c r="T446" s="246"/>
      <c r="U446" s="246"/>
      <c r="V446" s="246"/>
      <c r="W446" s="247"/>
      <c r="X446" s="65"/>
    </row>
    <row r="447" spans="1:24" ht="30" customHeight="1">
      <c r="A447" s="415"/>
      <c r="B447" s="418"/>
      <c r="C447" s="146" t="s">
        <v>23</v>
      </c>
      <c r="D447" s="421"/>
      <c r="E447" s="421"/>
      <c r="F447" s="421"/>
      <c r="G447" s="421"/>
      <c r="H447" s="426"/>
      <c r="I447" s="236"/>
      <c r="J447" s="234"/>
      <c r="K447" s="234"/>
      <c r="L447" s="234"/>
      <c r="M447" s="235"/>
      <c r="N447" s="428"/>
      <c r="O447" s="421"/>
      <c r="P447" s="421"/>
      <c r="Q447" s="421"/>
      <c r="R447" s="421"/>
      <c r="S447" s="245"/>
      <c r="T447" s="246"/>
      <c r="U447" s="246"/>
      <c r="V447" s="246"/>
      <c r="W447" s="247"/>
      <c r="X447" s="65"/>
    </row>
    <row r="448" spans="1:24" ht="30" customHeight="1" thickBot="1">
      <c r="A448" s="415"/>
      <c r="B448" s="419"/>
      <c r="C448" s="149" t="s">
        <v>24</v>
      </c>
      <c r="D448" s="421"/>
      <c r="E448" s="421"/>
      <c r="F448" s="421"/>
      <c r="G448" s="421"/>
      <c r="H448" s="426"/>
      <c r="I448" s="237">
        <v>10.73</v>
      </c>
      <c r="J448" s="238"/>
      <c r="K448" s="238"/>
      <c r="L448" s="238"/>
      <c r="M448" s="239"/>
      <c r="N448" s="429"/>
      <c r="O448" s="424"/>
      <c r="P448" s="424"/>
      <c r="Q448" s="424"/>
      <c r="R448" s="424"/>
      <c r="S448" s="251"/>
      <c r="T448" s="248"/>
      <c r="U448" s="248"/>
      <c r="V448" s="248"/>
      <c r="W448" s="252"/>
      <c r="X448" s="65"/>
    </row>
    <row r="449" spans="1:24" ht="30" customHeight="1" thickBot="1">
      <c r="A449" s="416"/>
      <c r="B449" s="422" t="s">
        <v>25</v>
      </c>
      <c r="C449" s="423"/>
      <c r="D449" s="256"/>
      <c r="E449" s="223"/>
      <c r="F449" s="223"/>
      <c r="G449" s="223"/>
      <c r="H449" s="223"/>
      <c r="I449" s="223">
        <f t="shared" ref="I449:M449" si="96">I441+I442+I443+I444+I445+I446+I447+I448</f>
        <v>77.73</v>
      </c>
      <c r="J449" s="223">
        <f t="shared" si="96"/>
        <v>0</v>
      </c>
      <c r="K449" s="223">
        <f t="shared" si="96"/>
        <v>0</v>
      </c>
      <c r="L449" s="223">
        <f t="shared" si="96"/>
        <v>0</v>
      </c>
      <c r="M449" s="224">
        <f t="shared" si="96"/>
        <v>0</v>
      </c>
      <c r="N449" s="256"/>
      <c r="O449" s="223"/>
      <c r="P449" s="223"/>
      <c r="Q449" s="223"/>
      <c r="R449" s="223"/>
      <c r="S449" s="223">
        <f t="shared" ref="S449:W449" si="97">S441+S442+S443+S444+S445+S446+S447+S448</f>
        <v>0</v>
      </c>
      <c r="T449" s="223">
        <f t="shared" si="97"/>
        <v>0</v>
      </c>
      <c r="U449" s="223">
        <f t="shared" si="97"/>
        <v>0</v>
      </c>
      <c r="V449" s="223">
        <f t="shared" si="97"/>
        <v>0</v>
      </c>
      <c r="W449" s="224">
        <f t="shared" si="97"/>
        <v>0</v>
      </c>
      <c r="X449" s="65"/>
    </row>
    <row r="450" spans="1:24" ht="30" customHeight="1">
      <c r="A450" s="415">
        <v>50</v>
      </c>
      <c r="B450" s="417" t="s">
        <v>443</v>
      </c>
      <c r="C450" s="144" t="s">
        <v>17</v>
      </c>
      <c r="D450" s="420">
        <v>194.15479999999999</v>
      </c>
      <c r="E450" s="420">
        <v>57.042900000000003</v>
      </c>
      <c r="F450" s="420">
        <v>0</v>
      </c>
      <c r="G450" s="420">
        <v>76.161299999999997</v>
      </c>
      <c r="H450" s="425">
        <v>21.655000000000001</v>
      </c>
      <c r="I450" s="240">
        <v>7.2</v>
      </c>
      <c r="J450" s="232"/>
      <c r="K450" s="232"/>
      <c r="L450" s="232"/>
      <c r="M450" s="233"/>
      <c r="N450" s="427">
        <v>0</v>
      </c>
      <c r="O450" s="420">
        <v>0</v>
      </c>
      <c r="P450" s="420">
        <v>0</v>
      </c>
      <c r="Q450" s="420">
        <v>14.866</v>
      </c>
      <c r="R450" s="420">
        <v>0</v>
      </c>
      <c r="S450" s="242"/>
      <c r="T450" s="243"/>
      <c r="U450" s="243"/>
      <c r="V450" s="243"/>
      <c r="W450" s="244"/>
      <c r="X450" s="65"/>
    </row>
    <row r="451" spans="1:24" ht="30" customHeight="1">
      <c r="A451" s="415"/>
      <c r="B451" s="418"/>
      <c r="C451" s="146" t="s">
        <v>18</v>
      </c>
      <c r="D451" s="421"/>
      <c r="E451" s="421"/>
      <c r="F451" s="421"/>
      <c r="G451" s="421"/>
      <c r="H451" s="426"/>
      <c r="I451" s="236">
        <v>3</v>
      </c>
      <c r="J451" s="234"/>
      <c r="K451" s="234"/>
      <c r="L451" s="234"/>
      <c r="M451" s="235"/>
      <c r="N451" s="428"/>
      <c r="O451" s="421"/>
      <c r="P451" s="421"/>
      <c r="Q451" s="421"/>
      <c r="R451" s="421"/>
      <c r="S451" s="245"/>
      <c r="T451" s="246"/>
      <c r="U451" s="246"/>
      <c r="V451" s="246"/>
      <c r="W451" s="247"/>
      <c r="X451" s="65"/>
    </row>
    <row r="452" spans="1:24" ht="30" customHeight="1">
      <c r="A452" s="415"/>
      <c r="B452" s="418"/>
      <c r="C452" s="146" t="s">
        <v>19</v>
      </c>
      <c r="D452" s="421"/>
      <c r="E452" s="421"/>
      <c r="F452" s="421"/>
      <c r="G452" s="421"/>
      <c r="H452" s="426"/>
      <c r="I452" s="236"/>
      <c r="J452" s="234"/>
      <c r="K452" s="234"/>
      <c r="L452" s="234"/>
      <c r="M452" s="235"/>
      <c r="N452" s="428"/>
      <c r="O452" s="421"/>
      <c r="P452" s="421"/>
      <c r="Q452" s="421"/>
      <c r="R452" s="421"/>
      <c r="S452" s="245"/>
      <c r="T452" s="246"/>
      <c r="U452" s="246"/>
      <c r="V452" s="246"/>
      <c r="W452" s="247"/>
      <c r="X452" s="65"/>
    </row>
    <row r="453" spans="1:24" ht="30" customHeight="1">
      <c r="A453" s="415"/>
      <c r="B453" s="418"/>
      <c r="C453" s="146" t="s">
        <v>20</v>
      </c>
      <c r="D453" s="421"/>
      <c r="E453" s="421"/>
      <c r="F453" s="421"/>
      <c r="G453" s="421"/>
      <c r="H453" s="426"/>
      <c r="I453" s="236">
        <v>76</v>
      </c>
      <c r="J453" s="234"/>
      <c r="K453" s="234"/>
      <c r="L453" s="234"/>
      <c r="M453" s="235"/>
      <c r="N453" s="428"/>
      <c r="O453" s="421"/>
      <c r="P453" s="421"/>
      <c r="Q453" s="421"/>
      <c r="R453" s="421"/>
      <c r="S453" s="245"/>
      <c r="T453" s="246"/>
      <c r="U453" s="246"/>
      <c r="V453" s="246"/>
      <c r="W453" s="247"/>
      <c r="X453" s="65"/>
    </row>
    <row r="454" spans="1:24" ht="30" customHeight="1">
      <c r="A454" s="415"/>
      <c r="B454" s="418"/>
      <c r="C454" s="146" t="s">
        <v>21</v>
      </c>
      <c r="D454" s="421"/>
      <c r="E454" s="421"/>
      <c r="F454" s="421"/>
      <c r="G454" s="421"/>
      <c r="H454" s="426"/>
      <c r="I454" s="236">
        <v>10</v>
      </c>
      <c r="J454" s="234"/>
      <c r="K454" s="234"/>
      <c r="L454" s="234"/>
      <c r="M454" s="235"/>
      <c r="N454" s="428"/>
      <c r="O454" s="421"/>
      <c r="P454" s="421"/>
      <c r="Q454" s="421"/>
      <c r="R454" s="421"/>
      <c r="S454" s="245"/>
      <c r="T454" s="246"/>
      <c r="U454" s="246"/>
      <c r="V454" s="246"/>
      <c r="W454" s="247"/>
      <c r="X454" s="65"/>
    </row>
    <row r="455" spans="1:24" ht="30" customHeight="1">
      <c r="A455" s="415"/>
      <c r="B455" s="418"/>
      <c r="C455" s="146" t="s">
        <v>22</v>
      </c>
      <c r="D455" s="421"/>
      <c r="E455" s="421"/>
      <c r="F455" s="421"/>
      <c r="G455" s="421"/>
      <c r="H455" s="426"/>
      <c r="I455" s="236"/>
      <c r="J455" s="234"/>
      <c r="K455" s="234"/>
      <c r="L455" s="234"/>
      <c r="M455" s="235"/>
      <c r="N455" s="428"/>
      <c r="O455" s="421"/>
      <c r="P455" s="421"/>
      <c r="Q455" s="421"/>
      <c r="R455" s="421"/>
      <c r="S455" s="245"/>
      <c r="T455" s="246"/>
      <c r="U455" s="246"/>
      <c r="V455" s="246"/>
      <c r="W455" s="247"/>
      <c r="X455" s="65"/>
    </row>
    <row r="456" spans="1:24" ht="30" customHeight="1">
      <c r="A456" s="415"/>
      <c r="B456" s="418"/>
      <c r="C456" s="146" t="s">
        <v>23</v>
      </c>
      <c r="D456" s="421"/>
      <c r="E456" s="421"/>
      <c r="F456" s="421"/>
      <c r="G456" s="421"/>
      <c r="H456" s="426"/>
      <c r="I456" s="236"/>
      <c r="J456" s="234"/>
      <c r="K456" s="234"/>
      <c r="L456" s="234"/>
      <c r="M456" s="235"/>
      <c r="N456" s="428"/>
      <c r="O456" s="421"/>
      <c r="P456" s="421"/>
      <c r="Q456" s="421"/>
      <c r="R456" s="421"/>
      <c r="S456" s="245"/>
      <c r="T456" s="246"/>
      <c r="U456" s="246"/>
      <c r="V456" s="246"/>
      <c r="W456" s="247"/>
      <c r="X456" s="65"/>
    </row>
    <row r="457" spans="1:24" ht="30" customHeight="1" thickBot="1">
      <c r="A457" s="415"/>
      <c r="B457" s="419"/>
      <c r="C457" s="149" t="s">
        <v>24</v>
      </c>
      <c r="D457" s="421"/>
      <c r="E457" s="421"/>
      <c r="F457" s="421"/>
      <c r="G457" s="421"/>
      <c r="H457" s="426"/>
      <c r="I457" s="237">
        <v>10.5</v>
      </c>
      <c r="J457" s="238"/>
      <c r="K457" s="238"/>
      <c r="L457" s="238"/>
      <c r="M457" s="239"/>
      <c r="N457" s="429"/>
      <c r="O457" s="424"/>
      <c r="P457" s="424"/>
      <c r="Q457" s="424"/>
      <c r="R457" s="424"/>
      <c r="S457" s="251"/>
      <c r="T457" s="248"/>
      <c r="U457" s="248"/>
      <c r="V457" s="248"/>
      <c r="W457" s="252"/>
      <c r="X457" s="65"/>
    </row>
    <row r="458" spans="1:24" ht="30" customHeight="1" thickBot="1">
      <c r="A458" s="416"/>
      <c r="B458" s="422" t="s">
        <v>25</v>
      </c>
      <c r="C458" s="423"/>
      <c r="D458" s="256"/>
      <c r="E458" s="223"/>
      <c r="F458" s="223"/>
      <c r="G458" s="223"/>
      <c r="H458" s="223"/>
      <c r="I458" s="223">
        <f>I450+I451+I452+I453+I454+I455+I456+I457</f>
        <v>106.7</v>
      </c>
      <c r="J458" s="223">
        <f t="shared" ref="J458:M458" si="98">J450+J451+J452+J453+J454+J455+J456+J457</f>
        <v>0</v>
      </c>
      <c r="K458" s="223">
        <f t="shared" si="98"/>
        <v>0</v>
      </c>
      <c r="L458" s="223">
        <f t="shared" si="98"/>
        <v>0</v>
      </c>
      <c r="M458" s="224">
        <f t="shared" si="98"/>
        <v>0</v>
      </c>
      <c r="N458" s="256"/>
      <c r="O458" s="223"/>
      <c r="P458" s="223"/>
      <c r="Q458" s="223"/>
      <c r="R458" s="223"/>
      <c r="S458" s="223">
        <f>S450+S451+S452+S453+S454+S455+S456+S457</f>
        <v>0</v>
      </c>
      <c r="T458" s="223">
        <f t="shared" ref="T458:W458" si="99">T450+T451+T452+T453+T454+T455+T456+T457</f>
        <v>0</v>
      </c>
      <c r="U458" s="223">
        <f t="shared" si="99"/>
        <v>0</v>
      </c>
      <c r="V458" s="223">
        <f t="shared" si="99"/>
        <v>0</v>
      </c>
      <c r="W458" s="224">
        <f t="shared" si="99"/>
        <v>0</v>
      </c>
      <c r="X458" s="65"/>
    </row>
    <row r="459" spans="1:24" ht="30" customHeight="1">
      <c r="A459" s="415">
        <v>51</v>
      </c>
      <c r="B459" s="417" t="s">
        <v>444</v>
      </c>
      <c r="C459" s="144" t="s">
        <v>17</v>
      </c>
      <c r="D459" s="420">
        <v>13.29</v>
      </c>
      <c r="E459" s="420">
        <v>134.7955</v>
      </c>
      <c r="F459" s="420">
        <v>0</v>
      </c>
      <c r="G459" s="420">
        <v>0</v>
      </c>
      <c r="H459" s="425">
        <v>0</v>
      </c>
      <c r="I459" s="240">
        <v>0.7</v>
      </c>
      <c r="J459" s="232"/>
      <c r="K459" s="232"/>
      <c r="L459" s="232"/>
      <c r="M459" s="233"/>
      <c r="N459" s="427"/>
      <c r="O459" s="420"/>
      <c r="P459" s="420"/>
      <c r="Q459" s="420"/>
      <c r="R459" s="420"/>
      <c r="S459" s="242"/>
      <c r="T459" s="243"/>
      <c r="U459" s="243"/>
      <c r="V459" s="243"/>
      <c r="W459" s="244"/>
      <c r="X459" s="65"/>
    </row>
    <row r="460" spans="1:24" ht="30" customHeight="1">
      <c r="A460" s="415"/>
      <c r="B460" s="418"/>
      <c r="C460" s="146" t="s">
        <v>18</v>
      </c>
      <c r="D460" s="421"/>
      <c r="E460" s="421"/>
      <c r="F460" s="421"/>
      <c r="G460" s="421"/>
      <c r="H460" s="426"/>
      <c r="I460" s="236">
        <v>0.5</v>
      </c>
      <c r="J460" s="234"/>
      <c r="K460" s="234"/>
      <c r="L460" s="234"/>
      <c r="M460" s="235"/>
      <c r="N460" s="428"/>
      <c r="O460" s="421"/>
      <c r="P460" s="421"/>
      <c r="Q460" s="421"/>
      <c r="R460" s="421"/>
      <c r="S460" s="245"/>
      <c r="T460" s="246"/>
      <c r="U460" s="246"/>
      <c r="V460" s="246"/>
      <c r="W460" s="247"/>
      <c r="X460" s="65"/>
    </row>
    <row r="461" spans="1:24" ht="30" customHeight="1">
      <c r="A461" s="415"/>
      <c r="B461" s="418"/>
      <c r="C461" s="146" t="s">
        <v>19</v>
      </c>
      <c r="D461" s="421"/>
      <c r="E461" s="421"/>
      <c r="F461" s="421"/>
      <c r="G461" s="421"/>
      <c r="H461" s="426"/>
      <c r="I461" s="236"/>
      <c r="J461" s="234"/>
      <c r="K461" s="234"/>
      <c r="L461" s="234"/>
      <c r="M461" s="235"/>
      <c r="N461" s="428"/>
      <c r="O461" s="421"/>
      <c r="P461" s="421"/>
      <c r="Q461" s="421"/>
      <c r="R461" s="421"/>
      <c r="S461" s="245"/>
      <c r="T461" s="246"/>
      <c r="U461" s="246"/>
      <c r="V461" s="246"/>
      <c r="W461" s="247"/>
      <c r="X461" s="65"/>
    </row>
    <row r="462" spans="1:24" ht="30" customHeight="1">
      <c r="A462" s="415"/>
      <c r="B462" s="418"/>
      <c r="C462" s="146" t="s">
        <v>20</v>
      </c>
      <c r="D462" s="421"/>
      <c r="E462" s="421"/>
      <c r="F462" s="421"/>
      <c r="G462" s="421"/>
      <c r="H462" s="426"/>
      <c r="I462" s="236">
        <v>1</v>
      </c>
      <c r="J462" s="234"/>
      <c r="K462" s="234"/>
      <c r="L462" s="234"/>
      <c r="M462" s="235"/>
      <c r="N462" s="428"/>
      <c r="O462" s="421"/>
      <c r="P462" s="421"/>
      <c r="Q462" s="421"/>
      <c r="R462" s="421"/>
      <c r="S462" s="245"/>
      <c r="T462" s="246"/>
      <c r="U462" s="246"/>
      <c r="V462" s="246"/>
      <c r="W462" s="247"/>
      <c r="X462" s="65"/>
    </row>
    <row r="463" spans="1:24" ht="30" customHeight="1">
      <c r="A463" s="415"/>
      <c r="B463" s="418"/>
      <c r="C463" s="146" t="s">
        <v>21</v>
      </c>
      <c r="D463" s="421"/>
      <c r="E463" s="421"/>
      <c r="F463" s="421"/>
      <c r="G463" s="421"/>
      <c r="H463" s="426"/>
      <c r="I463" s="236">
        <v>1</v>
      </c>
      <c r="J463" s="234"/>
      <c r="K463" s="234"/>
      <c r="L463" s="234"/>
      <c r="M463" s="235"/>
      <c r="N463" s="428"/>
      <c r="O463" s="421"/>
      <c r="P463" s="421"/>
      <c r="Q463" s="421"/>
      <c r="R463" s="421"/>
      <c r="S463" s="245"/>
      <c r="T463" s="246"/>
      <c r="U463" s="246"/>
      <c r="V463" s="246"/>
      <c r="W463" s="247"/>
      <c r="X463" s="65"/>
    </row>
    <row r="464" spans="1:24" ht="30" customHeight="1">
      <c r="A464" s="415"/>
      <c r="B464" s="418"/>
      <c r="C464" s="146" t="s">
        <v>22</v>
      </c>
      <c r="D464" s="421"/>
      <c r="E464" s="421"/>
      <c r="F464" s="421"/>
      <c r="G464" s="421"/>
      <c r="H464" s="426"/>
      <c r="I464" s="236"/>
      <c r="J464" s="234"/>
      <c r="K464" s="234"/>
      <c r="L464" s="234"/>
      <c r="M464" s="235"/>
      <c r="N464" s="428"/>
      <c r="O464" s="421"/>
      <c r="P464" s="421"/>
      <c r="Q464" s="421"/>
      <c r="R464" s="421"/>
      <c r="S464" s="245"/>
      <c r="T464" s="246"/>
      <c r="U464" s="246"/>
      <c r="V464" s="246"/>
      <c r="W464" s="247"/>
      <c r="X464" s="65"/>
    </row>
    <row r="465" spans="1:24" ht="30" customHeight="1">
      <c r="A465" s="415"/>
      <c r="B465" s="418"/>
      <c r="C465" s="146" t="s">
        <v>23</v>
      </c>
      <c r="D465" s="421"/>
      <c r="E465" s="421"/>
      <c r="F465" s="421"/>
      <c r="G465" s="421"/>
      <c r="H465" s="426"/>
      <c r="I465" s="236"/>
      <c r="J465" s="234"/>
      <c r="K465" s="234"/>
      <c r="L465" s="234"/>
      <c r="M465" s="235"/>
      <c r="N465" s="428"/>
      <c r="O465" s="421"/>
      <c r="P465" s="421"/>
      <c r="Q465" s="421"/>
      <c r="R465" s="421"/>
      <c r="S465" s="245"/>
      <c r="T465" s="246"/>
      <c r="U465" s="246"/>
      <c r="V465" s="246"/>
      <c r="W465" s="247"/>
      <c r="X465" s="65"/>
    </row>
    <row r="466" spans="1:24" ht="30" customHeight="1" thickBot="1">
      <c r="A466" s="415"/>
      <c r="B466" s="419"/>
      <c r="C466" s="149" t="s">
        <v>24</v>
      </c>
      <c r="D466" s="421"/>
      <c r="E466" s="421"/>
      <c r="F466" s="421"/>
      <c r="G466" s="421"/>
      <c r="H466" s="426"/>
      <c r="I466" s="237">
        <v>3.2</v>
      </c>
      <c r="J466" s="238"/>
      <c r="K466" s="238"/>
      <c r="L466" s="238"/>
      <c r="M466" s="239"/>
      <c r="N466" s="429"/>
      <c r="O466" s="424"/>
      <c r="P466" s="424"/>
      <c r="Q466" s="424"/>
      <c r="R466" s="424"/>
      <c r="S466" s="251"/>
      <c r="T466" s="248"/>
      <c r="U466" s="248"/>
      <c r="V466" s="248"/>
      <c r="W466" s="252"/>
      <c r="X466" s="65"/>
    </row>
    <row r="467" spans="1:24" ht="30" customHeight="1" thickBot="1">
      <c r="A467" s="416"/>
      <c r="B467" s="422" t="s">
        <v>25</v>
      </c>
      <c r="C467" s="423"/>
      <c r="D467" s="256"/>
      <c r="E467" s="223"/>
      <c r="F467" s="223"/>
      <c r="G467" s="223"/>
      <c r="H467" s="223"/>
      <c r="I467" s="223">
        <f t="shared" ref="I467:M467" si="100">I459+I460+I461+I462+I463+I464+I465+I466</f>
        <v>6.4</v>
      </c>
      <c r="J467" s="223">
        <f t="shared" si="100"/>
        <v>0</v>
      </c>
      <c r="K467" s="223">
        <f t="shared" si="100"/>
        <v>0</v>
      </c>
      <c r="L467" s="223">
        <f t="shared" si="100"/>
        <v>0</v>
      </c>
      <c r="M467" s="224">
        <f t="shared" si="100"/>
        <v>0</v>
      </c>
      <c r="N467" s="256"/>
      <c r="O467" s="223"/>
      <c r="P467" s="223"/>
      <c r="Q467" s="223"/>
      <c r="R467" s="223"/>
      <c r="S467" s="223">
        <f t="shared" ref="S467:W467" si="101">S459+S460+S461+S462+S463+S464+S465+S466</f>
        <v>0</v>
      </c>
      <c r="T467" s="223">
        <f t="shared" si="101"/>
        <v>0</v>
      </c>
      <c r="U467" s="223">
        <f t="shared" si="101"/>
        <v>0</v>
      </c>
      <c r="V467" s="223">
        <f t="shared" si="101"/>
        <v>0</v>
      </c>
      <c r="W467" s="224">
        <f t="shared" si="101"/>
        <v>0</v>
      </c>
      <c r="X467" s="65"/>
    </row>
    <row r="468" spans="1:24" ht="30" customHeight="1">
      <c r="A468" s="415">
        <v>52</v>
      </c>
      <c r="B468" s="417" t="s">
        <v>445</v>
      </c>
      <c r="C468" s="144" t="s">
        <v>17</v>
      </c>
      <c r="D468" s="420">
        <v>1.1708000000000001</v>
      </c>
      <c r="E468" s="420">
        <v>51.26</v>
      </c>
      <c r="F468" s="420">
        <v>0</v>
      </c>
      <c r="G468" s="420">
        <v>0</v>
      </c>
      <c r="H468" s="425">
        <v>0</v>
      </c>
      <c r="I468" s="240"/>
      <c r="J468" s="232"/>
      <c r="K468" s="232"/>
      <c r="L468" s="232"/>
      <c r="M468" s="233"/>
      <c r="N468" s="427"/>
      <c r="O468" s="420"/>
      <c r="P468" s="420"/>
      <c r="Q468" s="420"/>
      <c r="R468" s="420"/>
      <c r="S468" s="242"/>
      <c r="T468" s="243"/>
      <c r="U468" s="243"/>
      <c r="V468" s="243"/>
      <c r="W468" s="244"/>
      <c r="X468" s="65"/>
    </row>
    <row r="469" spans="1:24" ht="30" customHeight="1">
      <c r="A469" s="415"/>
      <c r="B469" s="418"/>
      <c r="C469" s="146" t="s">
        <v>18</v>
      </c>
      <c r="D469" s="421"/>
      <c r="E469" s="421"/>
      <c r="F469" s="421"/>
      <c r="G469" s="421"/>
      <c r="H469" s="426"/>
      <c r="I469" s="236"/>
      <c r="J469" s="234"/>
      <c r="K469" s="234"/>
      <c r="L469" s="234"/>
      <c r="M469" s="235"/>
      <c r="N469" s="428"/>
      <c r="O469" s="421"/>
      <c r="P469" s="421"/>
      <c r="Q469" s="421"/>
      <c r="R469" s="421"/>
      <c r="S469" s="245"/>
      <c r="T469" s="246"/>
      <c r="U469" s="246"/>
      <c r="V469" s="246"/>
      <c r="W469" s="247"/>
      <c r="X469" s="65"/>
    </row>
    <row r="470" spans="1:24" ht="30" customHeight="1">
      <c r="A470" s="415"/>
      <c r="B470" s="418"/>
      <c r="C470" s="146" t="s">
        <v>19</v>
      </c>
      <c r="D470" s="421"/>
      <c r="E470" s="421"/>
      <c r="F470" s="421"/>
      <c r="G470" s="421"/>
      <c r="H470" s="426"/>
      <c r="I470" s="236"/>
      <c r="J470" s="234"/>
      <c r="K470" s="234"/>
      <c r="L470" s="234"/>
      <c r="M470" s="235"/>
      <c r="N470" s="428"/>
      <c r="O470" s="421"/>
      <c r="P470" s="421"/>
      <c r="Q470" s="421"/>
      <c r="R470" s="421"/>
      <c r="S470" s="245"/>
      <c r="T470" s="246"/>
      <c r="U470" s="246"/>
      <c r="V470" s="246"/>
      <c r="W470" s="247"/>
      <c r="X470" s="65"/>
    </row>
    <row r="471" spans="1:24" ht="30" customHeight="1">
      <c r="A471" s="415"/>
      <c r="B471" s="418"/>
      <c r="C471" s="146" t="s">
        <v>20</v>
      </c>
      <c r="D471" s="421"/>
      <c r="E471" s="421"/>
      <c r="F471" s="421"/>
      <c r="G471" s="421"/>
      <c r="H471" s="426"/>
      <c r="I471" s="236"/>
      <c r="J471" s="234"/>
      <c r="K471" s="234"/>
      <c r="L471" s="234"/>
      <c r="M471" s="235"/>
      <c r="N471" s="428"/>
      <c r="O471" s="421"/>
      <c r="P471" s="421"/>
      <c r="Q471" s="421"/>
      <c r="R471" s="421"/>
      <c r="S471" s="245"/>
      <c r="T471" s="246"/>
      <c r="U471" s="246"/>
      <c r="V471" s="246"/>
      <c r="W471" s="247"/>
      <c r="X471" s="65"/>
    </row>
    <row r="472" spans="1:24" ht="30" customHeight="1">
      <c r="A472" s="415"/>
      <c r="B472" s="418"/>
      <c r="C472" s="146" t="s">
        <v>21</v>
      </c>
      <c r="D472" s="421"/>
      <c r="E472" s="421"/>
      <c r="F472" s="421"/>
      <c r="G472" s="421"/>
      <c r="H472" s="426"/>
      <c r="I472" s="236"/>
      <c r="J472" s="234"/>
      <c r="K472" s="234"/>
      <c r="L472" s="234"/>
      <c r="M472" s="235"/>
      <c r="N472" s="428"/>
      <c r="O472" s="421"/>
      <c r="P472" s="421"/>
      <c r="Q472" s="421"/>
      <c r="R472" s="421"/>
      <c r="S472" s="245"/>
      <c r="T472" s="246"/>
      <c r="U472" s="246"/>
      <c r="V472" s="246"/>
      <c r="W472" s="247"/>
      <c r="X472" s="65"/>
    </row>
    <row r="473" spans="1:24" ht="30" customHeight="1">
      <c r="A473" s="415"/>
      <c r="B473" s="418"/>
      <c r="C473" s="146" t="s">
        <v>22</v>
      </c>
      <c r="D473" s="421"/>
      <c r="E473" s="421"/>
      <c r="F473" s="421"/>
      <c r="G473" s="421"/>
      <c r="H473" s="426"/>
      <c r="I473" s="236"/>
      <c r="J473" s="234"/>
      <c r="K473" s="234"/>
      <c r="L473" s="234"/>
      <c r="M473" s="235"/>
      <c r="N473" s="428"/>
      <c r="O473" s="421"/>
      <c r="P473" s="421"/>
      <c r="Q473" s="421"/>
      <c r="R473" s="421"/>
      <c r="S473" s="245"/>
      <c r="T473" s="246"/>
      <c r="U473" s="246"/>
      <c r="V473" s="246"/>
      <c r="W473" s="247"/>
      <c r="X473" s="65"/>
    </row>
    <row r="474" spans="1:24" ht="30" customHeight="1">
      <c r="A474" s="415"/>
      <c r="B474" s="418"/>
      <c r="C474" s="146" t="s">
        <v>23</v>
      </c>
      <c r="D474" s="421"/>
      <c r="E474" s="421"/>
      <c r="F474" s="421"/>
      <c r="G474" s="421"/>
      <c r="H474" s="426"/>
      <c r="I474" s="236"/>
      <c r="J474" s="234"/>
      <c r="K474" s="234"/>
      <c r="L474" s="234"/>
      <c r="M474" s="235"/>
      <c r="N474" s="428"/>
      <c r="O474" s="421"/>
      <c r="P474" s="421"/>
      <c r="Q474" s="421"/>
      <c r="R474" s="421"/>
      <c r="S474" s="245"/>
      <c r="T474" s="246"/>
      <c r="U474" s="246"/>
      <c r="V474" s="246"/>
      <c r="W474" s="247"/>
      <c r="X474" s="65"/>
    </row>
    <row r="475" spans="1:24" ht="30" customHeight="1" thickBot="1">
      <c r="A475" s="415"/>
      <c r="B475" s="419"/>
      <c r="C475" s="149" t="s">
        <v>24</v>
      </c>
      <c r="D475" s="421"/>
      <c r="E475" s="421"/>
      <c r="F475" s="421"/>
      <c r="G475" s="421"/>
      <c r="H475" s="426"/>
      <c r="I475" s="237"/>
      <c r="J475" s="238"/>
      <c r="K475" s="238"/>
      <c r="L475" s="238"/>
      <c r="M475" s="239"/>
      <c r="N475" s="429"/>
      <c r="O475" s="424"/>
      <c r="P475" s="424"/>
      <c r="Q475" s="424"/>
      <c r="R475" s="424"/>
      <c r="S475" s="251"/>
      <c r="T475" s="248"/>
      <c r="U475" s="248"/>
      <c r="V475" s="248"/>
      <c r="W475" s="252"/>
      <c r="X475" s="65"/>
    </row>
    <row r="476" spans="1:24" ht="30" customHeight="1" thickBot="1">
      <c r="A476" s="416"/>
      <c r="B476" s="422" t="s">
        <v>25</v>
      </c>
      <c r="C476" s="423"/>
      <c r="D476" s="256"/>
      <c r="E476" s="223"/>
      <c r="F476" s="223"/>
      <c r="G476" s="223"/>
      <c r="H476" s="223"/>
      <c r="I476" s="223">
        <f>I468+I469+I470+I471+I472+I473+I474+I475</f>
        <v>0</v>
      </c>
      <c r="J476" s="223">
        <f t="shared" ref="J476:M476" si="102">J468+J469+J470+J471+J472+J473+J474+J475</f>
        <v>0</v>
      </c>
      <c r="K476" s="223">
        <f t="shared" si="102"/>
        <v>0</v>
      </c>
      <c r="L476" s="223">
        <f t="shared" si="102"/>
        <v>0</v>
      </c>
      <c r="M476" s="224">
        <f t="shared" si="102"/>
        <v>0</v>
      </c>
      <c r="N476" s="256"/>
      <c r="O476" s="223"/>
      <c r="P476" s="223"/>
      <c r="Q476" s="223"/>
      <c r="R476" s="223"/>
      <c r="S476" s="223">
        <f>S468+S469+S470+S471+S472+S473+S474+S475</f>
        <v>0</v>
      </c>
      <c r="T476" s="223">
        <f t="shared" ref="T476:W476" si="103">T468+T469+T470+T471+T472+T473+T474+T475</f>
        <v>0</v>
      </c>
      <c r="U476" s="223">
        <f t="shared" si="103"/>
        <v>0</v>
      </c>
      <c r="V476" s="223">
        <f t="shared" si="103"/>
        <v>0</v>
      </c>
      <c r="W476" s="224">
        <f t="shared" si="103"/>
        <v>0</v>
      </c>
      <c r="X476" s="65"/>
    </row>
    <row r="477" spans="1:24" ht="30" customHeight="1">
      <c r="A477" s="415">
        <v>53</v>
      </c>
      <c r="B477" s="417" t="s">
        <v>446</v>
      </c>
      <c r="C477" s="144" t="s">
        <v>17</v>
      </c>
      <c r="D477" s="420">
        <v>145.9222</v>
      </c>
      <c r="E477" s="420">
        <v>17.059999999999999</v>
      </c>
      <c r="F477" s="420">
        <v>0</v>
      </c>
      <c r="G477" s="420">
        <v>0</v>
      </c>
      <c r="H477" s="425">
        <v>15.9321</v>
      </c>
      <c r="I477" s="240"/>
      <c r="J477" s="232"/>
      <c r="K477" s="232"/>
      <c r="L477" s="232"/>
      <c r="M477" s="233"/>
      <c r="N477" s="427"/>
      <c r="O477" s="420"/>
      <c r="P477" s="420"/>
      <c r="Q477" s="420"/>
      <c r="R477" s="420"/>
      <c r="S477" s="242"/>
      <c r="T477" s="243"/>
      <c r="U477" s="243"/>
      <c r="V477" s="243"/>
      <c r="W477" s="244"/>
      <c r="X477" s="65"/>
    </row>
    <row r="478" spans="1:24" ht="30" customHeight="1">
      <c r="A478" s="415"/>
      <c r="B478" s="418"/>
      <c r="C478" s="146" t="s">
        <v>18</v>
      </c>
      <c r="D478" s="421"/>
      <c r="E478" s="421"/>
      <c r="F478" s="421"/>
      <c r="G478" s="421"/>
      <c r="H478" s="426"/>
      <c r="I478" s="236"/>
      <c r="J478" s="234"/>
      <c r="K478" s="234"/>
      <c r="L478" s="234"/>
      <c r="M478" s="235"/>
      <c r="N478" s="428"/>
      <c r="O478" s="421"/>
      <c r="P478" s="421"/>
      <c r="Q478" s="421"/>
      <c r="R478" s="421"/>
      <c r="S478" s="245"/>
      <c r="T478" s="246"/>
      <c r="U478" s="246"/>
      <c r="V478" s="246"/>
      <c r="W478" s="247"/>
      <c r="X478" s="65"/>
    </row>
    <row r="479" spans="1:24" ht="30" customHeight="1">
      <c r="A479" s="415"/>
      <c r="B479" s="418"/>
      <c r="C479" s="146" t="s">
        <v>19</v>
      </c>
      <c r="D479" s="421"/>
      <c r="E479" s="421"/>
      <c r="F479" s="421"/>
      <c r="G479" s="421"/>
      <c r="H479" s="426"/>
      <c r="I479" s="236"/>
      <c r="J479" s="234"/>
      <c r="K479" s="234"/>
      <c r="L479" s="234"/>
      <c r="M479" s="235"/>
      <c r="N479" s="428"/>
      <c r="O479" s="421"/>
      <c r="P479" s="421"/>
      <c r="Q479" s="421"/>
      <c r="R479" s="421"/>
      <c r="S479" s="245"/>
      <c r="T479" s="246"/>
      <c r="U479" s="246"/>
      <c r="V479" s="246"/>
      <c r="W479" s="247"/>
      <c r="X479" s="65"/>
    </row>
    <row r="480" spans="1:24" ht="30" customHeight="1">
      <c r="A480" s="415"/>
      <c r="B480" s="418"/>
      <c r="C480" s="146" t="s">
        <v>20</v>
      </c>
      <c r="D480" s="421"/>
      <c r="E480" s="421"/>
      <c r="F480" s="421"/>
      <c r="G480" s="421"/>
      <c r="H480" s="426"/>
      <c r="I480" s="236"/>
      <c r="J480" s="234"/>
      <c r="K480" s="234"/>
      <c r="L480" s="234"/>
      <c r="M480" s="235"/>
      <c r="N480" s="428"/>
      <c r="O480" s="421"/>
      <c r="P480" s="421"/>
      <c r="Q480" s="421"/>
      <c r="R480" s="421"/>
      <c r="S480" s="245"/>
      <c r="T480" s="246"/>
      <c r="U480" s="246"/>
      <c r="V480" s="246"/>
      <c r="W480" s="247"/>
      <c r="X480" s="65"/>
    </row>
    <row r="481" spans="1:24" ht="30" customHeight="1">
      <c r="A481" s="415"/>
      <c r="B481" s="418"/>
      <c r="C481" s="146" t="s">
        <v>21</v>
      </c>
      <c r="D481" s="421"/>
      <c r="E481" s="421"/>
      <c r="F481" s="421"/>
      <c r="G481" s="421"/>
      <c r="H481" s="426"/>
      <c r="I481" s="236"/>
      <c r="J481" s="234"/>
      <c r="K481" s="234"/>
      <c r="L481" s="234"/>
      <c r="M481" s="235"/>
      <c r="N481" s="428"/>
      <c r="O481" s="421"/>
      <c r="P481" s="421"/>
      <c r="Q481" s="421"/>
      <c r="R481" s="421"/>
      <c r="S481" s="245"/>
      <c r="T481" s="246"/>
      <c r="U481" s="246"/>
      <c r="V481" s="246"/>
      <c r="W481" s="247"/>
      <c r="X481" s="65"/>
    </row>
    <row r="482" spans="1:24" ht="30" customHeight="1">
      <c r="A482" s="415"/>
      <c r="B482" s="418"/>
      <c r="C482" s="146" t="s">
        <v>22</v>
      </c>
      <c r="D482" s="421"/>
      <c r="E482" s="421"/>
      <c r="F482" s="421"/>
      <c r="G482" s="421"/>
      <c r="H482" s="426"/>
      <c r="I482" s="236"/>
      <c r="J482" s="234"/>
      <c r="K482" s="234"/>
      <c r="L482" s="234"/>
      <c r="M482" s="235"/>
      <c r="N482" s="428"/>
      <c r="O482" s="421"/>
      <c r="P482" s="421"/>
      <c r="Q482" s="421"/>
      <c r="R482" s="421"/>
      <c r="S482" s="245"/>
      <c r="T482" s="246"/>
      <c r="U482" s="246"/>
      <c r="V482" s="246"/>
      <c r="W482" s="247"/>
      <c r="X482" s="65"/>
    </row>
    <row r="483" spans="1:24" ht="30" customHeight="1">
      <c r="A483" s="415"/>
      <c r="B483" s="418"/>
      <c r="C483" s="146" t="s">
        <v>23</v>
      </c>
      <c r="D483" s="421"/>
      <c r="E483" s="421"/>
      <c r="F483" s="421"/>
      <c r="G483" s="421"/>
      <c r="H483" s="426"/>
      <c r="I483" s="236"/>
      <c r="J483" s="234"/>
      <c r="K483" s="234"/>
      <c r="L483" s="234"/>
      <c r="M483" s="235"/>
      <c r="N483" s="428"/>
      <c r="O483" s="421"/>
      <c r="P483" s="421"/>
      <c r="Q483" s="421"/>
      <c r="R483" s="421"/>
      <c r="S483" s="245"/>
      <c r="T483" s="246"/>
      <c r="U483" s="246"/>
      <c r="V483" s="246"/>
      <c r="W483" s="247"/>
      <c r="X483" s="65"/>
    </row>
    <row r="484" spans="1:24" ht="30" customHeight="1" thickBot="1">
      <c r="A484" s="415"/>
      <c r="B484" s="419"/>
      <c r="C484" s="149" t="s">
        <v>24</v>
      </c>
      <c r="D484" s="421"/>
      <c r="E484" s="421"/>
      <c r="F484" s="421"/>
      <c r="G484" s="421"/>
      <c r="H484" s="426"/>
      <c r="I484" s="237"/>
      <c r="J484" s="238"/>
      <c r="K484" s="238"/>
      <c r="L484" s="238"/>
      <c r="M484" s="239"/>
      <c r="N484" s="429"/>
      <c r="O484" s="424"/>
      <c r="P484" s="424"/>
      <c r="Q484" s="424"/>
      <c r="R484" s="424"/>
      <c r="S484" s="251"/>
      <c r="T484" s="248"/>
      <c r="U484" s="248"/>
      <c r="V484" s="248"/>
      <c r="W484" s="252"/>
      <c r="X484" s="65"/>
    </row>
    <row r="485" spans="1:24" ht="30" customHeight="1" thickBot="1">
      <c r="A485" s="416"/>
      <c r="B485" s="422" t="s">
        <v>25</v>
      </c>
      <c r="C485" s="423"/>
      <c r="D485" s="256"/>
      <c r="E485" s="223"/>
      <c r="F485" s="223"/>
      <c r="G485" s="223"/>
      <c r="H485" s="223"/>
      <c r="I485" s="223">
        <f t="shared" ref="I485:M485" si="104">I477+I478+I479+I480+I481+I482+I483+I484</f>
        <v>0</v>
      </c>
      <c r="J485" s="223">
        <f t="shared" si="104"/>
        <v>0</v>
      </c>
      <c r="K485" s="223">
        <f t="shared" si="104"/>
        <v>0</v>
      </c>
      <c r="L485" s="223">
        <f t="shared" si="104"/>
        <v>0</v>
      </c>
      <c r="M485" s="224">
        <f t="shared" si="104"/>
        <v>0</v>
      </c>
      <c r="N485" s="256"/>
      <c r="O485" s="223"/>
      <c r="P485" s="223"/>
      <c r="Q485" s="223"/>
      <c r="R485" s="223"/>
      <c r="S485" s="223">
        <f t="shared" ref="S485:W485" si="105">S477+S478+S479+S480+S481+S482+S483+S484</f>
        <v>0</v>
      </c>
      <c r="T485" s="223">
        <f t="shared" si="105"/>
        <v>0</v>
      </c>
      <c r="U485" s="223">
        <f t="shared" si="105"/>
        <v>0</v>
      </c>
      <c r="V485" s="223">
        <f t="shared" si="105"/>
        <v>0</v>
      </c>
      <c r="W485" s="224">
        <f t="shared" si="105"/>
        <v>0</v>
      </c>
      <c r="X485" s="65"/>
    </row>
    <row r="486" spans="1:24" ht="30" customHeight="1">
      <c r="A486" s="415">
        <v>54</v>
      </c>
      <c r="B486" s="417" t="s">
        <v>447</v>
      </c>
      <c r="C486" s="144" t="s">
        <v>17</v>
      </c>
      <c r="D486" s="420">
        <v>180.68049999999999</v>
      </c>
      <c r="E486" s="420">
        <v>10.5</v>
      </c>
      <c r="F486" s="420">
        <v>0</v>
      </c>
      <c r="G486" s="420">
        <v>0</v>
      </c>
      <c r="H486" s="425">
        <v>0</v>
      </c>
      <c r="I486" s="240">
        <v>7.7</v>
      </c>
      <c r="J486" s="232"/>
      <c r="K486" s="232"/>
      <c r="L486" s="232"/>
      <c r="M486" s="233"/>
      <c r="N486" s="427"/>
      <c r="O486" s="420"/>
      <c r="P486" s="420"/>
      <c r="Q486" s="420"/>
      <c r="R486" s="420"/>
      <c r="S486" s="242"/>
      <c r="T486" s="243"/>
      <c r="U486" s="243"/>
      <c r="V486" s="243"/>
      <c r="W486" s="244"/>
      <c r="X486" s="65"/>
    </row>
    <row r="487" spans="1:24" ht="30" customHeight="1">
      <c r="A487" s="415"/>
      <c r="B487" s="418"/>
      <c r="C487" s="146" t="s">
        <v>18</v>
      </c>
      <c r="D487" s="421"/>
      <c r="E487" s="421"/>
      <c r="F487" s="421"/>
      <c r="G487" s="421"/>
      <c r="H487" s="426"/>
      <c r="I487" s="236">
        <v>5</v>
      </c>
      <c r="J487" s="234"/>
      <c r="K487" s="234"/>
      <c r="L487" s="234"/>
      <c r="M487" s="235"/>
      <c r="N487" s="428"/>
      <c r="O487" s="421"/>
      <c r="P487" s="421"/>
      <c r="Q487" s="421"/>
      <c r="R487" s="421"/>
      <c r="S487" s="245"/>
      <c r="T487" s="246"/>
      <c r="U487" s="246"/>
      <c r="V487" s="246"/>
      <c r="W487" s="247"/>
      <c r="X487" s="65"/>
    </row>
    <row r="488" spans="1:24" ht="30" customHeight="1">
      <c r="A488" s="415"/>
      <c r="B488" s="418"/>
      <c r="C488" s="146" t="s">
        <v>19</v>
      </c>
      <c r="D488" s="421"/>
      <c r="E488" s="421"/>
      <c r="F488" s="421"/>
      <c r="G488" s="421"/>
      <c r="H488" s="426"/>
      <c r="I488" s="236"/>
      <c r="J488" s="234"/>
      <c r="K488" s="234"/>
      <c r="L488" s="234"/>
      <c r="M488" s="235"/>
      <c r="N488" s="428"/>
      <c r="O488" s="421"/>
      <c r="P488" s="421"/>
      <c r="Q488" s="421"/>
      <c r="R488" s="421"/>
      <c r="S488" s="245"/>
      <c r="T488" s="246"/>
      <c r="U488" s="246"/>
      <c r="V488" s="246"/>
      <c r="W488" s="247"/>
      <c r="X488" s="65"/>
    </row>
    <row r="489" spans="1:24" ht="30" customHeight="1">
      <c r="A489" s="415"/>
      <c r="B489" s="418"/>
      <c r="C489" s="146" t="s">
        <v>20</v>
      </c>
      <c r="D489" s="421"/>
      <c r="E489" s="421"/>
      <c r="F489" s="421"/>
      <c r="G489" s="421"/>
      <c r="H489" s="426"/>
      <c r="I489" s="236">
        <v>8</v>
      </c>
      <c r="J489" s="234"/>
      <c r="K489" s="234"/>
      <c r="L489" s="234"/>
      <c r="M489" s="235"/>
      <c r="N489" s="428"/>
      <c r="O489" s="421"/>
      <c r="P489" s="421"/>
      <c r="Q489" s="421"/>
      <c r="R489" s="421"/>
      <c r="S489" s="245"/>
      <c r="T489" s="246"/>
      <c r="U489" s="246"/>
      <c r="V489" s="246"/>
      <c r="W489" s="247"/>
      <c r="X489" s="65"/>
    </row>
    <row r="490" spans="1:24" ht="30" customHeight="1">
      <c r="A490" s="415"/>
      <c r="B490" s="418"/>
      <c r="C490" s="146" t="s">
        <v>21</v>
      </c>
      <c r="D490" s="421"/>
      <c r="E490" s="421"/>
      <c r="F490" s="421"/>
      <c r="G490" s="421"/>
      <c r="H490" s="426"/>
      <c r="I490" s="236">
        <v>10</v>
      </c>
      <c r="J490" s="234"/>
      <c r="K490" s="234"/>
      <c r="L490" s="234"/>
      <c r="M490" s="235"/>
      <c r="N490" s="428"/>
      <c r="O490" s="421"/>
      <c r="P490" s="421"/>
      <c r="Q490" s="421"/>
      <c r="R490" s="421"/>
      <c r="S490" s="245"/>
      <c r="T490" s="246"/>
      <c r="U490" s="246"/>
      <c r="V490" s="246"/>
      <c r="W490" s="247"/>
      <c r="X490" s="65"/>
    </row>
    <row r="491" spans="1:24" ht="30" customHeight="1">
      <c r="A491" s="415"/>
      <c r="B491" s="418"/>
      <c r="C491" s="146" t="s">
        <v>22</v>
      </c>
      <c r="D491" s="421"/>
      <c r="E491" s="421"/>
      <c r="F491" s="421"/>
      <c r="G491" s="421"/>
      <c r="H491" s="426"/>
      <c r="I491" s="236">
        <v>2</v>
      </c>
      <c r="J491" s="234"/>
      <c r="K491" s="234"/>
      <c r="L491" s="234"/>
      <c r="M491" s="235"/>
      <c r="N491" s="428"/>
      <c r="O491" s="421"/>
      <c r="P491" s="421"/>
      <c r="Q491" s="421"/>
      <c r="R491" s="421"/>
      <c r="S491" s="245"/>
      <c r="T491" s="246"/>
      <c r="U491" s="246"/>
      <c r="V491" s="246"/>
      <c r="W491" s="247"/>
      <c r="X491" s="65"/>
    </row>
    <row r="492" spans="1:24" ht="30" customHeight="1">
      <c r="A492" s="415"/>
      <c r="B492" s="418"/>
      <c r="C492" s="146" t="s">
        <v>23</v>
      </c>
      <c r="D492" s="421"/>
      <c r="E492" s="421"/>
      <c r="F492" s="421"/>
      <c r="G492" s="421"/>
      <c r="H492" s="426"/>
      <c r="I492" s="236">
        <v>3</v>
      </c>
      <c r="J492" s="234"/>
      <c r="K492" s="234"/>
      <c r="L492" s="234"/>
      <c r="M492" s="235"/>
      <c r="N492" s="428"/>
      <c r="O492" s="421"/>
      <c r="P492" s="421"/>
      <c r="Q492" s="421"/>
      <c r="R492" s="421"/>
      <c r="S492" s="245"/>
      <c r="T492" s="246"/>
      <c r="U492" s="246"/>
      <c r="V492" s="246"/>
      <c r="W492" s="247"/>
      <c r="X492" s="65"/>
    </row>
    <row r="493" spans="1:24" ht="30" customHeight="1" thickBot="1">
      <c r="A493" s="415"/>
      <c r="B493" s="419"/>
      <c r="C493" s="149" t="s">
        <v>24</v>
      </c>
      <c r="D493" s="421"/>
      <c r="E493" s="421"/>
      <c r="F493" s="421"/>
      <c r="G493" s="421"/>
      <c r="H493" s="426"/>
      <c r="I493" s="237">
        <v>5</v>
      </c>
      <c r="J493" s="238"/>
      <c r="K493" s="238"/>
      <c r="L493" s="238"/>
      <c r="M493" s="239"/>
      <c r="N493" s="429"/>
      <c r="O493" s="424"/>
      <c r="P493" s="424"/>
      <c r="Q493" s="424"/>
      <c r="R493" s="424"/>
      <c r="S493" s="251"/>
      <c r="T493" s="248"/>
      <c r="U493" s="248"/>
      <c r="V493" s="248"/>
      <c r="W493" s="252"/>
      <c r="X493" s="65"/>
    </row>
    <row r="494" spans="1:24" ht="30" customHeight="1" thickBot="1">
      <c r="A494" s="416"/>
      <c r="B494" s="422" t="s">
        <v>25</v>
      </c>
      <c r="C494" s="423"/>
      <c r="D494" s="256"/>
      <c r="E494" s="223"/>
      <c r="F494" s="223"/>
      <c r="G494" s="223"/>
      <c r="H494" s="223"/>
      <c r="I494" s="223">
        <f>I486+I487+I488+I489+I490+I491+I492+I493</f>
        <v>40.700000000000003</v>
      </c>
      <c r="J494" s="223">
        <f t="shared" ref="J494:M494" si="106">J486+J487+J488+J489+J490+J491+J492+J493</f>
        <v>0</v>
      </c>
      <c r="K494" s="223">
        <f t="shared" si="106"/>
        <v>0</v>
      </c>
      <c r="L494" s="223">
        <f t="shared" si="106"/>
        <v>0</v>
      </c>
      <c r="M494" s="224">
        <f t="shared" si="106"/>
        <v>0</v>
      </c>
      <c r="N494" s="256"/>
      <c r="O494" s="223"/>
      <c r="P494" s="223"/>
      <c r="Q494" s="223"/>
      <c r="R494" s="223"/>
      <c r="S494" s="223">
        <f>S486+S487+S488+S489+S490+S491+S492+S493</f>
        <v>0</v>
      </c>
      <c r="T494" s="223">
        <f t="shared" ref="T494:W494" si="107">T486+T487+T488+T489+T490+T491+T492+T493</f>
        <v>0</v>
      </c>
      <c r="U494" s="223">
        <f t="shared" si="107"/>
        <v>0</v>
      </c>
      <c r="V494" s="223">
        <f t="shared" si="107"/>
        <v>0</v>
      </c>
      <c r="W494" s="224">
        <f t="shared" si="107"/>
        <v>0</v>
      </c>
      <c r="X494" s="65"/>
    </row>
    <row r="495" spans="1:24" ht="30" customHeight="1">
      <c r="A495" s="415">
        <v>55</v>
      </c>
      <c r="B495" s="417" t="s">
        <v>448</v>
      </c>
      <c r="C495" s="144" t="s">
        <v>17</v>
      </c>
      <c r="D495" s="420">
        <v>367.77179999999998</v>
      </c>
      <c r="E495" s="420">
        <v>95.697000000000003</v>
      </c>
      <c r="F495" s="420">
        <v>0</v>
      </c>
      <c r="G495" s="420">
        <v>0</v>
      </c>
      <c r="H495" s="425">
        <v>0.75449999999999995</v>
      </c>
      <c r="I495" s="240"/>
      <c r="J495" s="232"/>
      <c r="K495" s="232"/>
      <c r="L495" s="232"/>
      <c r="M495" s="233"/>
      <c r="N495" s="427"/>
      <c r="O495" s="420"/>
      <c r="P495" s="420"/>
      <c r="Q495" s="420"/>
      <c r="R495" s="420"/>
      <c r="S495" s="242"/>
      <c r="T495" s="243"/>
      <c r="U495" s="243"/>
      <c r="V495" s="243"/>
      <c r="W495" s="244"/>
      <c r="X495" s="65"/>
    </row>
    <row r="496" spans="1:24" ht="30" customHeight="1">
      <c r="A496" s="415"/>
      <c r="B496" s="418"/>
      <c r="C496" s="146" t="s">
        <v>18</v>
      </c>
      <c r="D496" s="421"/>
      <c r="E496" s="421"/>
      <c r="F496" s="421"/>
      <c r="G496" s="421"/>
      <c r="H496" s="426"/>
      <c r="I496" s="236">
        <v>1.1000000000000001</v>
      </c>
      <c r="J496" s="234"/>
      <c r="K496" s="234"/>
      <c r="L496" s="234"/>
      <c r="M496" s="235"/>
      <c r="N496" s="428"/>
      <c r="O496" s="421"/>
      <c r="P496" s="421"/>
      <c r="Q496" s="421"/>
      <c r="R496" s="421"/>
      <c r="S496" s="245"/>
      <c r="T496" s="246"/>
      <c r="U496" s="246"/>
      <c r="V496" s="246"/>
      <c r="W496" s="247"/>
      <c r="X496" s="65"/>
    </row>
    <row r="497" spans="1:24" ht="30" customHeight="1">
      <c r="A497" s="415"/>
      <c r="B497" s="418"/>
      <c r="C497" s="146" t="s">
        <v>19</v>
      </c>
      <c r="D497" s="421"/>
      <c r="E497" s="421"/>
      <c r="F497" s="421"/>
      <c r="G497" s="421"/>
      <c r="H497" s="426"/>
      <c r="I497" s="236"/>
      <c r="J497" s="234"/>
      <c r="K497" s="234"/>
      <c r="L497" s="234"/>
      <c r="M497" s="235"/>
      <c r="N497" s="428"/>
      <c r="O497" s="421"/>
      <c r="P497" s="421"/>
      <c r="Q497" s="421"/>
      <c r="R497" s="421"/>
      <c r="S497" s="245"/>
      <c r="T497" s="246"/>
      <c r="U497" s="246"/>
      <c r="V497" s="246"/>
      <c r="W497" s="247"/>
      <c r="X497" s="65"/>
    </row>
    <row r="498" spans="1:24" ht="30" customHeight="1">
      <c r="A498" s="415"/>
      <c r="B498" s="418"/>
      <c r="C498" s="146" t="s">
        <v>20</v>
      </c>
      <c r="D498" s="421"/>
      <c r="E498" s="421"/>
      <c r="F498" s="421"/>
      <c r="G498" s="421"/>
      <c r="H498" s="426"/>
      <c r="I498" s="236"/>
      <c r="J498" s="234"/>
      <c r="K498" s="234"/>
      <c r="L498" s="234"/>
      <c r="M498" s="235"/>
      <c r="N498" s="428"/>
      <c r="O498" s="421"/>
      <c r="P498" s="421"/>
      <c r="Q498" s="421"/>
      <c r="R498" s="421"/>
      <c r="S498" s="245"/>
      <c r="T498" s="246"/>
      <c r="U498" s="246"/>
      <c r="V498" s="246"/>
      <c r="W498" s="247"/>
      <c r="X498" s="65"/>
    </row>
    <row r="499" spans="1:24" ht="30" customHeight="1">
      <c r="A499" s="415"/>
      <c r="B499" s="418"/>
      <c r="C499" s="146" t="s">
        <v>21</v>
      </c>
      <c r="D499" s="421"/>
      <c r="E499" s="421"/>
      <c r="F499" s="421"/>
      <c r="G499" s="421"/>
      <c r="H499" s="426"/>
      <c r="I499" s="236">
        <v>1</v>
      </c>
      <c r="J499" s="234"/>
      <c r="K499" s="234"/>
      <c r="L499" s="234"/>
      <c r="M499" s="235"/>
      <c r="N499" s="428"/>
      <c r="O499" s="421"/>
      <c r="P499" s="421"/>
      <c r="Q499" s="421"/>
      <c r="R499" s="421"/>
      <c r="S499" s="245"/>
      <c r="T499" s="246"/>
      <c r="U499" s="246"/>
      <c r="V499" s="246"/>
      <c r="W499" s="247"/>
      <c r="X499" s="65"/>
    </row>
    <row r="500" spans="1:24" ht="30" customHeight="1">
      <c r="A500" s="415"/>
      <c r="B500" s="418"/>
      <c r="C500" s="146" t="s">
        <v>22</v>
      </c>
      <c r="D500" s="421"/>
      <c r="E500" s="421"/>
      <c r="F500" s="421"/>
      <c r="G500" s="421"/>
      <c r="H500" s="426"/>
      <c r="I500" s="236"/>
      <c r="J500" s="234"/>
      <c r="K500" s="234"/>
      <c r="L500" s="234"/>
      <c r="M500" s="235"/>
      <c r="N500" s="428"/>
      <c r="O500" s="421"/>
      <c r="P500" s="421"/>
      <c r="Q500" s="421"/>
      <c r="R500" s="421"/>
      <c r="S500" s="245"/>
      <c r="T500" s="246"/>
      <c r="U500" s="246"/>
      <c r="V500" s="246"/>
      <c r="W500" s="247"/>
      <c r="X500" s="65"/>
    </row>
    <row r="501" spans="1:24" ht="30" customHeight="1">
      <c r="A501" s="415"/>
      <c r="B501" s="418"/>
      <c r="C501" s="146" t="s">
        <v>23</v>
      </c>
      <c r="D501" s="421"/>
      <c r="E501" s="421"/>
      <c r="F501" s="421"/>
      <c r="G501" s="421"/>
      <c r="H501" s="426"/>
      <c r="I501" s="236"/>
      <c r="J501" s="234"/>
      <c r="K501" s="234"/>
      <c r="L501" s="234"/>
      <c r="M501" s="235"/>
      <c r="N501" s="428"/>
      <c r="O501" s="421"/>
      <c r="P501" s="421"/>
      <c r="Q501" s="421"/>
      <c r="R501" s="421"/>
      <c r="S501" s="245"/>
      <c r="T501" s="246"/>
      <c r="U501" s="246"/>
      <c r="V501" s="246"/>
      <c r="W501" s="247"/>
      <c r="X501" s="65"/>
    </row>
    <row r="502" spans="1:24" ht="30" customHeight="1" thickBot="1">
      <c r="A502" s="415"/>
      <c r="B502" s="419"/>
      <c r="C502" s="149" t="s">
        <v>24</v>
      </c>
      <c r="D502" s="421"/>
      <c r="E502" s="421"/>
      <c r="F502" s="421"/>
      <c r="G502" s="421"/>
      <c r="H502" s="426"/>
      <c r="I502" s="237"/>
      <c r="J502" s="238"/>
      <c r="K502" s="238"/>
      <c r="L502" s="238"/>
      <c r="M502" s="239"/>
      <c r="N502" s="429"/>
      <c r="O502" s="424"/>
      <c r="P502" s="424"/>
      <c r="Q502" s="424"/>
      <c r="R502" s="424"/>
      <c r="S502" s="251"/>
      <c r="T502" s="248"/>
      <c r="U502" s="248"/>
      <c r="V502" s="248"/>
      <c r="W502" s="252"/>
      <c r="X502" s="65"/>
    </row>
    <row r="503" spans="1:24" ht="30" customHeight="1" thickBot="1">
      <c r="A503" s="416"/>
      <c r="B503" s="422" t="s">
        <v>25</v>
      </c>
      <c r="C503" s="423"/>
      <c r="D503" s="256"/>
      <c r="E503" s="223"/>
      <c r="F503" s="223"/>
      <c r="G503" s="223"/>
      <c r="H503" s="223"/>
      <c r="I503" s="223">
        <f t="shared" ref="I503:M503" si="108">I495+I496+I497+I498+I499+I500+I501+I502</f>
        <v>2.1</v>
      </c>
      <c r="J503" s="223">
        <f t="shared" si="108"/>
        <v>0</v>
      </c>
      <c r="K503" s="223">
        <f t="shared" si="108"/>
        <v>0</v>
      </c>
      <c r="L503" s="223">
        <f t="shared" si="108"/>
        <v>0</v>
      </c>
      <c r="M503" s="224">
        <f t="shared" si="108"/>
        <v>0</v>
      </c>
      <c r="N503" s="256"/>
      <c r="O503" s="223"/>
      <c r="P503" s="223"/>
      <c r="Q503" s="223"/>
      <c r="R503" s="223"/>
      <c r="S503" s="223">
        <f t="shared" ref="S503:W503" si="109">S495+S496+S497+S498+S499+S500+S501+S502</f>
        <v>0</v>
      </c>
      <c r="T503" s="223">
        <f t="shared" si="109"/>
        <v>0</v>
      </c>
      <c r="U503" s="223">
        <f t="shared" si="109"/>
        <v>0</v>
      </c>
      <c r="V503" s="223">
        <f t="shared" si="109"/>
        <v>0</v>
      </c>
      <c r="W503" s="224">
        <f t="shared" si="109"/>
        <v>0</v>
      </c>
      <c r="X503" s="65"/>
    </row>
    <row r="504" spans="1:24" ht="30" customHeight="1">
      <c r="A504" s="415">
        <v>56</v>
      </c>
      <c r="B504" s="417" t="s">
        <v>449</v>
      </c>
      <c r="C504" s="144" t="s">
        <v>17</v>
      </c>
      <c r="D504" s="420">
        <v>25.564900000000002</v>
      </c>
      <c r="E504" s="420">
        <v>61.030499999999996</v>
      </c>
      <c r="F504" s="420">
        <v>0</v>
      </c>
      <c r="G504" s="420">
        <v>0</v>
      </c>
      <c r="H504" s="425">
        <v>0</v>
      </c>
      <c r="I504" s="240"/>
      <c r="J504" s="232"/>
      <c r="K504" s="232"/>
      <c r="L504" s="232"/>
      <c r="M504" s="233"/>
      <c r="N504" s="427">
        <v>5.1887999999999996</v>
      </c>
      <c r="O504" s="420">
        <v>7.7244999999999999</v>
      </c>
      <c r="P504" s="420">
        <v>0</v>
      </c>
      <c r="Q504" s="420">
        <v>0</v>
      </c>
      <c r="R504" s="420">
        <v>0</v>
      </c>
      <c r="S504" s="242">
        <v>1</v>
      </c>
      <c r="T504" s="243"/>
      <c r="U504" s="243"/>
      <c r="V504" s="243"/>
      <c r="W504" s="244"/>
      <c r="X504" s="65"/>
    </row>
    <row r="505" spans="1:24" ht="30" customHeight="1">
      <c r="A505" s="415"/>
      <c r="B505" s="418"/>
      <c r="C505" s="146" t="s">
        <v>18</v>
      </c>
      <c r="D505" s="421"/>
      <c r="E505" s="421"/>
      <c r="F505" s="421"/>
      <c r="G505" s="421"/>
      <c r="H505" s="426"/>
      <c r="I505" s="236">
        <v>0.5</v>
      </c>
      <c r="J505" s="234"/>
      <c r="K505" s="234"/>
      <c r="L505" s="234"/>
      <c r="M505" s="235"/>
      <c r="N505" s="428"/>
      <c r="O505" s="421"/>
      <c r="P505" s="421"/>
      <c r="Q505" s="421"/>
      <c r="R505" s="421"/>
      <c r="S505" s="245"/>
      <c r="T505" s="246"/>
      <c r="U505" s="246"/>
      <c r="V505" s="246"/>
      <c r="W505" s="247"/>
      <c r="X505" s="65"/>
    </row>
    <row r="506" spans="1:24" ht="30" customHeight="1">
      <c r="A506" s="415"/>
      <c r="B506" s="418"/>
      <c r="C506" s="146" t="s">
        <v>19</v>
      </c>
      <c r="D506" s="421"/>
      <c r="E506" s="421"/>
      <c r="F506" s="421"/>
      <c r="G506" s="421"/>
      <c r="H506" s="426"/>
      <c r="I506" s="236"/>
      <c r="J506" s="234"/>
      <c r="K506" s="234"/>
      <c r="L506" s="234"/>
      <c r="M506" s="235"/>
      <c r="N506" s="428"/>
      <c r="O506" s="421"/>
      <c r="P506" s="421"/>
      <c r="Q506" s="421"/>
      <c r="R506" s="421"/>
      <c r="S506" s="245"/>
      <c r="T506" s="246"/>
      <c r="U506" s="246"/>
      <c r="V506" s="246"/>
      <c r="W506" s="247"/>
      <c r="X506" s="65"/>
    </row>
    <row r="507" spans="1:24" ht="30" customHeight="1">
      <c r="A507" s="415"/>
      <c r="B507" s="418"/>
      <c r="C507" s="146" t="s">
        <v>20</v>
      </c>
      <c r="D507" s="421"/>
      <c r="E507" s="421"/>
      <c r="F507" s="421"/>
      <c r="G507" s="421"/>
      <c r="H507" s="426"/>
      <c r="I507" s="236">
        <v>1.35</v>
      </c>
      <c r="J507" s="234"/>
      <c r="K507" s="234"/>
      <c r="L507" s="234"/>
      <c r="M507" s="235"/>
      <c r="N507" s="428"/>
      <c r="O507" s="421"/>
      <c r="P507" s="421"/>
      <c r="Q507" s="421"/>
      <c r="R507" s="421"/>
      <c r="S507" s="245"/>
      <c r="T507" s="246"/>
      <c r="U507" s="246"/>
      <c r="V507" s="246"/>
      <c r="W507" s="247"/>
      <c r="X507" s="65"/>
    </row>
    <row r="508" spans="1:24" ht="30" customHeight="1">
      <c r="A508" s="415"/>
      <c r="B508" s="418"/>
      <c r="C508" s="146" t="s">
        <v>21</v>
      </c>
      <c r="D508" s="421"/>
      <c r="E508" s="421"/>
      <c r="F508" s="421"/>
      <c r="G508" s="421"/>
      <c r="H508" s="426"/>
      <c r="I508" s="236"/>
      <c r="J508" s="234"/>
      <c r="K508" s="234"/>
      <c r="L508" s="234"/>
      <c r="M508" s="235"/>
      <c r="N508" s="428"/>
      <c r="O508" s="421"/>
      <c r="P508" s="421"/>
      <c r="Q508" s="421"/>
      <c r="R508" s="421"/>
      <c r="S508" s="245">
        <v>2.2000000000000002</v>
      </c>
      <c r="T508" s="246"/>
      <c r="U508" s="246"/>
      <c r="V508" s="246"/>
      <c r="W508" s="247"/>
      <c r="X508" s="65"/>
    </row>
    <row r="509" spans="1:24" ht="30" customHeight="1">
      <c r="A509" s="415"/>
      <c r="B509" s="418"/>
      <c r="C509" s="146" t="s">
        <v>22</v>
      </c>
      <c r="D509" s="421"/>
      <c r="E509" s="421"/>
      <c r="F509" s="421"/>
      <c r="G509" s="421"/>
      <c r="H509" s="426"/>
      <c r="I509" s="236"/>
      <c r="J509" s="234"/>
      <c r="K509" s="234"/>
      <c r="L509" s="234"/>
      <c r="M509" s="235"/>
      <c r="N509" s="428"/>
      <c r="O509" s="421"/>
      <c r="P509" s="421"/>
      <c r="Q509" s="421"/>
      <c r="R509" s="421"/>
      <c r="S509" s="245"/>
      <c r="T509" s="246"/>
      <c r="U509" s="246"/>
      <c r="V509" s="246"/>
      <c r="W509" s="247"/>
      <c r="X509" s="65"/>
    </row>
    <row r="510" spans="1:24" ht="30" customHeight="1">
      <c r="A510" s="415"/>
      <c r="B510" s="418"/>
      <c r="C510" s="146" t="s">
        <v>23</v>
      </c>
      <c r="D510" s="421"/>
      <c r="E510" s="421"/>
      <c r="F510" s="421"/>
      <c r="G510" s="421"/>
      <c r="H510" s="426"/>
      <c r="I510" s="236"/>
      <c r="J510" s="234"/>
      <c r="K510" s="234"/>
      <c r="L510" s="234"/>
      <c r="M510" s="235"/>
      <c r="N510" s="428"/>
      <c r="O510" s="421"/>
      <c r="P510" s="421"/>
      <c r="Q510" s="421"/>
      <c r="R510" s="421"/>
      <c r="S510" s="245"/>
      <c r="T510" s="246"/>
      <c r="U510" s="246"/>
      <c r="V510" s="246"/>
      <c r="W510" s="247"/>
      <c r="X510" s="65"/>
    </row>
    <row r="511" spans="1:24" ht="30" customHeight="1" thickBot="1">
      <c r="A511" s="415"/>
      <c r="B511" s="419"/>
      <c r="C511" s="149" t="s">
        <v>24</v>
      </c>
      <c r="D511" s="421"/>
      <c r="E511" s="421"/>
      <c r="F511" s="421"/>
      <c r="G511" s="421"/>
      <c r="H511" s="426"/>
      <c r="I511" s="237"/>
      <c r="J511" s="238"/>
      <c r="K511" s="238"/>
      <c r="L511" s="238"/>
      <c r="M511" s="239"/>
      <c r="N511" s="429"/>
      <c r="O511" s="424"/>
      <c r="P511" s="424"/>
      <c r="Q511" s="424"/>
      <c r="R511" s="424"/>
      <c r="S511" s="251"/>
      <c r="T511" s="248"/>
      <c r="U511" s="248"/>
      <c r="V511" s="248"/>
      <c r="W511" s="252"/>
      <c r="X511" s="65"/>
    </row>
    <row r="512" spans="1:24" ht="30" customHeight="1" thickBot="1">
      <c r="A512" s="416"/>
      <c r="B512" s="422" t="s">
        <v>25</v>
      </c>
      <c r="C512" s="423"/>
      <c r="D512" s="256"/>
      <c r="E512" s="223"/>
      <c r="F512" s="223"/>
      <c r="G512" s="223"/>
      <c r="H512" s="223"/>
      <c r="I512" s="223">
        <f>I504+I505+I506+I507+I508+I509+I510+I511</f>
        <v>1.85</v>
      </c>
      <c r="J512" s="223">
        <f t="shared" ref="J512:M512" si="110">J504+J505+J506+J507+J508+J509+J510+J511</f>
        <v>0</v>
      </c>
      <c r="K512" s="223">
        <f t="shared" si="110"/>
        <v>0</v>
      </c>
      <c r="L512" s="223">
        <f t="shared" si="110"/>
        <v>0</v>
      </c>
      <c r="M512" s="224">
        <f t="shared" si="110"/>
        <v>0</v>
      </c>
      <c r="N512" s="256"/>
      <c r="O512" s="223"/>
      <c r="P512" s="223"/>
      <c r="Q512" s="223"/>
      <c r="R512" s="223"/>
      <c r="S512" s="223">
        <f>S504+S505+S506+S507+S508+S509+S510+S511</f>
        <v>3.2</v>
      </c>
      <c r="T512" s="223">
        <f t="shared" ref="T512:W512" si="111">T504+T505+T506+T507+T508+T509+T510+T511</f>
        <v>0</v>
      </c>
      <c r="U512" s="223">
        <f t="shared" si="111"/>
        <v>0</v>
      </c>
      <c r="V512" s="223">
        <f t="shared" si="111"/>
        <v>0</v>
      </c>
      <c r="W512" s="224">
        <f t="shared" si="111"/>
        <v>0</v>
      </c>
      <c r="X512" s="65"/>
    </row>
    <row r="513" spans="1:24" ht="30" customHeight="1">
      <c r="A513" s="415">
        <v>57</v>
      </c>
      <c r="B513" s="417" t="s">
        <v>450</v>
      </c>
      <c r="C513" s="144" t="s">
        <v>17</v>
      </c>
      <c r="D513" s="420">
        <v>70.602999999999994</v>
      </c>
      <c r="E513" s="420">
        <v>91.187899999999999</v>
      </c>
      <c r="F513" s="420">
        <v>0</v>
      </c>
      <c r="G513" s="420">
        <v>23</v>
      </c>
      <c r="H513" s="425">
        <v>0.8</v>
      </c>
      <c r="I513" s="240"/>
      <c r="J513" s="232"/>
      <c r="K513" s="232"/>
      <c r="L513" s="232"/>
      <c r="M513" s="233"/>
      <c r="N513" s="427"/>
      <c r="O513" s="420"/>
      <c r="P513" s="420"/>
      <c r="Q513" s="420"/>
      <c r="R513" s="420"/>
      <c r="S513" s="242"/>
      <c r="T513" s="243"/>
      <c r="U513" s="243"/>
      <c r="V513" s="243"/>
      <c r="W513" s="244"/>
      <c r="X513" s="65"/>
    </row>
    <row r="514" spans="1:24" ht="30" customHeight="1">
      <c r="A514" s="415"/>
      <c r="B514" s="418"/>
      <c r="C514" s="146" t="s">
        <v>18</v>
      </c>
      <c r="D514" s="421"/>
      <c r="E514" s="421"/>
      <c r="F514" s="421"/>
      <c r="G514" s="421"/>
      <c r="H514" s="426"/>
      <c r="I514" s="236"/>
      <c r="J514" s="234"/>
      <c r="K514" s="234"/>
      <c r="L514" s="234"/>
      <c r="M514" s="235"/>
      <c r="N514" s="428"/>
      <c r="O514" s="421"/>
      <c r="P514" s="421"/>
      <c r="Q514" s="421"/>
      <c r="R514" s="421"/>
      <c r="S514" s="245"/>
      <c r="T514" s="246"/>
      <c r="U514" s="246"/>
      <c r="V514" s="246"/>
      <c r="W514" s="247"/>
      <c r="X514" s="65"/>
    </row>
    <row r="515" spans="1:24" ht="30" customHeight="1">
      <c r="A515" s="415"/>
      <c r="B515" s="418"/>
      <c r="C515" s="146" t="s">
        <v>19</v>
      </c>
      <c r="D515" s="421"/>
      <c r="E515" s="421"/>
      <c r="F515" s="421"/>
      <c r="G515" s="421"/>
      <c r="H515" s="426"/>
      <c r="I515" s="236"/>
      <c r="J515" s="234"/>
      <c r="K515" s="234"/>
      <c r="L515" s="234"/>
      <c r="M515" s="235"/>
      <c r="N515" s="428"/>
      <c r="O515" s="421"/>
      <c r="P515" s="421"/>
      <c r="Q515" s="421"/>
      <c r="R515" s="421"/>
      <c r="S515" s="245"/>
      <c r="T515" s="246"/>
      <c r="U515" s="246"/>
      <c r="V515" s="246"/>
      <c r="W515" s="247"/>
      <c r="X515" s="65"/>
    </row>
    <row r="516" spans="1:24" ht="30" customHeight="1">
      <c r="A516" s="415"/>
      <c r="B516" s="418"/>
      <c r="C516" s="146" t="s">
        <v>20</v>
      </c>
      <c r="D516" s="421"/>
      <c r="E516" s="421"/>
      <c r="F516" s="421"/>
      <c r="G516" s="421"/>
      <c r="H516" s="426"/>
      <c r="I516" s="236"/>
      <c r="J516" s="234"/>
      <c r="K516" s="234"/>
      <c r="L516" s="234"/>
      <c r="M516" s="235"/>
      <c r="N516" s="428"/>
      <c r="O516" s="421"/>
      <c r="P516" s="421"/>
      <c r="Q516" s="421"/>
      <c r="R516" s="421"/>
      <c r="S516" s="245"/>
      <c r="T516" s="246"/>
      <c r="U516" s="246"/>
      <c r="V516" s="246"/>
      <c r="W516" s="247"/>
      <c r="X516" s="65"/>
    </row>
    <row r="517" spans="1:24" ht="30" customHeight="1">
      <c r="A517" s="415"/>
      <c r="B517" s="418"/>
      <c r="C517" s="146" t="s">
        <v>21</v>
      </c>
      <c r="D517" s="421"/>
      <c r="E517" s="421"/>
      <c r="F517" s="421"/>
      <c r="G517" s="421"/>
      <c r="H517" s="426"/>
      <c r="I517" s="236"/>
      <c r="J517" s="234"/>
      <c r="K517" s="234"/>
      <c r="L517" s="234"/>
      <c r="M517" s="235"/>
      <c r="N517" s="428"/>
      <c r="O517" s="421"/>
      <c r="P517" s="421"/>
      <c r="Q517" s="421"/>
      <c r="R517" s="421"/>
      <c r="S517" s="245"/>
      <c r="T517" s="246"/>
      <c r="U517" s="246"/>
      <c r="V517" s="246"/>
      <c r="W517" s="247"/>
      <c r="X517" s="65"/>
    </row>
    <row r="518" spans="1:24" ht="30" customHeight="1">
      <c r="A518" s="415"/>
      <c r="B518" s="418"/>
      <c r="C518" s="146" t="s">
        <v>22</v>
      </c>
      <c r="D518" s="421"/>
      <c r="E518" s="421"/>
      <c r="F518" s="421"/>
      <c r="G518" s="421"/>
      <c r="H518" s="426"/>
      <c r="I518" s="236"/>
      <c r="J518" s="234"/>
      <c r="K518" s="234"/>
      <c r="L518" s="234"/>
      <c r="M518" s="235"/>
      <c r="N518" s="428"/>
      <c r="O518" s="421"/>
      <c r="P518" s="421"/>
      <c r="Q518" s="421"/>
      <c r="R518" s="421"/>
      <c r="S518" s="245"/>
      <c r="T518" s="246"/>
      <c r="U518" s="246"/>
      <c r="V518" s="246"/>
      <c r="W518" s="247"/>
      <c r="X518" s="65"/>
    </row>
    <row r="519" spans="1:24" ht="30" customHeight="1">
      <c r="A519" s="415"/>
      <c r="B519" s="418"/>
      <c r="C519" s="146" t="s">
        <v>23</v>
      </c>
      <c r="D519" s="421"/>
      <c r="E519" s="421"/>
      <c r="F519" s="421"/>
      <c r="G519" s="421"/>
      <c r="H519" s="426"/>
      <c r="I519" s="236"/>
      <c r="J519" s="234"/>
      <c r="K519" s="234"/>
      <c r="L519" s="234"/>
      <c r="M519" s="235"/>
      <c r="N519" s="428"/>
      <c r="O519" s="421"/>
      <c r="P519" s="421"/>
      <c r="Q519" s="421"/>
      <c r="R519" s="421"/>
      <c r="S519" s="245"/>
      <c r="T519" s="246"/>
      <c r="U519" s="246"/>
      <c r="V519" s="246"/>
      <c r="W519" s="247"/>
      <c r="X519" s="65"/>
    </row>
    <row r="520" spans="1:24" ht="30" customHeight="1" thickBot="1">
      <c r="A520" s="415"/>
      <c r="B520" s="419"/>
      <c r="C520" s="149" t="s">
        <v>24</v>
      </c>
      <c r="D520" s="421"/>
      <c r="E520" s="421"/>
      <c r="F520" s="421"/>
      <c r="G520" s="421"/>
      <c r="H520" s="426"/>
      <c r="I520" s="237"/>
      <c r="J520" s="238"/>
      <c r="K520" s="238"/>
      <c r="L520" s="238"/>
      <c r="M520" s="239"/>
      <c r="N520" s="429"/>
      <c r="O520" s="424"/>
      <c r="P520" s="424"/>
      <c r="Q520" s="424"/>
      <c r="R520" s="424"/>
      <c r="S520" s="251"/>
      <c r="T520" s="248"/>
      <c r="U520" s="248"/>
      <c r="V520" s="248"/>
      <c r="W520" s="252"/>
      <c r="X520" s="65"/>
    </row>
    <row r="521" spans="1:24" ht="30" customHeight="1" thickBot="1">
      <c r="A521" s="416"/>
      <c r="B521" s="422" t="s">
        <v>25</v>
      </c>
      <c r="C521" s="423"/>
      <c r="D521" s="256"/>
      <c r="E521" s="223"/>
      <c r="F521" s="223"/>
      <c r="G521" s="223"/>
      <c r="H521" s="223"/>
      <c r="I521" s="223">
        <f t="shared" ref="I521:M521" si="112">I513+I514+I515+I516+I517+I518+I519+I520</f>
        <v>0</v>
      </c>
      <c r="J521" s="223">
        <f t="shared" si="112"/>
        <v>0</v>
      </c>
      <c r="K521" s="223">
        <f t="shared" si="112"/>
        <v>0</v>
      </c>
      <c r="L521" s="223">
        <f t="shared" si="112"/>
        <v>0</v>
      </c>
      <c r="M521" s="224">
        <f t="shared" si="112"/>
        <v>0</v>
      </c>
      <c r="N521" s="256"/>
      <c r="O521" s="223"/>
      <c r="P521" s="223"/>
      <c r="Q521" s="223"/>
      <c r="R521" s="223"/>
      <c r="S521" s="223">
        <f t="shared" ref="S521:W521" si="113">S513+S514+S515+S516+S517+S518+S519+S520</f>
        <v>0</v>
      </c>
      <c r="T521" s="223">
        <f t="shared" si="113"/>
        <v>0</v>
      </c>
      <c r="U521" s="223">
        <f t="shared" si="113"/>
        <v>0</v>
      </c>
      <c r="V521" s="223">
        <f t="shared" si="113"/>
        <v>0</v>
      </c>
      <c r="W521" s="224">
        <f t="shared" si="113"/>
        <v>0</v>
      </c>
      <c r="X521" s="65"/>
    </row>
    <row r="522" spans="1:24" ht="30" customHeight="1">
      <c r="A522" s="415">
        <v>58</v>
      </c>
      <c r="B522" s="417" t="s">
        <v>451</v>
      </c>
      <c r="C522" s="144" t="s">
        <v>17</v>
      </c>
      <c r="D522" s="420">
        <v>165.7885</v>
      </c>
      <c r="E522" s="420">
        <v>35.855000000000004</v>
      </c>
      <c r="F522" s="420">
        <v>0</v>
      </c>
      <c r="G522" s="420">
        <v>0</v>
      </c>
      <c r="H522" s="425">
        <v>0</v>
      </c>
      <c r="I522" s="240"/>
      <c r="J522" s="232"/>
      <c r="K522" s="232"/>
      <c r="L522" s="232"/>
      <c r="M522" s="233"/>
      <c r="N522" s="427"/>
      <c r="O522" s="420"/>
      <c r="P522" s="420"/>
      <c r="Q522" s="420"/>
      <c r="R522" s="420"/>
      <c r="S522" s="242"/>
      <c r="T522" s="243"/>
      <c r="U522" s="243"/>
      <c r="V522" s="243"/>
      <c r="W522" s="244"/>
      <c r="X522" s="65"/>
    </row>
    <row r="523" spans="1:24" ht="30" customHeight="1">
      <c r="A523" s="415"/>
      <c r="B523" s="418"/>
      <c r="C523" s="146" t="s">
        <v>18</v>
      </c>
      <c r="D523" s="421"/>
      <c r="E523" s="421"/>
      <c r="F523" s="421"/>
      <c r="G523" s="421"/>
      <c r="H523" s="426"/>
      <c r="I523" s="236"/>
      <c r="J523" s="234"/>
      <c r="K523" s="234"/>
      <c r="L523" s="234"/>
      <c r="M523" s="235"/>
      <c r="N523" s="428"/>
      <c r="O523" s="421"/>
      <c r="P523" s="421"/>
      <c r="Q523" s="421"/>
      <c r="R523" s="421"/>
      <c r="S523" s="245"/>
      <c r="T523" s="246"/>
      <c r="U523" s="246"/>
      <c r="V523" s="246"/>
      <c r="W523" s="247"/>
      <c r="X523" s="65"/>
    </row>
    <row r="524" spans="1:24" ht="30" customHeight="1">
      <c r="A524" s="415"/>
      <c r="B524" s="418"/>
      <c r="C524" s="146" t="s">
        <v>19</v>
      </c>
      <c r="D524" s="421"/>
      <c r="E524" s="421"/>
      <c r="F524" s="421"/>
      <c r="G524" s="421"/>
      <c r="H524" s="426"/>
      <c r="I524" s="236"/>
      <c r="J524" s="234"/>
      <c r="K524" s="234"/>
      <c r="L524" s="234"/>
      <c r="M524" s="235"/>
      <c r="N524" s="428"/>
      <c r="O524" s="421"/>
      <c r="P524" s="421"/>
      <c r="Q524" s="421"/>
      <c r="R524" s="421"/>
      <c r="S524" s="245"/>
      <c r="T524" s="246"/>
      <c r="U524" s="246"/>
      <c r="V524" s="246"/>
      <c r="W524" s="247"/>
      <c r="X524" s="65"/>
    </row>
    <row r="525" spans="1:24" ht="30" customHeight="1">
      <c r="A525" s="415"/>
      <c r="B525" s="418"/>
      <c r="C525" s="146" t="s">
        <v>20</v>
      </c>
      <c r="D525" s="421"/>
      <c r="E525" s="421"/>
      <c r="F525" s="421"/>
      <c r="G525" s="421"/>
      <c r="H525" s="426"/>
      <c r="I525" s="236"/>
      <c r="J525" s="234"/>
      <c r="K525" s="234"/>
      <c r="L525" s="234"/>
      <c r="M525" s="235"/>
      <c r="N525" s="428"/>
      <c r="O525" s="421"/>
      <c r="P525" s="421"/>
      <c r="Q525" s="421"/>
      <c r="R525" s="421"/>
      <c r="S525" s="245"/>
      <c r="T525" s="246"/>
      <c r="U525" s="246"/>
      <c r="V525" s="246"/>
      <c r="W525" s="247"/>
      <c r="X525" s="65"/>
    </row>
    <row r="526" spans="1:24" ht="30" customHeight="1">
      <c r="A526" s="415"/>
      <c r="B526" s="418"/>
      <c r="C526" s="146" t="s">
        <v>21</v>
      </c>
      <c r="D526" s="421"/>
      <c r="E526" s="421"/>
      <c r="F526" s="421"/>
      <c r="G526" s="421"/>
      <c r="H526" s="426"/>
      <c r="I526" s="236"/>
      <c r="J526" s="234"/>
      <c r="K526" s="234"/>
      <c r="L526" s="234"/>
      <c r="M526" s="235"/>
      <c r="N526" s="428"/>
      <c r="O526" s="421"/>
      <c r="P526" s="421"/>
      <c r="Q526" s="421"/>
      <c r="R526" s="421"/>
      <c r="S526" s="245"/>
      <c r="T526" s="246"/>
      <c r="U526" s="246"/>
      <c r="V526" s="246"/>
      <c r="W526" s="247"/>
      <c r="X526" s="65"/>
    </row>
    <row r="527" spans="1:24" ht="30" customHeight="1">
      <c r="A527" s="415"/>
      <c r="B527" s="418"/>
      <c r="C527" s="146" t="s">
        <v>22</v>
      </c>
      <c r="D527" s="421"/>
      <c r="E527" s="421"/>
      <c r="F527" s="421"/>
      <c r="G527" s="421"/>
      <c r="H527" s="426"/>
      <c r="I527" s="236"/>
      <c r="J527" s="234"/>
      <c r="K527" s="234"/>
      <c r="L527" s="234"/>
      <c r="M527" s="235"/>
      <c r="N527" s="428"/>
      <c r="O527" s="421"/>
      <c r="P527" s="421"/>
      <c r="Q527" s="421"/>
      <c r="R527" s="421"/>
      <c r="S527" s="245"/>
      <c r="T527" s="246"/>
      <c r="U527" s="246"/>
      <c r="V527" s="246"/>
      <c r="W527" s="247"/>
      <c r="X527" s="65"/>
    </row>
    <row r="528" spans="1:24" ht="30" customHeight="1">
      <c r="A528" s="415"/>
      <c r="B528" s="418"/>
      <c r="C528" s="146" t="s">
        <v>23</v>
      </c>
      <c r="D528" s="421"/>
      <c r="E528" s="421"/>
      <c r="F528" s="421"/>
      <c r="G528" s="421"/>
      <c r="H528" s="426"/>
      <c r="I528" s="236"/>
      <c r="J528" s="234"/>
      <c r="K528" s="234"/>
      <c r="L528" s="234"/>
      <c r="M528" s="235"/>
      <c r="N528" s="428"/>
      <c r="O528" s="421"/>
      <c r="P528" s="421"/>
      <c r="Q528" s="421"/>
      <c r="R528" s="421"/>
      <c r="S528" s="245"/>
      <c r="T528" s="246"/>
      <c r="U528" s="246"/>
      <c r="V528" s="246"/>
      <c r="W528" s="247"/>
      <c r="X528" s="65"/>
    </row>
    <row r="529" spans="1:24" ht="30" customHeight="1" thickBot="1">
      <c r="A529" s="415"/>
      <c r="B529" s="419"/>
      <c r="C529" s="149" t="s">
        <v>24</v>
      </c>
      <c r="D529" s="421"/>
      <c r="E529" s="421"/>
      <c r="F529" s="421"/>
      <c r="G529" s="421"/>
      <c r="H529" s="426"/>
      <c r="I529" s="237"/>
      <c r="J529" s="238"/>
      <c r="K529" s="238"/>
      <c r="L529" s="238"/>
      <c r="M529" s="239"/>
      <c r="N529" s="429"/>
      <c r="O529" s="424"/>
      <c r="P529" s="424"/>
      <c r="Q529" s="424"/>
      <c r="R529" s="424"/>
      <c r="S529" s="251"/>
      <c r="T529" s="248"/>
      <c r="U529" s="248"/>
      <c r="V529" s="248"/>
      <c r="W529" s="252"/>
      <c r="X529" s="65"/>
    </row>
    <row r="530" spans="1:24" ht="30" customHeight="1" thickBot="1">
      <c r="A530" s="416"/>
      <c r="B530" s="422" t="s">
        <v>25</v>
      </c>
      <c r="C530" s="423"/>
      <c r="D530" s="256"/>
      <c r="E530" s="223"/>
      <c r="F530" s="223"/>
      <c r="G530" s="223"/>
      <c r="H530" s="223"/>
      <c r="I530" s="223">
        <f>I522+I523+I524+I525+I526+I527+I528+I529</f>
        <v>0</v>
      </c>
      <c r="J530" s="223">
        <f t="shared" ref="J530:M530" si="114">J522+J523+J524+J525+J526+J527+J528+J529</f>
        <v>0</v>
      </c>
      <c r="K530" s="223">
        <f t="shared" si="114"/>
        <v>0</v>
      </c>
      <c r="L530" s="223">
        <f t="shared" si="114"/>
        <v>0</v>
      </c>
      <c r="M530" s="224">
        <f t="shared" si="114"/>
        <v>0</v>
      </c>
      <c r="N530" s="256"/>
      <c r="O530" s="223"/>
      <c r="P530" s="223"/>
      <c r="Q530" s="223"/>
      <c r="R530" s="223"/>
      <c r="S530" s="223">
        <f>S522+S523+S524+S525+S526+S527+S528+S529</f>
        <v>0</v>
      </c>
      <c r="T530" s="223">
        <f t="shared" ref="T530:W530" si="115">T522+T523+T524+T525+T526+T527+T528+T529</f>
        <v>0</v>
      </c>
      <c r="U530" s="223">
        <f t="shared" si="115"/>
        <v>0</v>
      </c>
      <c r="V530" s="223">
        <f t="shared" si="115"/>
        <v>0</v>
      </c>
      <c r="W530" s="224">
        <f t="shared" si="115"/>
        <v>0</v>
      </c>
      <c r="X530" s="65"/>
    </row>
    <row r="531" spans="1:24" ht="30" customHeight="1">
      <c r="A531" s="415">
        <v>59</v>
      </c>
      <c r="B531" s="417" t="s">
        <v>452</v>
      </c>
      <c r="C531" s="144" t="s">
        <v>17</v>
      </c>
      <c r="D531" s="420">
        <v>287.41019999999997</v>
      </c>
      <c r="E531" s="420">
        <v>365.83600000000001</v>
      </c>
      <c r="F531" s="420">
        <v>6.0208000000000004</v>
      </c>
      <c r="G531" s="420">
        <v>113.4665</v>
      </c>
      <c r="H531" s="425">
        <v>12.7728</v>
      </c>
      <c r="I531" s="240">
        <v>5</v>
      </c>
      <c r="J531" s="232"/>
      <c r="K531" s="232"/>
      <c r="L531" s="232"/>
      <c r="M531" s="233"/>
      <c r="N531" s="427">
        <v>0</v>
      </c>
      <c r="O531" s="420">
        <v>0</v>
      </c>
      <c r="P531" s="420">
        <v>0</v>
      </c>
      <c r="Q531" s="420">
        <v>1.3628</v>
      </c>
      <c r="R531" s="420">
        <v>1.0037</v>
      </c>
      <c r="S531" s="242"/>
      <c r="T531" s="243"/>
      <c r="U531" s="243"/>
      <c r="V531" s="243"/>
      <c r="W531" s="244"/>
      <c r="X531" s="65"/>
    </row>
    <row r="532" spans="1:24" ht="30" customHeight="1">
      <c r="A532" s="415"/>
      <c r="B532" s="418"/>
      <c r="C532" s="146" t="s">
        <v>18</v>
      </c>
      <c r="D532" s="421"/>
      <c r="E532" s="421"/>
      <c r="F532" s="421"/>
      <c r="G532" s="421"/>
      <c r="H532" s="426"/>
      <c r="I532" s="236">
        <v>8</v>
      </c>
      <c r="J532" s="234"/>
      <c r="K532" s="234"/>
      <c r="L532" s="234"/>
      <c r="M532" s="235"/>
      <c r="N532" s="428"/>
      <c r="O532" s="421"/>
      <c r="P532" s="421"/>
      <c r="Q532" s="421"/>
      <c r="R532" s="421"/>
      <c r="S532" s="245"/>
      <c r="T532" s="246"/>
      <c r="U532" s="246"/>
      <c r="V532" s="246"/>
      <c r="W532" s="247"/>
      <c r="X532" s="65"/>
    </row>
    <row r="533" spans="1:24" ht="30" customHeight="1">
      <c r="A533" s="415"/>
      <c r="B533" s="418"/>
      <c r="C533" s="146" t="s">
        <v>19</v>
      </c>
      <c r="D533" s="421"/>
      <c r="E533" s="421"/>
      <c r="F533" s="421"/>
      <c r="G533" s="421"/>
      <c r="H533" s="426"/>
      <c r="I533" s="236">
        <v>5</v>
      </c>
      <c r="J533" s="234"/>
      <c r="K533" s="234"/>
      <c r="L533" s="234"/>
      <c r="M533" s="235"/>
      <c r="N533" s="428"/>
      <c r="O533" s="421"/>
      <c r="P533" s="421"/>
      <c r="Q533" s="421"/>
      <c r="R533" s="421"/>
      <c r="S533" s="245"/>
      <c r="T533" s="246"/>
      <c r="U533" s="246"/>
      <c r="V533" s="246"/>
      <c r="W533" s="247"/>
      <c r="X533" s="65"/>
    </row>
    <row r="534" spans="1:24" ht="30" customHeight="1">
      <c r="A534" s="415"/>
      <c r="B534" s="418"/>
      <c r="C534" s="146" t="s">
        <v>20</v>
      </c>
      <c r="D534" s="421"/>
      <c r="E534" s="421"/>
      <c r="F534" s="421"/>
      <c r="G534" s="421"/>
      <c r="H534" s="426"/>
      <c r="I534" s="236">
        <v>78</v>
      </c>
      <c r="J534" s="234"/>
      <c r="K534" s="234"/>
      <c r="L534" s="234"/>
      <c r="M534" s="235"/>
      <c r="N534" s="428"/>
      <c r="O534" s="421"/>
      <c r="P534" s="421"/>
      <c r="Q534" s="421"/>
      <c r="R534" s="421"/>
      <c r="S534" s="245"/>
      <c r="T534" s="246"/>
      <c r="U534" s="246"/>
      <c r="V534" s="246"/>
      <c r="W534" s="247"/>
      <c r="X534" s="65"/>
    </row>
    <row r="535" spans="1:24" ht="30" customHeight="1">
      <c r="A535" s="415"/>
      <c r="B535" s="418"/>
      <c r="C535" s="146" t="s">
        <v>21</v>
      </c>
      <c r="D535" s="421"/>
      <c r="E535" s="421"/>
      <c r="F535" s="421"/>
      <c r="G535" s="421"/>
      <c r="H535" s="426"/>
      <c r="I535" s="236">
        <v>21</v>
      </c>
      <c r="J535" s="234"/>
      <c r="K535" s="234"/>
      <c r="L535" s="234"/>
      <c r="M535" s="235"/>
      <c r="N535" s="428"/>
      <c r="O535" s="421"/>
      <c r="P535" s="421"/>
      <c r="Q535" s="421"/>
      <c r="R535" s="421"/>
      <c r="S535" s="245"/>
      <c r="T535" s="246"/>
      <c r="U535" s="246"/>
      <c r="V535" s="246"/>
      <c r="W535" s="247"/>
      <c r="X535" s="65"/>
    </row>
    <row r="536" spans="1:24" ht="30" customHeight="1">
      <c r="A536" s="415"/>
      <c r="B536" s="418"/>
      <c r="C536" s="146" t="s">
        <v>22</v>
      </c>
      <c r="D536" s="421"/>
      <c r="E536" s="421"/>
      <c r="F536" s="421"/>
      <c r="G536" s="421"/>
      <c r="H536" s="426"/>
      <c r="I536" s="236"/>
      <c r="J536" s="234"/>
      <c r="K536" s="234"/>
      <c r="L536" s="234"/>
      <c r="M536" s="235"/>
      <c r="N536" s="428"/>
      <c r="O536" s="421"/>
      <c r="P536" s="421"/>
      <c r="Q536" s="421"/>
      <c r="R536" s="421"/>
      <c r="S536" s="245"/>
      <c r="T536" s="246"/>
      <c r="U536" s="246"/>
      <c r="V536" s="246"/>
      <c r="W536" s="247"/>
      <c r="X536" s="65"/>
    </row>
    <row r="537" spans="1:24" ht="30" customHeight="1">
      <c r="A537" s="415"/>
      <c r="B537" s="418"/>
      <c r="C537" s="146" t="s">
        <v>23</v>
      </c>
      <c r="D537" s="421"/>
      <c r="E537" s="421"/>
      <c r="F537" s="421"/>
      <c r="G537" s="421"/>
      <c r="H537" s="426"/>
      <c r="I537" s="236"/>
      <c r="J537" s="234"/>
      <c r="K537" s="234"/>
      <c r="L537" s="234"/>
      <c r="M537" s="235"/>
      <c r="N537" s="428"/>
      <c r="O537" s="421"/>
      <c r="P537" s="421"/>
      <c r="Q537" s="421"/>
      <c r="R537" s="421"/>
      <c r="S537" s="245"/>
      <c r="T537" s="246"/>
      <c r="U537" s="246"/>
      <c r="V537" s="246"/>
      <c r="W537" s="247"/>
      <c r="X537" s="65"/>
    </row>
    <row r="538" spans="1:24" ht="30" customHeight="1" thickBot="1">
      <c r="A538" s="415"/>
      <c r="B538" s="419"/>
      <c r="C538" s="149" t="s">
        <v>24</v>
      </c>
      <c r="D538" s="421"/>
      <c r="E538" s="421"/>
      <c r="F538" s="421"/>
      <c r="G538" s="421"/>
      <c r="H538" s="426"/>
      <c r="I538" s="237">
        <v>15</v>
      </c>
      <c r="J538" s="238"/>
      <c r="K538" s="238"/>
      <c r="L538" s="238"/>
      <c r="M538" s="239"/>
      <c r="N538" s="429"/>
      <c r="O538" s="424"/>
      <c r="P538" s="424"/>
      <c r="Q538" s="424"/>
      <c r="R538" s="424"/>
      <c r="S538" s="251"/>
      <c r="T538" s="248"/>
      <c r="U538" s="248"/>
      <c r="V538" s="248"/>
      <c r="W538" s="252"/>
      <c r="X538" s="65"/>
    </row>
    <row r="539" spans="1:24" ht="30" customHeight="1" thickBot="1">
      <c r="A539" s="416"/>
      <c r="B539" s="422" t="s">
        <v>25</v>
      </c>
      <c r="C539" s="423"/>
      <c r="D539" s="256"/>
      <c r="E539" s="223"/>
      <c r="F539" s="223"/>
      <c r="G539" s="223"/>
      <c r="H539" s="223"/>
      <c r="I539" s="223">
        <f t="shared" ref="I539:M539" si="116">I531+I532+I533+I534+I535+I536+I537+I538</f>
        <v>132</v>
      </c>
      <c r="J539" s="223">
        <f t="shared" si="116"/>
        <v>0</v>
      </c>
      <c r="K539" s="223">
        <f t="shared" si="116"/>
        <v>0</v>
      </c>
      <c r="L539" s="223">
        <f t="shared" si="116"/>
        <v>0</v>
      </c>
      <c r="M539" s="224">
        <f t="shared" si="116"/>
        <v>0</v>
      </c>
      <c r="N539" s="256"/>
      <c r="O539" s="223"/>
      <c r="P539" s="223"/>
      <c r="Q539" s="223"/>
      <c r="R539" s="223"/>
      <c r="S539" s="223">
        <f t="shared" ref="S539:W539" si="117">S531+S532+S533+S534+S535+S536+S537+S538</f>
        <v>0</v>
      </c>
      <c r="T539" s="223">
        <f t="shared" si="117"/>
        <v>0</v>
      </c>
      <c r="U539" s="223">
        <f t="shared" si="117"/>
        <v>0</v>
      </c>
      <c r="V539" s="223">
        <f t="shared" si="117"/>
        <v>0</v>
      </c>
      <c r="W539" s="224">
        <f t="shared" si="117"/>
        <v>0</v>
      </c>
      <c r="X539" s="65"/>
    </row>
    <row r="540" spans="1:24" ht="30" customHeight="1">
      <c r="A540" s="415">
        <v>60</v>
      </c>
      <c r="B540" s="417" t="s">
        <v>453</v>
      </c>
      <c r="C540" s="144" t="s">
        <v>17</v>
      </c>
      <c r="D540" s="420">
        <v>127.623</v>
      </c>
      <c r="E540" s="420">
        <v>57.266999999999996</v>
      </c>
      <c r="F540" s="420">
        <v>0</v>
      </c>
      <c r="G540" s="420">
        <v>0</v>
      </c>
      <c r="H540" s="425">
        <v>0</v>
      </c>
      <c r="I540" s="240">
        <v>2</v>
      </c>
      <c r="J540" s="232"/>
      <c r="K540" s="232"/>
      <c r="L540" s="232"/>
      <c r="M540" s="233"/>
      <c r="N540" s="427"/>
      <c r="O540" s="420"/>
      <c r="P540" s="420"/>
      <c r="Q540" s="420"/>
      <c r="R540" s="420"/>
      <c r="S540" s="242"/>
      <c r="T540" s="243"/>
      <c r="U540" s="243"/>
      <c r="V540" s="243"/>
      <c r="W540" s="244"/>
      <c r="X540" s="65"/>
    </row>
    <row r="541" spans="1:24" ht="30" customHeight="1">
      <c r="A541" s="415"/>
      <c r="B541" s="418"/>
      <c r="C541" s="146" t="s">
        <v>18</v>
      </c>
      <c r="D541" s="421"/>
      <c r="E541" s="421"/>
      <c r="F541" s="421"/>
      <c r="G541" s="421"/>
      <c r="H541" s="426"/>
      <c r="I541" s="236">
        <v>2</v>
      </c>
      <c r="J541" s="234"/>
      <c r="K541" s="234"/>
      <c r="L541" s="234"/>
      <c r="M541" s="235"/>
      <c r="N541" s="428"/>
      <c r="O541" s="421"/>
      <c r="P541" s="421"/>
      <c r="Q541" s="421"/>
      <c r="R541" s="421"/>
      <c r="S541" s="245"/>
      <c r="T541" s="246"/>
      <c r="U541" s="246"/>
      <c r="V541" s="246"/>
      <c r="W541" s="247"/>
      <c r="X541" s="65"/>
    </row>
    <row r="542" spans="1:24" ht="30" customHeight="1">
      <c r="A542" s="415"/>
      <c r="B542" s="418"/>
      <c r="C542" s="146" t="s">
        <v>19</v>
      </c>
      <c r="D542" s="421"/>
      <c r="E542" s="421"/>
      <c r="F542" s="421"/>
      <c r="G542" s="421"/>
      <c r="H542" s="426"/>
      <c r="I542" s="236"/>
      <c r="J542" s="234"/>
      <c r="K542" s="234"/>
      <c r="L542" s="234"/>
      <c r="M542" s="235"/>
      <c r="N542" s="428"/>
      <c r="O542" s="421"/>
      <c r="P542" s="421"/>
      <c r="Q542" s="421"/>
      <c r="R542" s="421"/>
      <c r="S542" s="245"/>
      <c r="T542" s="246"/>
      <c r="U542" s="246"/>
      <c r="V542" s="246"/>
      <c r="W542" s="247"/>
      <c r="X542" s="65"/>
    </row>
    <row r="543" spans="1:24" ht="30" customHeight="1">
      <c r="A543" s="415"/>
      <c r="B543" s="418"/>
      <c r="C543" s="146" t="s">
        <v>20</v>
      </c>
      <c r="D543" s="421"/>
      <c r="E543" s="421"/>
      <c r="F543" s="421"/>
      <c r="G543" s="421"/>
      <c r="H543" s="426"/>
      <c r="I543" s="236">
        <v>1</v>
      </c>
      <c r="J543" s="234"/>
      <c r="K543" s="234"/>
      <c r="L543" s="234"/>
      <c r="M543" s="235"/>
      <c r="N543" s="428"/>
      <c r="O543" s="421"/>
      <c r="P543" s="421"/>
      <c r="Q543" s="421"/>
      <c r="R543" s="421"/>
      <c r="S543" s="245"/>
      <c r="T543" s="246"/>
      <c r="U543" s="246"/>
      <c r="V543" s="246"/>
      <c r="W543" s="247"/>
      <c r="X543" s="65"/>
    </row>
    <row r="544" spans="1:24" ht="30" customHeight="1">
      <c r="A544" s="415"/>
      <c r="B544" s="418"/>
      <c r="C544" s="146" t="s">
        <v>21</v>
      </c>
      <c r="D544" s="421"/>
      <c r="E544" s="421"/>
      <c r="F544" s="421"/>
      <c r="G544" s="421"/>
      <c r="H544" s="426"/>
      <c r="I544" s="236">
        <v>2</v>
      </c>
      <c r="J544" s="234"/>
      <c r="K544" s="234"/>
      <c r="L544" s="234"/>
      <c r="M544" s="235"/>
      <c r="N544" s="428"/>
      <c r="O544" s="421"/>
      <c r="P544" s="421"/>
      <c r="Q544" s="421"/>
      <c r="R544" s="421"/>
      <c r="S544" s="245"/>
      <c r="T544" s="246"/>
      <c r="U544" s="246"/>
      <c r="V544" s="246"/>
      <c r="W544" s="247"/>
      <c r="X544" s="65"/>
    </row>
    <row r="545" spans="1:24" ht="30" customHeight="1">
      <c r="A545" s="415"/>
      <c r="B545" s="418"/>
      <c r="C545" s="146" t="s">
        <v>22</v>
      </c>
      <c r="D545" s="421"/>
      <c r="E545" s="421"/>
      <c r="F545" s="421"/>
      <c r="G545" s="421"/>
      <c r="H545" s="426"/>
      <c r="I545" s="236"/>
      <c r="J545" s="234"/>
      <c r="K545" s="234"/>
      <c r="L545" s="234"/>
      <c r="M545" s="235"/>
      <c r="N545" s="428"/>
      <c r="O545" s="421"/>
      <c r="P545" s="421"/>
      <c r="Q545" s="421"/>
      <c r="R545" s="421"/>
      <c r="S545" s="245"/>
      <c r="T545" s="246"/>
      <c r="U545" s="246"/>
      <c r="V545" s="246"/>
      <c r="W545" s="247"/>
      <c r="X545" s="65"/>
    </row>
    <row r="546" spans="1:24" ht="30" customHeight="1">
      <c r="A546" s="415"/>
      <c r="B546" s="418"/>
      <c r="C546" s="146" t="s">
        <v>23</v>
      </c>
      <c r="D546" s="421"/>
      <c r="E546" s="421"/>
      <c r="F546" s="421"/>
      <c r="G546" s="421"/>
      <c r="H546" s="426"/>
      <c r="I546" s="236">
        <v>1</v>
      </c>
      <c r="J546" s="234"/>
      <c r="K546" s="234"/>
      <c r="L546" s="234"/>
      <c r="M546" s="235"/>
      <c r="N546" s="428"/>
      <c r="O546" s="421"/>
      <c r="P546" s="421"/>
      <c r="Q546" s="421"/>
      <c r="R546" s="421"/>
      <c r="S546" s="245"/>
      <c r="T546" s="246"/>
      <c r="U546" s="246"/>
      <c r="V546" s="246"/>
      <c r="W546" s="247"/>
      <c r="X546" s="65"/>
    </row>
    <row r="547" spans="1:24" ht="30" customHeight="1" thickBot="1">
      <c r="A547" s="415"/>
      <c r="B547" s="419"/>
      <c r="C547" s="149" t="s">
        <v>24</v>
      </c>
      <c r="D547" s="421"/>
      <c r="E547" s="421"/>
      <c r="F547" s="421"/>
      <c r="G547" s="421"/>
      <c r="H547" s="426"/>
      <c r="I547" s="237">
        <v>3.54</v>
      </c>
      <c r="J547" s="238"/>
      <c r="K547" s="238"/>
      <c r="L547" s="238"/>
      <c r="M547" s="239"/>
      <c r="N547" s="429"/>
      <c r="O547" s="424"/>
      <c r="P547" s="424"/>
      <c r="Q547" s="424"/>
      <c r="R547" s="424"/>
      <c r="S547" s="251"/>
      <c r="T547" s="248"/>
      <c r="U547" s="248"/>
      <c r="V547" s="248"/>
      <c r="W547" s="252"/>
      <c r="X547" s="65"/>
    </row>
    <row r="548" spans="1:24" ht="30" customHeight="1" thickBot="1">
      <c r="A548" s="416"/>
      <c r="B548" s="422" t="s">
        <v>25</v>
      </c>
      <c r="C548" s="423"/>
      <c r="D548" s="256"/>
      <c r="E548" s="223"/>
      <c r="F548" s="223"/>
      <c r="G548" s="223"/>
      <c r="H548" s="223"/>
      <c r="I548" s="223">
        <f>I540+I541+I542+I543+I544+I545+I546+I547</f>
        <v>11.54</v>
      </c>
      <c r="J548" s="223">
        <f t="shared" ref="J548:M548" si="118">J540+J541+J542+J543+J544+J545+J546+J547</f>
        <v>0</v>
      </c>
      <c r="K548" s="223">
        <f t="shared" si="118"/>
        <v>0</v>
      </c>
      <c r="L548" s="223">
        <f t="shared" si="118"/>
        <v>0</v>
      </c>
      <c r="M548" s="224">
        <f t="shared" si="118"/>
        <v>0</v>
      </c>
      <c r="N548" s="256"/>
      <c r="O548" s="223"/>
      <c r="P548" s="223"/>
      <c r="Q548" s="223"/>
      <c r="R548" s="223"/>
      <c r="S548" s="223">
        <f>S540+S541+S542+S543+S544+S545+S546+S547</f>
        <v>0</v>
      </c>
      <c r="T548" s="223">
        <f t="shared" ref="T548:W548" si="119">T540+T541+T542+T543+T544+T545+T546+T547</f>
        <v>0</v>
      </c>
      <c r="U548" s="223">
        <f t="shared" si="119"/>
        <v>0</v>
      </c>
      <c r="V548" s="223">
        <f t="shared" si="119"/>
        <v>0</v>
      </c>
      <c r="W548" s="224">
        <f t="shared" si="119"/>
        <v>0</v>
      </c>
      <c r="X548" s="65"/>
    </row>
    <row r="549" spans="1:24" ht="30" customHeight="1">
      <c r="A549" s="415">
        <v>61</v>
      </c>
      <c r="B549" s="417" t="s">
        <v>229</v>
      </c>
      <c r="C549" s="144" t="s">
        <v>17</v>
      </c>
      <c r="D549" s="420">
        <v>127.9935</v>
      </c>
      <c r="E549" s="420">
        <v>325.26760000000002</v>
      </c>
      <c r="F549" s="420">
        <v>0</v>
      </c>
      <c r="G549" s="420">
        <v>6.7454000000000001</v>
      </c>
      <c r="H549" s="425">
        <v>13.889799999999999</v>
      </c>
      <c r="I549" s="240">
        <v>2</v>
      </c>
      <c r="J549" s="232"/>
      <c r="K549" s="232"/>
      <c r="L549" s="232"/>
      <c r="M549" s="233"/>
      <c r="N549" s="427">
        <v>0</v>
      </c>
      <c r="O549" s="420">
        <v>0</v>
      </c>
      <c r="P549" s="420">
        <v>0</v>
      </c>
      <c r="Q549" s="420">
        <v>7.0942999999999996</v>
      </c>
      <c r="R549" s="420">
        <v>0</v>
      </c>
      <c r="S549" s="242"/>
      <c r="T549" s="243"/>
      <c r="U549" s="243"/>
      <c r="V549" s="243"/>
      <c r="W549" s="244"/>
      <c r="X549" s="65"/>
    </row>
    <row r="550" spans="1:24" ht="30" customHeight="1">
      <c r="A550" s="415"/>
      <c r="B550" s="418"/>
      <c r="C550" s="146" t="s">
        <v>18</v>
      </c>
      <c r="D550" s="421"/>
      <c r="E550" s="421"/>
      <c r="F550" s="421"/>
      <c r="G550" s="421"/>
      <c r="H550" s="426"/>
      <c r="I550" s="236">
        <v>3.8</v>
      </c>
      <c r="J550" s="234"/>
      <c r="K550" s="234"/>
      <c r="L550" s="234"/>
      <c r="M550" s="235"/>
      <c r="N550" s="428"/>
      <c r="O550" s="421"/>
      <c r="P550" s="421"/>
      <c r="Q550" s="421"/>
      <c r="R550" s="421"/>
      <c r="S550" s="245"/>
      <c r="T550" s="246"/>
      <c r="U550" s="246"/>
      <c r="V550" s="246"/>
      <c r="W550" s="247"/>
      <c r="X550" s="65"/>
    </row>
    <row r="551" spans="1:24" ht="30" customHeight="1">
      <c r="A551" s="415"/>
      <c r="B551" s="418"/>
      <c r="C551" s="146" t="s">
        <v>19</v>
      </c>
      <c r="D551" s="421"/>
      <c r="E551" s="421"/>
      <c r="F551" s="421"/>
      <c r="G551" s="421"/>
      <c r="H551" s="426"/>
      <c r="I551" s="236">
        <v>2</v>
      </c>
      <c r="J551" s="234"/>
      <c r="K551" s="234"/>
      <c r="L551" s="234"/>
      <c r="M551" s="235"/>
      <c r="N551" s="428"/>
      <c r="O551" s="421"/>
      <c r="P551" s="421"/>
      <c r="Q551" s="421"/>
      <c r="R551" s="421"/>
      <c r="S551" s="245"/>
      <c r="T551" s="246"/>
      <c r="U551" s="246"/>
      <c r="V551" s="246"/>
      <c r="W551" s="247"/>
      <c r="X551" s="65"/>
    </row>
    <row r="552" spans="1:24" ht="30" customHeight="1">
      <c r="A552" s="415"/>
      <c r="B552" s="418"/>
      <c r="C552" s="146" t="s">
        <v>20</v>
      </c>
      <c r="D552" s="421"/>
      <c r="E552" s="421"/>
      <c r="F552" s="421"/>
      <c r="G552" s="421"/>
      <c r="H552" s="426"/>
      <c r="I552" s="236">
        <v>20</v>
      </c>
      <c r="J552" s="234"/>
      <c r="K552" s="234"/>
      <c r="L552" s="234"/>
      <c r="M552" s="235"/>
      <c r="N552" s="428"/>
      <c r="O552" s="421"/>
      <c r="P552" s="421"/>
      <c r="Q552" s="421"/>
      <c r="R552" s="421"/>
      <c r="S552" s="245"/>
      <c r="T552" s="246"/>
      <c r="U552" s="246"/>
      <c r="V552" s="246"/>
      <c r="W552" s="247"/>
      <c r="X552" s="65"/>
    </row>
    <row r="553" spans="1:24" ht="30" customHeight="1">
      <c r="A553" s="415"/>
      <c r="B553" s="418"/>
      <c r="C553" s="146" t="s">
        <v>21</v>
      </c>
      <c r="D553" s="421"/>
      <c r="E553" s="421"/>
      <c r="F553" s="421"/>
      <c r="G553" s="421"/>
      <c r="H553" s="426"/>
      <c r="I553" s="236">
        <v>8</v>
      </c>
      <c r="J553" s="234"/>
      <c r="K553" s="234"/>
      <c r="L553" s="234"/>
      <c r="M553" s="235"/>
      <c r="N553" s="428"/>
      <c r="O553" s="421"/>
      <c r="P553" s="421"/>
      <c r="Q553" s="421"/>
      <c r="R553" s="421"/>
      <c r="S553" s="245"/>
      <c r="T553" s="246"/>
      <c r="U553" s="246"/>
      <c r="V553" s="246"/>
      <c r="W553" s="247"/>
      <c r="X553" s="65"/>
    </row>
    <row r="554" spans="1:24" ht="30" customHeight="1">
      <c r="A554" s="415"/>
      <c r="B554" s="418"/>
      <c r="C554" s="146" t="s">
        <v>22</v>
      </c>
      <c r="D554" s="421"/>
      <c r="E554" s="421"/>
      <c r="F554" s="421"/>
      <c r="G554" s="421"/>
      <c r="H554" s="426"/>
      <c r="I554" s="236">
        <v>1</v>
      </c>
      <c r="J554" s="234"/>
      <c r="K554" s="234"/>
      <c r="L554" s="234"/>
      <c r="M554" s="235"/>
      <c r="N554" s="428"/>
      <c r="O554" s="421"/>
      <c r="P554" s="421"/>
      <c r="Q554" s="421"/>
      <c r="R554" s="421"/>
      <c r="S554" s="245"/>
      <c r="T554" s="246"/>
      <c r="U554" s="246"/>
      <c r="V554" s="246"/>
      <c r="W554" s="247"/>
      <c r="X554" s="65"/>
    </row>
    <row r="555" spans="1:24" ht="30" customHeight="1">
      <c r="A555" s="415"/>
      <c r="B555" s="418"/>
      <c r="C555" s="146" t="s">
        <v>23</v>
      </c>
      <c r="D555" s="421"/>
      <c r="E555" s="421"/>
      <c r="F555" s="421"/>
      <c r="G555" s="421"/>
      <c r="H555" s="426"/>
      <c r="I555" s="236">
        <v>4</v>
      </c>
      <c r="J555" s="234"/>
      <c r="K555" s="234"/>
      <c r="L555" s="234"/>
      <c r="M555" s="235"/>
      <c r="N555" s="428"/>
      <c r="O555" s="421"/>
      <c r="P555" s="421"/>
      <c r="Q555" s="421"/>
      <c r="R555" s="421"/>
      <c r="S555" s="245"/>
      <c r="T555" s="246"/>
      <c r="U555" s="246"/>
      <c r="V555" s="246"/>
      <c r="W555" s="247"/>
      <c r="X555" s="65"/>
    </row>
    <row r="556" spans="1:24" ht="30" customHeight="1" thickBot="1">
      <c r="A556" s="415"/>
      <c r="B556" s="419"/>
      <c r="C556" s="149" t="s">
        <v>24</v>
      </c>
      <c r="D556" s="421"/>
      <c r="E556" s="421"/>
      <c r="F556" s="421"/>
      <c r="G556" s="421"/>
      <c r="H556" s="426"/>
      <c r="I556" s="237">
        <v>8</v>
      </c>
      <c r="J556" s="238"/>
      <c r="K556" s="238"/>
      <c r="L556" s="238"/>
      <c r="M556" s="239"/>
      <c r="N556" s="429"/>
      <c r="O556" s="424"/>
      <c r="P556" s="424"/>
      <c r="Q556" s="424"/>
      <c r="R556" s="424"/>
      <c r="S556" s="251"/>
      <c r="T556" s="248"/>
      <c r="U556" s="248"/>
      <c r="V556" s="248"/>
      <c r="W556" s="252"/>
      <c r="X556" s="65"/>
    </row>
    <row r="557" spans="1:24" ht="30" customHeight="1" thickBot="1">
      <c r="A557" s="416"/>
      <c r="B557" s="422" t="s">
        <v>25</v>
      </c>
      <c r="C557" s="423"/>
      <c r="D557" s="256"/>
      <c r="E557" s="223"/>
      <c r="F557" s="223"/>
      <c r="G557" s="223"/>
      <c r="H557" s="223"/>
      <c r="I557" s="223">
        <f t="shared" ref="I557:M557" si="120">I549+I550+I551+I552+I553+I554+I555+I556</f>
        <v>48.8</v>
      </c>
      <c r="J557" s="223">
        <f t="shared" si="120"/>
        <v>0</v>
      </c>
      <c r="K557" s="223">
        <f t="shared" si="120"/>
        <v>0</v>
      </c>
      <c r="L557" s="223">
        <f t="shared" si="120"/>
        <v>0</v>
      </c>
      <c r="M557" s="224">
        <f t="shared" si="120"/>
        <v>0</v>
      </c>
      <c r="N557" s="256"/>
      <c r="O557" s="223"/>
      <c r="P557" s="223"/>
      <c r="Q557" s="223"/>
      <c r="R557" s="223"/>
      <c r="S557" s="223">
        <f t="shared" ref="S557:W557" si="121">S549+S550+S551+S552+S553+S554+S555+S556</f>
        <v>0</v>
      </c>
      <c r="T557" s="223">
        <f t="shared" si="121"/>
        <v>0</v>
      </c>
      <c r="U557" s="223">
        <f t="shared" si="121"/>
        <v>0</v>
      </c>
      <c r="V557" s="223">
        <f t="shared" si="121"/>
        <v>0</v>
      </c>
      <c r="W557" s="224">
        <f t="shared" si="121"/>
        <v>0</v>
      </c>
      <c r="X557" s="65"/>
    </row>
    <row r="558" spans="1:24" ht="30" customHeight="1">
      <c r="A558" s="415">
        <v>62</v>
      </c>
      <c r="B558" s="417" t="s">
        <v>116</v>
      </c>
      <c r="C558" s="144" t="s">
        <v>17</v>
      </c>
      <c r="D558" s="420">
        <v>191.4658</v>
      </c>
      <c r="E558" s="420">
        <v>234.2081</v>
      </c>
      <c r="F558" s="420">
        <v>12</v>
      </c>
      <c r="G558" s="420">
        <v>52.869300000000003</v>
      </c>
      <c r="H558" s="425">
        <v>81.981300000000005</v>
      </c>
      <c r="I558" s="240">
        <v>6</v>
      </c>
      <c r="J558" s="232"/>
      <c r="K558" s="232"/>
      <c r="L558" s="232"/>
      <c r="M558" s="233"/>
      <c r="N558" s="427">
        <v>2.9527999999999999</v>
      </c>
      <c r="O558" s="420">
        <v>0</v>
      </c>
      <c r="P558" s="420">
        <v>0</v>
      </c>
      <c r="Q558" s="420">
        <v>26.432600000000001</v>
      </c>
      <c r="R558" s="420">
        <v>0</v>
      </c>
      <c r="S558" s="242"/>
      <c r="T558" s="243"/>
      <c r="U558" s="243"/>
      <c r="V558" s="243"/>
      <c r="W558" s="244"/>
      <c r="X558" s="65"/>
    </row>
    <row r="559" spans="1:24" ht="30" customHeight="1">
      <c r="A559" s="415"/>
      <c r="B559" s="418"/>
      <c r="C559" s="146" t="s">
        <v>18</v>
      </c>
      <c r="D559" s="421"/>
      <c r="E559" s="421"/>
      <c r="F559" s="421"/>
      <c r="G559" s="421"/>
      <c r="H559" s="426"/>
      <c r="I559" s="236">
        <v>4</v>
      </c>
      <c r="J559" s="234"/>
      <c r="K559" s="234"/>
      <c r="L559" s="234"/>
      <c r="M559" s="235"/>
      <c r="N559" s="428"/>
      <c r="O559" s="421"/>
      <c r="P559" s="421"/>
      <c r="Q559" s="421"/>
      <c r="R559" s="421"/>
      <c r="S559" s="245"/>
      <c r="T559" s="246"/>
      <c r="U559" s="246"/>
      <c r="V559" s="246"/>
      <c r="W559" s="247"/>
      <c r="X559" s="65"/>
    </row>
    <row r="560" spans="1:24" ht="30" customHeight="1">
      <c r="A560" s="415"/>
      <c r="B560" s="418"/>
      <c r="C560" s="146" t="s">
        <v>19</v>
      </c>
      <c r="D560" s="421"/>
      <c r="E560" s="421"/>
      <c r="F560" s="421"/>
      <c r="G560" s="421"/>
      <c r="H560" s="426"/>
      <c r="I560" s="236">
        <v>1</v>
      </c>
      <c r="J560" s="234"/>
      <c r="K560" s="234"/>
      <c r="L560" s="234"/>
      <c r="M560" s="235"/>
      <c r="N560" s="428"/>
      <c r="O560" s="421"/>
      <c r="P560" s="421"/>
      <c r="Q560" s="421"/>
      <c r="R560" s="421"/>
      <c r="S560" s="245"/>
      <c r="T560" s="246"/>
      <c r="U560" s="246"/>
      <c r="V560" s="246"/>
      <c r="W560" s="247"/>
      <c r="X560" s="65"/>
    </row>
    <row r="561" spans="1:24" ht="30" customHeight="1">
      <c r="A561" s="415"/>
      <c r="B561" s="418"/>
      <c r="C561" s="146" t="s">
        <v>20</v>
      </c>
      <c r="D561" s="421"/>
      <c r="E561" s="421"/>
      <c r="F561" s="421"/>
      <c r="G561" s="421"/>
      <c r="H561" s="426"/>
      <c r="I561" s="236">
        <v>6</v>
      </c>
      <c r="J561" s="234"/>
      <c r="K561" s="234"/>
      <c r="L561" s="234"/>
      <c r="M561" s="235"/>
      <c r="N561" s="428"/>
      <c r="O561" s="421"/>
      <c r="P561" s="421"/>
      <c r="Q561" s="421"/>
      <c r="R561" s="421"/>
      <c r="S561" s="245"/>
      <c r="T561" s="246"/>
      <c r="U561" s="246"/>
      <c r="V561" s="246"/>
      <c r="W561" s="247"/>
      <c r="X561" s="65"/>
    </row>
    <row r="562" spans="1:24" ht="30" customHeight="1">
      <c r="A562" s="415"/>
      <c r="B562" s="418"/>
      <c r="C562" s="146" t="s">
        <v>21</v>
      </c>
      <c r="D562" s="421"/>
      <c r="E562" s="421"/>
      <c r="F562" s="421"/>
      <c r="G562" s="421"/>
      <c r="H562" s="426"/>
      <c r="I562" s="236">
        <v>10</v>
      </c>
      <c r="J562" s="234"/>
      <c r="K562" s="234"/>
      <c r="L562" s="234"/>
      <c r="M562" s="235"/>
      <c r="N562" s="428"/>
      <c r="O562" s="421"/>
      <c r="P562" s="421"/>
      <c r="Q562" s="421"/>
      <c r="R562" s="421"/>
      <c r="S562" s="245"/>
      <c r="T562" s="246"/>
      <c r="U562" s="246"/>
      <c r="V562" s="246"/>
      <c r="W562" s="247"/>
      <c r="X562" s="65"/>
    </row>
    <row r="563" spans="1:24" ht="30" customHeight="1">
      <c r="A563" s="415"/>
      <c r="B563" s="418"/>
      <c r="C563" s="146" t="s">
        <v>22</v>
      </c>
      <c r="D563" s="421"/>
      <c r="E563" s="421"/>
      <c r="F563" s="421"/>
      <c r="G563" s="421"/>
      <c r="H563" s="426"/>
      <c r="I563" s="236">
        <v>1</v>
      </c>
      <c r="J563" s="234"/>
      <c r="K563" s="234"/>
      <c r="L563" s="234"/>
      <c r="M563" s="235"/>
      <c r="N563" s="428"/>
      <c r="O563" s="421"/>
      <c r="P563" s="421"/>
      <c r="Q563" s="421"/>
      <c r="R563" s="421"/>
      <c r="S563" s="245"/>
      <c r="T563" s="246"/>
      <c r="U563" s="246"/>
      <c r="V563" s="246"/>
      <c r="W563" s="247"/>
      <c r="X563" s="65"/>
    </row>
    <row r="564" spans="1:24" ht="30" customHeight="1">
      <c r="A564" s="415"/>
      <c r="B564" s="418"/>
      <c r="C564" s="146" t="s">
        <v>23</v>
      </c>
      <c r="D564" s="421"/>
      <c r="E564" s="421"/>
      <c r="F564" s="421"/>
      <c r="G564" s="421"/>
      <c r="H564" s="426"/>
      <c r="I564" s="236">
        <v>3</v>
      </c>
      <c r="J564" s="234"/>
      <c r="K564" s="234"/>
      <c r="L564" s="234"/>
      <c r="M564" s="235"/>
      <c r="N564" s="428"/>
      <c r="O564" s="421"/>
      <c r="P564" s="421"/>
      <c r="Q564" s="421"/>
      <c r="R564" s="421"/>
      <c r="S564" s="245"/>
      <c r="T564" s="246"/>
      <c r="U564" s="246"/>
      <c r="V564" s="246"/>
      <c r="W564" s="247"/>
      <c r="X564" s="65"/>
    </row>
    <row r="565" spans="1:24" ht="30" customHeight="1" thickBot="1">
      <c r="A565" s="415"/>
      <c r="B565" s="419"/>
      <c r="C565" s="149" t="s">
        <v>24</v>
      </c>
      <c r="D565" s="421"/>
      <c r="E565" s="421"/>
      <c r="F565" s="421"/>
      <c r="G565" s="421"/>
      <c r="H565" s="426"/>
      <c r="I565" s="237">
        <v>5</v>
      </c>
      <c r="J565" s="238"/>
      <c r="K565" s="238"/>
      <c r="L565" s="238"/>
      <c r="M565" s="239"/>
      <c r="N565" s="429"/>
      <c r="O565" s="424"/>
      <c r="P565" s="424"/>
      <c r="Q565" s="424"/>
      <c r="R565" s="424"/>
      <c r="S565" s="251"/>
      <c r="T565" s="248"/>
      <c r="U565" s="248"/>
      <c r="V565" s="248"/>
      <c r="W565" s="252"/>
      <c r="X565" s="65"/>
    </row>
    <row r="566" spans="1:24" ht="30" customHeight="1" thickBot="1">
      <c r="A566" s="416"/>
      <c r="B566" s="422" t="s">
        <v>25</v>
      </c>
      <c r="C566" s="423"/>
      <c r="D566" s="256"/>
      <c r="E566" s="223"/>
      <c r="F566" s="223"/>
      <c r="G566" s="223"/>
      <c r="H566" s="223"/>
      <c r="I566" s="223">
        <f>I558+I559+I560+I561+I562+I563+I564+I565</f>
        <v>36</v>
      </c>
      <c r="J566" s="223">
        <f t="shared" ref="J566:M566" si="122">J558+J559+J560+J561+J562+J563+J564+J565</f>
        <v>0</v>
      </c>
      <c r="K566" s="223">
        <f t="shared" si="122"/>
        <v>0</v>
      </c>
      <c r="L566" s="223">
        <f t="shared" si="122"/>
        <v>0</v>
      </c>
      <c r="M566" s="224">
        <f t="shared" si="122"/>
        <v>0</v>
      </c>
      <c r="N566" s="256"/>
      <c r="O566" s="223"/>
      <c r="P566" s="223"/>
      <c r="Q566" s="223"/>
      <c r="R566" s="223"/>
      <c r="S566" s="223">
        <f>S558+S559+S560+S561+S562+S563+S564+S565</f>
        <v>0</v>
      </c>
      <c r="T566" s="223">
        <f t="shared" ref="T566:W566" si="123">T558+T559+T560+T561+T562+T563+T564+T565</f>
        <v>0</v>
      </c>
      <c r="U566" s="223">
        <f t="shared" si="123"/>
        <v>0</v>
      </c>
      <c r="V566" s="223">
        <f t="shared" si="123"/>
        <v>0</v>
      </c>
      <c r="W566" s="224">
        <f t="shared" si="123"/>
        <v>0</v>
      </c>
      <c r="X566" s="65"/>
    </row>
    <row r="567" spans="1:24" ht="30" customHeight="1">
      <c r="A567" s="415">
        <v>63</v>
      </c>
      <c r="B567" s="417" t="s">
        <v>454</v>
      </c>
      <c r="C567" s="144" t="s">
        <v>17</v>
      </c>
      <c r="D567" s="420">
        <v>150.01349999999999</v>
      </c>
      <c r="E567" s="420">
        <v>65.016499999999994</v>
      </c>
      <c r="F567" s="420">
        <v>0</v>
      </c>
      <c r="G567" s="420">
        <v>0</v>
      </c>
      <c r="H567" s="425">
        <v>1.8740000000000001</v>
      </c>
      <c r="I567" s="240"/>
      <c r="J567" s="232"/>
      <c r="K567" s="232"/>
      <c r="L567" s="232"/>
      <c r="M567" s="233"/>
      <c r="N567" s="427"/>
      <c r="O567" s="420"/>
      <c r="P567" s="420"/>
      <c r="Q567" s="420"/>
      <c r="R567" s="420"/>
      <c r="S567" s="242"/>
      <c r="T567" s="243"/>
      <c r="U567" s="243"/>
      <c r="V567" s="243"/>
      <c r="W567" s="244"/>
      <c r="X567" s="65"/>
    </row>
    <row r="568" spans="1:24" ht="30" customHeight="1">
      <c r="A568" s="415"/>
      <c r="B568" s="418"/>
      <c r="C568" s="146" t="s">
        <v>18</v>
      </c>
      <c r="D568" s="421"/>
      <c r="E568" s="421"/>
      <c r="F568" s="421"/>
      <c r="G568" s="421"/>
      <c r="H568" s="426"/>
      <c r="I568" s="236"/>
      <c r="J568" s="234"/>
      <c r="K568" s="234"/>
      <c r="L568" s="234"/>
      <c r="M568" s="235"/>
      <c r="N568" s="428"/>
      <c r="O568" s="421"/>
      <c r="P568" s="421"/>
      <c r="Q568" s="421"/>
      <c r="R568" s="421"/>
      <c r="S568" s="245"/>
      <c r="T568" s="246"/>
      <c r="U568" s="246"/>
      <c r="V568" s="246"/>
      <c r="W568" s="247"/>
      <c r="X568" s="65"/>
    </row>
    <row r="569" spans="1:24" ht="30" customHeight="1">
      <c r="A569" s="415"/>
      <c r="B569" s="418"/>
      <c r="C569" s="146" t="s">
        <v>19</v>
      </c>
      <c r="D569" s="421"/>
      <c r="E569" s="421"/>
      <c r="F569" s="421"/>
      <c r="G569" s="421"/>
      <c r="H569" s="426"/>
      <c r="I569" s="236"/>
      <c r="J569" s="234"/>
      <c r="K569" s="234"/>
      <c r="L569" s="234"/>
      <c r="M569" s="235"/>
      <c r="N569" s="428"/>
      <c r="O569" s="421"/>
      <c r="P569" s="421"/>
      <c r="Q569" s="421"/>
      <c r="R569" s="421"/>
      <c r="S569" s="245"/>
      <c r="T569" s="246"/>
      <c r="U569" s="246"/>
      <c r="V569" s="246"/>
      <c r="W569" s="247"/>
      <c r="X569" s="65"/>
    </row>
    <row r="570" spans="1:24" ht="30" customHeight="1">
      <c r="A570" s="415"/>
      <c r="B570" s="418"/>
      <c r="C570" s="146" t="s">
        <v>20</v>
      </c>
      <c r="D570" s="421"/>
      <c r="E570" s="421"/>
      <c r="F570" s="421"/>
      <c r="G570" s="421"/>
      <c r="H570" s="426"/>
      <c r="I570" s="236">
        <v>2</v>
      </c>
      <c r="J570" s="234"/>
      <c r="K570" s="234"/>
      <c r="L570" s="234"/>
      <c r="M570" s="235"/>
      <c r="N570" s="428"/>
      <c r="O570" s="421"/>
      <c r="P570" s="421"/>
      <c r="Q570" s="421"/>
      <c r="R570" s="421"/>
      <c r="S570" s="245"/>
      <c r="T570" s="246"/>
      <c r="U570" s="246"/>
      <c r="V570" s="246"/>
      <c r="W570" s="247"/>
      <c r="X570" s="65"/>
    </row>
    <row r="571" spans="1:24" ht="30" customHeight="1">
      <c r="A571" s="415"/>
      <c r="B571" s="418"/>
      <c r="C571" s="146" t="s">
        <v>21</v>
      </c>
      <c r="D571" s="421"/>
      <c r="E571" s="421"/>
      <c r="F571" s="421"/>
      <c r="G571" s="421"/>
      <c r="H571" s="426"/>
      <c r="I571" s="236"/>
      <c r="J571" s="234"/>
      <c r="K571" s="234"/>
      <c r="L571" s="234"/>
      <c r="M571" s="235"/>
      <c r="N571" s="428"/>
      <c r="O571" s="421"/>
      <c r="P571" s="421"/>
      <c r="Q571" s="421"/>
      <c r="R571" s="421"/>
      <c r="S571" s="245"/>
      <c r="T571" s="246"/>
      <c r="U571" s="246"/>
      <c r="V571" s="246"/>
      <c r="W571" s="247"/>
      <c r="X571" s="65"/>
    </row>
    <row r="572" spans="1:24" ht="30" customHeight="1">
      <c r="A572" s="415"/>
      <c r="B572" s="418"/>
      <c r="C572" s="146" t="s">
        <v>22</v>
      </c>
      <c r="D572" s="421"/>
      <c r="E572" s="421"/>
      <c r="F572" s="421"/>
      <c r="G572" s="421"/>
      <c r="H572" s="426"/>
      <c r="I572" s="236"/>
      <c r="J572" s="234"/>
      <c r="K572" s="234"/>
      <c r="L572" s="234"/>
      <c r="M572" s="235"/>
      <c r="N572" s="428"/>
      <c r="O572" s="421"/>
      <c r="P572" s="421"/>
      <c r="Q572" s="421"/>
      <c r="R572" s="421"/>
      <c r="S572" s="245"/>
      <c r="T572" s="246"/>
      <c r="U572" s="246"/>
      <c r="V572" s="246"/>
      <c r="W572" s="247"/>
      <c r="X572" s="65"/>
    </row>
    <row r="573" spans="1:24" ht="30" customHeight="1">
      <c r="A573" s="415"/>
      <c r="B573" s="418"/>
      <c r="C573" s="146" t="s">
        <v>23</v>
      </c>
      <c r="D573" s="421"/>
      <c r="E573" s="421"/>
      <c r="F573" s="421"/>
      <c r="G573" s="421"/>
      <c r="H573" s="426"/>
      <c r="I573" s="236"/>
      <c r="J573" s="234"/>
      <c r="K573" s="234"/>
      <c r="L573" s="234"/>
      <c r="M573" s="235"/>
      <c r="N573" s="428"/>
      <c r="O573" s="421"/>
      <c r="P573" s="421"/>
      <c r="Q573" s="421"/>
      <c r="R573" s="421"/>
      <c r="S573" s="245"/>
      <c r="T573" s="246"/>
      <c r="U573" s="246"/>
      <c r="V573" s="246"/>
      <c r="W573" s="247"/>
      <c r="X573" s="65"/>
    </row>
    <row r="574" spans="1:24" ht="30" customHeight="1" thickBot="1">
      <c r="A574" s="415"/>
      <c r="B574" s="419"/>
      <c r="C574" s="149" t="s">
        <v>24</v>
      </c>
      <c r="D574" s="421"/>
      <c r="E574" s="421"/>
      <c r="F574" s="421"/>
      <c r="G574" s="421"/>
      <c r="H574" s="426"/>
      <c r="I574" s="237">
        <v>2</v>
      </c>
      <c r="J574" s="238"/>
      <c r="K574" s="238"/>
      <c r="L574" s="238"/>
      <c r="M574" s="239"/>
      <c r="N574" s="429"/>
      <c r="O574" s="424"/>
      <c r="P574" s="424"/>
      <c r="Q574" s="424"/>
      <c r="R574" s="424"/>
      <c r="S574" s="251"/>
      <c r="T574" s="248"/>
      <c r="U574" s="248"/>
      <c r="V574" s="248"/>
      <c r="W574" s="252"/>
      <c r="X574" s="65"/>
    </row>
    <row r="575" spans="1:24" ht="30" customHeight="1" thickBot="1">
      <c r="A575" s="416"/>
      <c r="B575" s="422" t="s">
        <v>25</v>
      </c>
      <c r="C575" s="423"/>
      <c r="D575" s="256"/>
      <c r="E575" s="223"/>
      <c r="F575" s="223"/>
      <c r="G575" s="223"/>
      <c r="H575" s="223"/>
      <c r="I575" s="223">
        <f t="shared" ref="I575:M575" si="124">I567+I568+I569+I570+I571+I572+I573+I574</f>
        <v>4</v>
      </c>
      <c r="J575" s="223">
        <f t="shared" si="124"/>
        <v>0</v>
      </c>
      <c r="K575" s="223">
        <f t="shared" si="124"/>
        <v>0</v>
      </c>
      <c r="L575" s="223">
        <f t="shared" si="124"/>
        <v>0</v>
      </c>
      <c r="M575" s="224">
        <f t="shared" si="124"/>
        <v>0</v>
      </c>
      <c r="N575" s="256"/>
      <c r="O575" s="223"/>
      <c r="P575" s="223"/>
      <c r="Q575" s="223"/>
      <c r="R575" s="223"/>
      <c r="S575" s="223">
        <f t="shared" ref="S575:W575" si="125">S567+S568+S569+S570+S571+S572+S573+S574</f>
        <v>0</v>
      </c>
      <c r="T575" s="223">
        <f t="shared" si="125"/>
        <v>0</v>
      </c>
      <c r="U575" s="223">
        <f t="shared" si="125"/>
        <v>0</v>
      </c>
      <c r="V575" s="223">
        <f t="shared" si="125"/>
        <v>0</v>
      </c>
      <c r="W575" s="224">
        <f t="shared" si="125"/>
        <v>0</v>
      </c>
      <c r="X575" s="65"/>
    </row>
    <row r="576" spans="1:24" ht="30" customHeight="1">
      <c r="A576" s="415">
        <v>64</v>
      </c>
      <c r="B576" s="417" t="s">
        <v>79</v>
      </c>
      <c r="C576" s="144" t="s">
        <v>17</v>
      </c>
      <c r="D576" s="420">
        <v>106.3951</v>
      </c>
      <c r="E576" s="420">
        <v>234.1952</v>
      </c>
      <c r="F576" s="420">
        <v>0</v>
      </c>
      <c r="G576" s="420">
        <v>6.9255000000000004</v>
      </c>
      <c r="H576" s="425">
        <v>0</v>
      </c>
      <c r="I576" s="240"/>
      <c r="J576" s="232"/>
      <c r="K576" s="232"/>
      <c r="L576" s="232"/>
      <c r="M576" s="233"/>
      <c r="N576" s="427"/>
      <c r="O576" s="420"/>
      <c r="P576" s="420"/>
      <c r="Q576" s="420"/>
      <c r="R576" s="420"/>
      <c r="S576" s="242"/>
      <c r="T576" s="243"/>
      <c r="U576" s="243"/>
      <c r="V576" s="243"/>
      <c r="W576" s="244"/>
      <c r="X576" s="65"/>
    </row>
    <row r="577" spans="1:24" ht="30" customHeight="1">
      <c r="A577" s="415"/>
      <c r="B577" s="418"/>
      <c r="C577" s="146" t="s">
        <v>18</v>
      </c>
      <c r="D577" s="421"/>
      <c r="E577" s="421"/>
      <c r="F577" s="421"/>
      <c r="G577" s="421"/>
      <c r="H577" s="426"/>
      <c r="I577" s="236">
        <v>0.8</v>
      </c>
      <c r="J577" s="234"/>
      <c r="K577" s="234"/>
      <c r="L577" s="234"/>
      <c r="M577" s="235"/>
      <c r="N577" s="428"/>
      <c r="O577" s="421"/>
      <c r="P577" s="421"/>
      <c r="Q577" s="421"/>
      <c r="R577" s="421"/>
      <c r="S577" s="245"/>
      <c r="T577" s="246"/>
      <c r="U577" s="246"/>
      <c r="V577" s="246"/>
      <c r="W577" s="247"/>
      <c r="X577" s="65"/>
    </row>
    <row r="578" spans="1:24" ht="30" customHeight="1">
      <c r="A578" s="415"/>
      <c r="B578" s="418"/>
      <c r="C578" s="146" t="s">
        <v>19</v>
      </c>
      <c r="D578" s="421"/>
      <c r="E578" s="421"/>
      <c r="F578" s="421"/>
      <c r="G578" s="421"/>
      <c r="H578" s="426"/>
      <c r="I578" s="236"/>
      <c r="J578" s="234"/>
      <c r="K578" s="234"/>
      <c r="L578" s="234"/>
      <c r="M578" s="235"/>
      <c r="N578" s="428"/>
      <c r="O578" s="421"/>
      <c r="P578" s="421"/>
      <c r="Q578" s="421"/>
      <c r="R578" s="421"/>
      <c r="S578" s="245"/>
      <c r="T578" s="246"/>
      <c r="U578" s="246"/>
      <c r="V578" s="246"/>
      <c r="W578" s="247"/>
      <c r="X578" s="65"/>
    </row>
    <row r="579" spans="1:24" ht="30" customHeight="1">
      <c r="A579" s="415"/>
      <c r="B579" s="418"/>
      <c r="C579" s="146" t="s">
        <v>20</v>
      </c>
      <c r="D579" s="421"/>
      <c r="E579" s="421"/>
      <c r="F579" s="421"/>
      <c r="G579" s="421"/>
      <c r="H579" s="426"/>
      <c r="I579" s="236">
        <v>5</v>
      </c>
      <c r="J579" s="234"/>
      <c r="K579" s="234"/>
      <c r="L579" s="234"/>
      <c r="M579" s="235"/>
      <c r="N579" s="428"/>
      <c r="O579" s="421"/>
      <c r="P579" s="421"/>
      <c r="Q579" s="421"/>
      <c r="R579" s="421"/>
      <c r="S579" s="245"/>
      <c r="T579" s="246"/>
      <c r="U579" s="246"/>
      <c r="V579" s="246"/>
      <c r="W579" s="247"/>
      <c r="X579" s="65"/>
    </row>
    <row r="580" spans="1:24" ht="30" customHeight="1">
      <c r="A580" s="415"/>
      <c r="B580" s="418"/>
      <c r="C580" s="146" t="s">
        <v>21</v>
      </c>
      <c r="D580" s="421"/>
      <c r="E580" s="421"/>
      <c r="F580" s="421"/>
      <c r="G580" s="421"/>
      <c r="H580" s="426"/>
      <c r="I580" s="236">
        <v>2</v>
      </c>
      <c r="J580" s="234"/>
      <c r="K580" s="234"/>
      <c r="L580" s="234"/>
      <c r="M580" s="235"/>
      <c r="N580" s="428"/>
      <c r="O580" s="421"/>
      <c r="P580" s="421"/>
      <c r="Q580" s="421"/>
      <c r="R580" s="421"/>
      <c r="S580" s="245"/>
      <c r="T580" s="246"/>
      <c r="U580" s="246"/>
      <c r="V580" s="246"/>
      <c r="W580" s="247"/>
      <c r="X580" s="65"/>
    </row>
    <row r="581" spans="1:24" ht="30" customHeight="1">
      <c r="A581" s="415"/>
      <c r="B581" s="418"/>
      <c r="C581" s="146" t="s">
        <v>22</v>
      </c>
      <c r="D581" s="421"/>
      <c r="E581" s="421"/>
      <c r="F581" s="421"/>
      <c r="G581" s="421"/>
      <c r="H581" s="426"/>
      <c r="I581" s="236"/>
      <c r="J581" s="234"/>
      <c r="K581" s="234"/>
      <c r="L581" s="234"/>
      <c r="M581" s="235"/>
      <c r="N581" s="428"/>
      <c r="O581" s="421"/>
      <c r="P581" s="421"/>
      <c r="Q581" s="421"/>
      <c r="R581" s="421"/>
      <c r="S581" s="245"/>
      <c r="T581" s="246"/>
      <c r="U581" s="246"/>
      <c r="V581" s="246"/>
      <c r="W581" s="247"/>
      <c r="X581" s="65"/>
    </row>
    <row r="582" spans="1:24" ht="30" customHeight="1">
      <c r="A582" s="415"/>
      <c r="B582" s="418"/>
      <c r="C582" s="146" t="s">
        <v>23</v>
      </c>
      <c r="D582" s="421"/>
      <c r="E582" s="421"/>
      <c r="F582" s="421"/>
      <c r="G582" s="421"/>
      <c r="H582" s="426"/>
      <c r="I582" s="236"/>
      <c r="J582" s="234"/>
      <c r="K582" s="234"/>
      <c r="L582" s="234"/>
      <c r="M582" s="235"/>
      <c r="N582" s="428"/>
      <c r="O582" s="421"/>
      <c r="P582" s="421"/>
      <c r="Q582" s="421"/>
      <c r="R582" s="421"/>
      <c r="S582" s="245"/>
      <c r="T582" s="246"/>
      <c r="U582" s="246"/>
      <c r="V582" s="246"/>
      <c r="W582" s="247"/>
      <c r="X582" s="65"/>
    </row>
    <row r="583" spans="1:24" ht="30" customHeight="1" thickBot="1">
      <c r="A583" s="415"/>
      <c r="B583" s="419"/>
      <c r="C583" s="149" t="s">
        <v>24</v>
      </c>
      <c r="D583" s="421"/>
      <c r="E583" s="421"/>
      <c r="F583" s="421"/>
      <c r="G583" s="421"/>
      <c r="H583" s="426"/>
      <c r="I583" s="237">
        <v>2</v>
      </c>
      <c r="J583" s="238"/>
      <c r="K583" s="238"/>
      <c r="L583" s="238"/>
      <c r="M583" s="239"/>
      <c r="N583" s="429"/>
      <c r="O583" s="424"/>
      <c r="P583" s="424"/>
      <c r="Q583" s="424"/>
      <c r="R583" s="424"/>
      <c r="S583" s="251"/>
      <c r="T583" s="248"/>
      <c r="U583" s="248"/>
      <c r="V583" s="248"/>
      <c r="W583" s="252"/>
      <c r="X583" s="65"/>
    </row>
    <row r="584" spans="1:24" ht="30" customHeight="1" thickBot="1">
      <c r="A584" s="416"/>
      <c r="B584" s="422" t="s">
        <v>25</v>
      </c>
      <c r="C584" s="423"/>
      <c r="D584" s="256"/>
      <c r="E584" s="223"/>
      <c r="F584" s="223"/>
      <c r="G584" s="223"/>
      <c r="H584" s="223"/>
      <c r="I584" s="223">
        <f>I576+I577+I578+I579+I580+I581+I582+I583</f>
        <v>9.8000000000000007</v>
      </c>
      <c r="J584" s="223">
        <f t="shared" ref="J584:M584" si="126">J576+J577+J578+J579+J580+J581+J582+J583</f>
        <v>0</v>
      </c>
      <c r="K584" s="223">
        <f t="shared" si="126"/>
        <v>0</v>
      </c>
      <c r="L584" s="223">
        <f t="shared" si="126"/>
        <v>0</v>
      </c>
      <c r="M584" s="224">
        <f t="shared" si="126"/>
        <v>0</v>
      </c>
      <c r="N584" s="256"/>
      <c r="O584" s="223"/>
      <c r="P584" s="223"/>
      <c r="Q584" s="223"/>
      <c r="R584" s="223"/>
      <c r="S584" s="223">
        <f>S576+S577+S578+S579+S580+S581+S582+S583</f>
        <v>0</v>
      </c>
      <c r="T584" s="223">
        <f t="shared" ref="T584:W584" si="127">T576+T577+T578+T579+T580+T581+T582+T583</f>
        <v>0</v>
      </c>
      <c r="U584" s="223">
        <f t="shared" si="127"/>
        <v>0</v>
      </c>
      <c r="V584" s="223">
        <f t="shared" si="127"/>
        <v>0</v>
      </c>
      <c r="W584" s="224">
        <f t="shared" si="127"/>
        <v>0</v>
      </c>
      <c r="X584" s="65"/>
    </row>
    <row r="585" spans="1:24" ht="30" customHeight="1">
      <c r="A585" s="415">
        <v>65</v>
      </c>
      <c r="B585" s="417" t="s">
        <v>455</v>
      </c>
      <c r="C585" s="144" t="s">
        <v>17</v>
      </c>
      <c r="D585" s="420">
        <v>4.29</v>
      </c>
      <c r="E585" s="420">
        <v>30.590000000000003</v>
      </c>
      <c r="F585" s="420">
        <v>0</v>
      </c>
      <c r="G585" s="420">
        <v>0</v>
      </c>
      <c r="H585" s="425">
        <v>0</v>
      </c>
      <c r="I585" s="240"/>
      <c r="J585" s="232"/>
      <c r="K585" s="232"/>
      <c r="L585" s="232"/>
      <c r="M585" s="233"/>
      <c r="N585" s="427"/>
      <c r="O585" s="420"/>
      <c r="P585" s="420"/>
      <c r="Q585" s="420"/>
      <c r="R585" s="420"/>
      <c r="S585" s="242"/>
      <c r="T585" s="243"/>
      <c r="U585" s="243"/>
      <c r="V585" s="243"/>
      <c r="W585" s="244"/>
      <c r="X585" s="65"/>
    </row>
    <row r="586" spans="1:24" ht="30" customHeight="1">
      <c r="A586" s="415"/>
      <c r="B586" s="418"/>
      <c r="C586" s="146" t="s">
        <v>18</v>
      </c>
      <c r="D586" s="421"/>
      <c r="E586" s="421"/>
      <c r="F586" s="421"/>
      <c r="G586" s="421"/>
      <c r="H586" s="426"/>
      <c r="I586" s="236"/>
      <c r="J586" s="234"/>
      <c r="K586" s="234"/>
      <c r="L586" s="234"/>
      <c r="M586" s="235"/>
      <c r="N586" s="428"/>
      <c r="O586" s="421"/>
      <c r="P586" s="421"/>
      <c r="Q586" s="421"/>
      <c r="R586" s="421"/>
      <c r="S586" s="245"/>
      <c r="T586" s="246"/>
      <c r="U586" s="246"/>
      <c r="V586" s="246"/>
      <c r="W586" s="247"/>
      <c r="X586" s="65"/>
    </row>
    <row r="587" spans="1:24" ht="30" customHeight="1">
      <c r="A587" s="415"/>
      <c r="B587" s="418"/>
      <c r="C587" s="146" t="s">
        <v>19</v>
      </c>
      <c r="D587" s="421"/>
      <c r="E587" s="421"/>
      <c r="F587" s="421"/>
      <c r="G587" s="421"/>
      <c r="H587" s="426"/>
      <c r="I587" s="236"/>
      <c r="J587" s="234"/>
      <c r="K587" s="234"/>
      <c r="L587" s="234"/>
      <c r="M587" s="235"/>
      <c r="N587" s="428"/>
      <c r="O587" s="421"/>
      <c r="P587" s="421"/>
      <c r="Q587" s="421"/>
      <c r="R587" s="421"/>
      <c r="S587" s="245"/>
      <c r="T587" s="246"/>
      <c r="U587" s="246"/>
      <c r="V587" s="246"/>
      <c r="W587" s="247"/>
      <c r="X587" s="65"/>
    </row>
    <row r="588" spans="1:24" ht="30" customHeight="1">
      <c r="A588" s="415"/>
      <c r="B588" s="418"/>
      <c r="C588" s="146" t="s">
        <v>20</v>
      </c>
      <c r="D588" s="421"/>
      <c r="E588" s="421"/>
      <c r="F588" s="421"/>
      <c r="G588" s="421"/>
      <c r="H588" s="426"/>
      <c r="I588" s="236"/>
      <c r="J588" s="234"/>
      <c r="K588" s="234"/>
      <c r="L588" s="234"/>
      <c r="M588" s="235"/>
      <c r="N588" s="428"/>
      <c r="O588" s="421"/>
      <c r="P588" s="421"/>
      <c r="Q588" s="421"/>
      <c r="R588" s="421"/>
      <c r="S588" s="245"/>
      <c r="T588" s="246"/>
      <c r="U588" s="246"/>
      <c r="V588" s="246"/>
      <c r="W588" s="247"/>
      <c r="X588" s="65"/>
    </row>
    <row r="589" spans="1:24" ht="30" customHeight="1">
      <c r="A589" s="415"/>
      <c r="B589" s="418"/>
      <c r="C589" s="146" t="s">
        <v>21</v>
      </c>
      <c r="D589" s="421"/>
      <c r="E589" s="421"/>
      <c r="F589" s="421"/>
      <c r="G589" s="421"/>
      <c r="H589" s="426"/>
      <c r="I589" s="236"/>
      <c r="J589" s="234"/>
      <c r="K589" s="234"/>
      <c r="L589" s="234"/>
      <c r="M589" s="235"/>
      <c r="N589" s="428"/>
      <c r="O589" s="421"/>
      <c r="P589" s="421"/>
      <c r="Q589" s="421"/>
      <c r="R589" s="421"/>
      <c r="S589" s="245"/>
      <c r="T589" s="246"/>
      <c r="U589" s="246"/>
      <c r="V589" s="246"/>
      <c r="W589" s="247"/>
      <c r="X589" s="65"/>
    </row>
    <row r="590" spans="1:24" ht="30" customHeight="1">
      <c r="A590" s="415"/>
      <c r="B590" s="418"/>
      <c r="C590" s="146" t="s">
        <v>22</v>
      </c>
      <c r="D590" s="421"/>
      <c r="E590" s="421"/>
      <c r="F590" s="421"/>
      <c r="G590" s="421"/>
      <c r="H590" s="426"/>
      <c r="I590" s="236"/>
      <c r="J590" s="234"/>
      <c r="K590" s="234"/>
      <c r="L590" s="234"/>
      <c r="M590" s="235"/>
      <c r="N590" s="428"/>
      <c r="O590" s="421"/>
      <c r="P590" s="421"/>
      <c r="Q590" s="421"/>
      <c r="R590" s="421"/>
      <c r="S590" s="245"/>
      <c r="T590" s="246"/>
      <c r="U590" s="246"/>
      <c r="V590" s="246"/>
      <c r="W590" s="247"/>
      <c r="X590" s="65"/>
    </row>
    <row r="591" spans="1:24" ht="30" customHeight="1">
      <c r="A591" s="415"/>
      <c r="B591" s="418"/>
      <c r="C591" s="146" t="s">
        <v>23</v>
      </c>
      <c r="D591" s="421"/>
      <c r="E591" s="421"/>
      <c r="F591" s="421"/>
      <c r="G591" s="421"/>
      <c r="H591" s="426"/>
      <c r="I591" s="236"/>
      <c r="J591" s="234"/>
      <c r="K591" s="234"/>
      <c r="L591" s="234"/>
      <c r="M591" s="235"/>
      <c r="N591" s="428"/>
      <c r="O591" s="421"/>
      <c r="P591" s="421"/>
      <c r="Q591" s="421"/>
      <c r="R591" s="421"/>
      <c r="S591" s="245"/>
      <c r="T591" s="246"/>
      <c r="U591" s="246"/>
      <c r="V591" s="246"/>
      <c r="W591" s="247"/>
      <c r="X591" s="65"/>
    </row>
    <row r="592" spans="1:24" ht="30" customHeight="1" thickBot="1">
      <c r="A592" s="415"/>
      <c r="B592" s="419"/>
      <c r="C592" s="149" t="s">
        <v>24</v>
      </c>
      <c r="D592" s="421"/>
      <c r="E592" s="421"/>
      <c r="F592" s="421"/>
      <c r="G592" s="421"/>
      <c r="H592" s="426"/>
      <c r="I592" s="237"/>
      <c r="J592" s="238"/>
      <c r="K592" s="238"/>
      <c r="L592" s="238"/>
      <c r="M592" s="239"/>
      <c r="N592" s="429"/>
      <c r="O592" s="424"/>
      <c r="P592" s="424"/>
      <c r="Q592" s="424"/>
      <c r="R592" s="424"/>
      <c r="S592" s="251"/>
      <c r="T592" s="248"/>
      <c r="U592" s="248"/>
      <c r="V592" s="248"/>
      <c r="W592" s="252"/>
      <c r="X592" s="65"/>
    </row>
    <row r="593" spans="1:24" ht="30" customHeight="1" thickBot="1">
      <c r="A593" s="416"/>
      <c r="B593" s="422" t="s">
        <v>25</v>
      </c>
      <c r="C593" s="423"/>
      <c r="D593" s="256"/>
      <c r="E593" s="223"/>
      <c r="F593" s="223"/>
      <c r="G593" s="223"/>
      <c r="H593" s="223"/>
      <c r="I593" s="223">
        <f t="shared" ref="I593:M593" si="128">I585+I586+I587+I588+I589+I590+I591+I592</f>
        <v>0</v>
      </c>
      <c r="J593" s="223">
        <f t="shared" si="128"/>
        <v>0</v>
      </c>
      <c r="K593" s="223">
        <f t="shared" si="128"/>
        <v>0</v>
      </c>
      <c r="L593" s="223">
        <f t="shared" si="128"/>
        <v>0</v>
      </c>
      <c r="M593" s="224">
        <f t="shared" si="128"/>
        <v>0</v>
      </c>
      <c r="N593" s="256"/>
      <c r="O593" s="223"/>
      <c r="P593" s="223"/>
      <c r="Q593" s="223"/>
      <c r="R593" s="223"/>
      <c r="S593" s="223">
        <f t="shared" ref="S593:W593" si="129">S585+S586+S587+S588+S589+S590+S591+S592</f>
        <v>0</v>
      </c>
      <c r="T593" s="223">
        <f t="shared" si="129"/>
        <v>0</v>
      </c>
      <c r="U593" s="223">
        <f t="shared" si="129"/>
        <v>0</v>
      </c>
      <c r="V593" s="223">
        <f t="shared" si="129"/>
        <v>0</v>
      </c>
      <c r="W593" s="224">
        <f t="shared" si="129"/>
        <v>0</v>
      </c>
      <c r="X593" s="65"/>
    </row>
    <row r="594" spans="1:24" ht="30" customHeight="1">
      <c r="A594" s="415">
        <v>66</v>
      </c>
      <c r="B594" s="417" t="s">
        <v>456</v>
      </c>
      <c r="C594" s="144" t="s">
        <v>17</v>
      </c>
      <c r="D594" s="420">
        <v>24.860099999999999</v>
      </c>
      <c r="E594" s="420">
        <v>386.61520000000002</v>
      </c>
      <c r="F594" s="420">
        <v>0</v>
      </c>
      <c r="G594" s="420">
        <v>0</v>
      </c>
      <c r="H594" s="425">
        <v>0</v>
      </c>
      <c r="I594" s="240">
        <v>0.79</v>
      </c>
      <c r="J594" s="232">
        <v>0.63</v>
      </c>
      <c r="K594" s="232"/>
      <c r="L594" s="232"/>
      <c r="M594" s="233"/>
      <c r="N594" s="427"/>
      <c r="O594" s="420"/>
      <c r="P594" s="420"/>
      <c r="Q594" s="420"/>
      <c r="R594" s="420"/>
      <c r="S594" s="242"/>
      <c r="T594" s="243"/>
      <c r="U594" s="243"/>
      <c r="V594" s="243"/>
      <c r="W594" s="244"/>
      <c r="X594" s="65"/>
    </row>
    <row r="595" spans="1:24" ht="30" customHeight="1">
      <c r="A595" s="415"/>
      <c r="B595" s="418"/>
      <c r="C595" s="146" t="s">
        <v>18</v>
      </c>
      <c r="D595" s="421"/>
      <c r="E595" s="421"/>
      <c r="F595" s="421"/>
      <c r="G595" s="421"/>
      <c r="H595" s="426"/>
      <c r="I595" s="236"/>
      <c r="J595" s="234"/>
      <c r="K595" s="234"/>
      <c r="L595" s="234"/>
      <c r="M595" s="235"/>
      <c r="N595" s="428"/>
      <c r="O595" s="421"/>
      <c r="P595" s="421"/>
      <c r="Q595" s="421"/>
      <c r="R595" s="421"/>
      <c r="S595" s="245"/>
      <c r="T595" s="246"/>
      <c r="U595" s="246"/>
      <c r="V595" s="246"/>
      <c r="W595" s="247"/>
      <c r="X595" s="65"/>
    </row>
    <row r="596" spans="1:24" ht="30" customHeight="1">
      <c r="A596" s="415"/>
      <c r="B596" s="418"/>
      <c r="C596" s="146" t="s">
        <v>19</v>
      </c>
      <c r="D596" s="421"/>
      <c r="E596" s="421"/>
      <c r="F596" s="421"/>
      <c r="G596" s="421"/>
      <c r="H596" s="426"/>
      <c r="I596" s="236"/>
      <c r="J596" s="234"/>
      <c r="K596" s="234"/>
      <c r="L596" s="234"/>
      <c r="M596" s="235"/>
      <c r="N596" s="428"/>
      <c r="O596" s="421"/>
      <c r="P596" s="421"/>
      <c r="Q596" s="421"/>
      <c r="R596" s="421"/>
      <c r="S596" s="245"/>
      <c r="T596" s="246"/>
      <c r="U596" s="246"/>
      <c r="V596" s="246"/>
      <c r="W596" s="247"/>
      <c r="X596" s="65"/>
    </row>
    <row r="597" spans="1:24" ht="30" customHeight="1">
      <c r="A597" s="415"/>
      <c r="B597" s="418"/>
      <c r="C597" s="146" t="s">
        <v>20</v>
      </c>
      <c r="D597" s="421"/>
      <c r="E597" s="421"/>
      <c r="F597" s="421"/>
      <c r="G597" s="421"/>
      <c r="H597" s="426"/>
      <c r="I597" s="236"/>
      <c r="J597" s="234">
        <v>3.32</v>
      </c>
      <c r="K597" s="234"/>
      <c r="L597" s="234"/>
      <c r="M597" s="235"/>
      <c r="N597" s="428"/>
      <c r="O597" s="421"/>
      <c r="P597" s="421"/>
      <c r="Q597" s="421"/>
      <c r="R597" s="421"/>
      <c r="S597" s="245"/>
      <c r="T597" s="246"/>
      <c r="U597" s="246"/>
      <c r="V597" s="246"/>
      <c r="W597" s="247"/>
      <c r="X597" s="65"/>
    </row>
    <row r="598" spans="1:24" ht="30" customHeight="1">
      <c r="A598" s="415"/>
      <c r="B598" s="418"/>
      <c r="C598" s="146" t="s">
        <v>21</v>
      </c>
      <c r="D598" s="421"/>
      <c r="E598" s="421"/>
      <c r="F598" s="421"/>
      <c r="G598" s="421"/>
      <c r="H598" s="426"/>
      <c r="I598" s="236">
        <v>0.56999999999999995</v>
      </c>
      <c r="J598" s="234"/>
      <c r="K598" s="234"/>
      <c r="L598" s="234"/>
      <c r="M598" s="235"/>
      <c r="N598" s="428"/>
      <c r="O598" s="421"/>
      <c r="P598" s="421"/>
      <c r="Q598" s="421"/>
      <c r="R598" s="421"/>
      <c r="S598" s="245"/>
      <c r="T598" s="246"/>
      <c r="U598" s="246"/>
      <c r="V598" s="246"/>
      <c r="W598" s="247"/>
      <c r="X598" s="65"/>
    </row>
    <row r="599" spans="1:24" ht="30" customHeight="1">
      <c r="A599" s="415"/>
      <c r="B599" s="418"/>
      <c r="C599" s="146" t="s">
        <v>22</v>
      </c>
      <c r="D599" s="421"/>
      <c r="E599" s="421"/>
      <c r="F599" s="421"/>
      <c r="G599" s="421"/>
      <c r="H599" s="426"/>
      <c r="I599" s="236"/>
      <c r="J599" s="234"/>
      <c r="K599" s="234"/>
      <c r="L599" s="234"/>
      <c r="M599" s="235"/>
      <c r="N599" s="428"/>
      <c r="O599" s="421"/>
      <c r="P599" s="421"/>
      <c r="Q599" s="421"/>
      <c r="R599" s="421"/>
      <c r="S599" s="245"/>
      <c r="T599" s="246"/>
      <c r="U599" s="246"/>
      <c r="V599" s="246"/>
      <c r="W599" s="247"/>
      <c r="X599" s="65"/>
    </row>
    <row r="600" spans="1:24" ht="30" customHeight="1">
      <c r="A600" s="415"/>
      <c r="B600" s="418"/>
      <c r="C600" s="146" t="s">
        <v>23</v>
      </c>
      <c r="D600" s="421"/>
      <c r="E600" s="421"/>
      <c r="F600" s="421"/>
      <c r="G600" s="421"/>
      <c r="H600" s="426"/>
      <c r="I600" s="236"/>
      <c r="J600" s="234"/>
      <c r="K600" s="234"/>
      <c r="L600" s="234"/>
      <c r="M600" s="235"/>
      <c r="N600" s="428"/>
      <c r="O600" s="421"/>
      <c r="P600" s="421"/>
      <c r="Q600" s="421"/>
      <c r="R600" s="421"/>
      <c r="S600" s="245"/>
      <c r="T600" s="246"/>
      <c r="U600" s="246"/>
      <c r="V600" s="246"/>
      <c r="W600" s="247"/>
      <c r="X600" s="65"/>
    </row>
    <row r="601" spans="1:24" ht="30" customHeight="1" thickBot="1">
      <c r="A601" s="415"/>
      <c r="B601" s="419"/>
      <c r="C601" s="149" t="s">
        <v>24</v>
      </c>
      <c r="D601" s="421"/>
      <c r="E601" s="421"/>
      <c r="F601" s="421"/>
      <c r="G601" s="421"/>
      <c r="H601" s="426"/>
      <c r="I601" s="237">
        <v>1.1499999999999999</v>
      </c>
      <c r="J601" s="238">
        <v>0.57999999999999996</v>
      </c>
      <c r="K601" s="238"/>
      <c r="L601" s="238"/>
      <c r="M601" s="239"/>
      <c r="N601" s="429"/>
      <c r="O601" s="424"/>
      <c r="P601" s="424"/>
      <c r="Q601" s="424"/>
      <c r="R601" s="424"/>
      <c r="S601" s="251"/>
      <c r="T601" s="248"/>
      <c r="U601" s="248"/>
      <c r="V601" s="248"/>
      <c r="W601" s="252"/>
      <c r="X601" s="65"/>
    </row>
    <row r="602" spans="1:24" ht="30" customHeight="1" thickBot="1">
      <c r="A602" s="416"/>
      <c r="B602" s="422" t="s">
        <v>25</v>
      </c>
      <c r="C602" s="423"/>
      <c r="D602" s="256"/>
      <c r="E602" s="223"/>
      <c r="F602" s="223"/>
      <c r="G602" s="223"/>
      <c r="H602" s="223"/>
      <c r="I602" s="223">
        <f>I594+I595+I596+I597+I598+I599+I600+I601</f>
        <v>2.5099999999999998</v>
      </c>
      <c r="J602" s="223">
        <f t="shared" ref="J602:M602" si="130">J594+J595+J596+J597+J598+J599+J600+J601</f>
        <v>4.5299999999999994</v>
      </c>
      <c r="K602" s="223">
        <f t="shared" si="130"/>
        <v>0</v>
      </c>
      <c r="L602" s="223">
        <f t="shared" si="130"/>
        <v>0</v>
      </c>
      <c r="M602" s="224">
        <f t="shared" si="130"/>
        <v>0</v>
      </c>
      <c r="N602" s="256"/>
      <c r="O602" s="223"/>
      <c r="P602" s="223"/>
      <c r="Q602" s="223"/>
      <c r="R602" s="223"/>
      <c r="S602" s="223">
        <f>S594+S595+S596+S597+S598+S599+S600+S601</f>
        <v>0</v>
      </c>
      <c r="T602" s="223">
        <f t="shared" ref="T602:W602" si="131">T594+T595+T596+T597+T598+T599+T600+T601</f>
        <v>0</v>
      </c>
      <c r="U602" s="223">
        <f t="shared" si="131"/>
        <v>0</v>
      </c>
      <c r="V602" s="223">
        <f t="shared" si="131"/>
        <v>0</v>
      </c>
      <c r="W602" s="224">
        <f t="shared" si="131"/>
        <v>0</v>
      </c>
      <c r="X602" s="65"/>
    </row>
    <row r="603" spans="1:24" ht="30" customHeight="1">
      <c r="A603" s="415">
        <v>67</v>
      </c>
      <c r="B603" s="417" t="s">
        <v>457</v>
      </c>
      <c r="C603" s="144" t="s">
        <v>17</v>
      </c>
      <c r="D603" s="420">
        <v>189.80510000000001</v>
      </c>
      <c r="E603" s="420">
        <v>174.17400000000001</v>
      </c>
      <c r="F603" s="420">
        <v>0</v>
      </c>
      <c r="G603" s="420">
        <v>0.31</v>
      </c>
      <c r="H603" s="425">
        <v>0</v>
      </c>
      <c r="I603" s="240"/>
      <c r="J603" s="232"/>
      <c r="K603" s="232"/>
      <c r="L603" s="232"/>
      <c r="M603" s="233"/>
      <c r="N603" s="427">
        <v>41.03</v>
      </c>
      <c r="O603" s="420">
        <v>0</v>
      </c>
      <c r="P603" s="420">
        <v>0</v>
      </c>
      <c r="Q603" s="420">
        <v>0</v>
      </c>
      <c r="R603" s="420">
        <v>0</v>
      </c>
      <c r="S603" s="242"/>
      <c r="T603" s="243"/>
      <c r="U603" s="243"/>
      <c r="V603" s="243"/>
      <c r="W603" s="244"/>
      <c r="X603" s="65"/>
    </row>
    <row r="604" spans="1:24" ht="30" customHeight="1">
      <c r="A604" s="415"/>
      <c r="B604" s="418"/>
      <c r="C604" s="146" t="s">
        <v>18</v>
      </c>
      <c r="D604" s="421"/>
      <c r="E604" s="421"/>
      <c r="F604" s="421"/>
      <c r="G604" s="421"/>
      <c r="H604" s="426"/>
      <c r="I604" s="236"/>
      <c r="J604" s="234"/>
      <c r="K604" s="234"/>
      <c r="L604" s="234"/>
      <c r="M604" s="235"/>
      <c r="N604" s="428"/>
      <c r="O604" s="421"/>
      <c r="P604" s="421"/>
      <c r="Q604" s="421"/>
      <c r="R604" s="421"/>
      <c r="S604" s="245"/>
      <c r="T604" s="246"/>
      <c r="U604" s="246"/>
      <c r="V604" s="246"/>
      <c r="W604" s="247"/>
      <c r="X604" s="65"/>
    </row>
    <row r="605" spans="1:24" ht="30" customHeight="1">
      <c r="A605" s="415"/>
      <c r="B605" s="418"/>
      <c r="C605" s="146" t="s">
        <v>19</v>
      </c>
      <c r="D605" s="421"/>
      <c r="E605" s="421"/>
      <c r="F605" s="421"/>
      <c r="G605" s="421"/>
      <c r="H605" s="426"/>
      <c r="I605" s="236"/>
      <c r="J605" s="234"/>
      <c r="K605" s="234"/>
      <c r="L605" s="234"/>
      <c r="M605" s="235"/>
      <c r="N605" s="428"/>
      <c r="O605" s="421"/>
      <c r="P605" s="421"/>
      <c r="Q605" s="421"/>
      <c r="R605" s="421"/>
      <c r="S605" s="245"/>
      <c r="T605" s="246"/>
      <c r="U605" s="246"/>
      <c r="V605" s="246"/>
      <c r="W605" s="247"/>
      <c r="X605" s="65"/>
    </row>
    <row r="606" spans="1:24" ht="30" customHeight="1">
      <c r="A606" s="415"/>
      <c r="B606" s="418"/>
      <c r="C606" s="146" t="s">
        <v>20</v>
      </c>
      <c r="D606" s="421"/>
      <c r="E606" s="421"/>
      <c r="F606" s="421"/>
      <c r="G606" s="421"/>
      <c r="H606" s="426"/>
      <c r="I606" s="236">
        <v>1.01</v>
      </c>
      <c r="J606" s="234"/>
      <c r="K606" s="234"/>
      <c r="L606" s="234"/>
      <c r="M606" s="235"/>
      <c r="N606" s="428"/>
      <c r="O606" s="421"/>
      <c r="P606" s="421"/>
      <c r="Q606" s="421"/>
      <c r="R606" s="421"/>
      <c r="S606" s="245"/>
      <c r="T606" s="246"/>
      <c r="U606" s="246"/>
      <c r="V606" s="246"/>
      <c r="W606" s="247"/>
      <c r="X606" s="65"/>
    </row>
    <row r="607" spans="1:24" ht="30" customHeight="1">
      <c r="A607" s="415"/>
      <c r="B607" s="418"/>
      <c r="C607" s="146" t="s">
        <v>21</v>
      </c>
      <c r="D607" s="421"/>
      <c r="E607" s="421"/>
      <c r="F607" s="421"/>
      <c r="G607" s="421"/>
      <c r="H607" s="426"/>
      <c r="I607" s="236"/>
      <c r="J607" s="234"/>
      <c r="K607" s="234"/>
      <c r="L607" s="234"/>
      <c r="M607" s="235"/>
      <c r="N607" s="428"/>
      <c r="O607" s="421"/>
      <c r="P607" s="421"/>
      <c r="Q607" s="421"/>
      <c r="R607" s="421"/>
      <c r="S607" s="245"/>
      <c r="T607" s="246"/>
      <c r="U607" s="246"/>
      <c r="V607" s="246"/>
      <c r="W607" s="247"/>
      <c r="X607" s="65"/>
    </row>
    <row r="608" spans="1:24" ht="30" customHeight="1">
      <c r="A608" s="415"/>
      <c r="B608" s="418"/>
      <c r="C608" s="146" t="s">
        <v>22</v>
      </c>
      <c r="D608" s="421"/>
      <c r="E608" s="421"/>
      <c r="F608" s="421"/>
      <c r="G608" s="421"/>
      <c r="H608" s="426"/>
      <c r="I608" s="236"/>
      <c r="J608" s="234"/>
      <c r="K608" s="234"/>
      <c r="L608" s="234"/>
      <c r="M608" s="235"/>
      <c r="N608" s="428"/>
      <c r="O608" s="421"/>
      <c r="P608" s="421"/>
      <c r="Q608" s="421"/>
      <c r="R608" s="421"/>
      <c r="S608" s="245"/>
      <c r="T608" s="246"/>
      <c r="U608" s="246"/>
      <c r="V608" s="246"/>
      <c r="W608" s="247"/>
      <c r="X608" s="65"/>
    </row>
    <row r="609" spans="1:24" ht="30" customHeight="1">
      <c r="A609" s="415"/>
      <c r="B609" s="418"/>
      <c r="C609" s="146" t="s">
        <v>23</v>
      </c>
      <c r="D609" s="421"/>
      <c r="E609" s="421"/>
      <c r="F609" s="421"/>
      <c r="G609" s="421"/>
      <c r="H609" s="426"/>
      <c r="I609" s="236"/>
      <c r="J609" s="234"/>
      <c r="K609" s="234"/>
      <c r="L609" s="234"/>
      <c r="M609" s="235"/>
      <c r="N609" s="428"/>
      <c r="O609" s="421"/>
      <c r="P609" s="421"/>
      <c r="Q609" s="421"/>
      <c r="R609" s="421"/>
      <c r="S609" s="245"/>
      <c r="T609" s="246"/>
      <c r="U609" s="246"/>
      <c r="V609" s="246"/>
      <c r="W609" s="247"/>
      <c r="X609" s="65"/>
    </row>
    <row r="610" spans="1:24" ht="30" customHeight="1" thickBot="1">
      <c r="A610" s="415"/>
      <c r="B610" s="419"/>
      <c r="C610" s="149" t="s">
        <v>24</v>
      </c>
      <c r="D610" s="421"/>
      <c r="E610" s="421"/>
      <c r="F610" s="421"/>
      <c r="G610" s="421"/>
      <c r="H610" s="426"/>
      <c r="I610" s="237">
        <v>0.8</v>
      </c>
      <c r="J610" s="238"/>
      <c r="K610" s="238"/>
      <c r="L610" s="238"/>
      <c r="M610" s="239"/>
      <c r="N610" s="429"/>
      <c r="O610" s="424"/>
      <c r="P610" s="424"/>
      <c r="Q610" s="424"/>
      <c r="R610" s="424"/>
      <c r="S610" s="251"/>
      <c r="T610" s="248"/>
      <c r="U610" s="248"/>
      <c r="V610" s="248"/>
      <c r="W610" s="252"/>
      <c r="X610" s="65"/>
    </row>
    <row r="611" spans="1:24" ht="30" customHeight="1" thickBot="1">
      <c r="A611" s="416"/>
      <c r="B611" s="422" t="s">
        <v>25</v>
      </c>
      <c r="C611" s="423"/>
      <c r="D611" s="256"/>
      <c r="E611" s="223"/>
      <c r="F611" s="223"/>
      <c r="G611" s="223"/>
      <c r="H611" s="223"/>
      <c r="I611" s="223">
        <f t="shared" ref="I611:M611" si="132">I603+I604+I605+I606+I607+I608+I609+I610</f>
        <v>1.81</v>
      </c>
      <c r="J611" s="223">
        <f t="shared" si="132"/>
        <v>0</v>
      </c>
      <c r="K611" s="223">
        <f t="shared" si="132"/>
        <v>0</v>
      </c>
      <c r="L611" s="223">
        <f t="shared" si="132"/>
        <v>0</v>
      </c>
      <c r="M611" s="224">
        <f t="shared" si="132"/>
        <v>0</v>
      </c>
      <c r="N611" s="256"/>
      <c r="O611" s="223"/>
      <c r="P611" s="223"/>
      <c r="Q611" s="223"/>
      <c r="R611" s="223"/>
      <c r="S611" s="223">
        <f t="shared" ref="S611:W611" si="133">S603+S604+S605+S606+S607+S608+S609+S610</f>
        <v>0</v>
      </c>
      <c r="T611" s="223">
        <f t="shared" si="133"/>
        <v>0</v>
      </c>
      <c r="U611" s="223">
        <f t="shared" si="133"/>
        <v>0</v>
      </c>
      <c r="V611" s="223">
        <f t="shared" si="133"/>
        <v>0</v>
      </c>
      <c r="W611" s="224">
        <f t="shared" si="133"/>
        <v>0</v>
      </c>
      <c r="X611" s="65"/>
    </row>
    <row r="612" spans="1:24" ht="30" customHeight="1">
      <c r="A612" s="415">
        <v>68</v>
      </c>
      <c r="B612" s="417" t="s">
        <v>458</v>
      </c>
      <c r="C612" s="144" t="s">
        <v>17</v>
      </c>
      <c r="D612" s="420">
        <v>74.533900000000003</v>
      </c>
      <c r="E612" s="420">
        <v>428.30449999999996</v>
      </c>
      <c r="F612" s="420">
        <v>0</v>
      </c>
      <c r="G612" s="420">
        <v>41.9726</v>
      </c>
      <c r="H612" s="425">
        <v>3.3126000000000002</v>
      </c>
      <c r="I612" s="240"/>
      <c r="J612" s="232"/>
      <c r="K612" s="232"/>
      <c r="L612" s="232"/>
      <c r="M612" s="233"/>
      <c r="N612" s="427"/>
      <c r="O612" s="420"/>
      <c r="P612" s="420"/>
      <c r="Q612" s="420"/>
      <c r="R612" s="420"/>
      <c r="S612" s="242"/>
      <c r="T612" s="243"/>
      <c r="U612" s="243"/>
      <c r="V612" s="243"/>
      <c r="W612" s="244"/>
      <c r="X612" s="65"/>
    </row>
    <row r="613" spans="1:24" ht="30" customHeight="1">
      <c r="A613" s="415"/>
      <c r="B613" s="418"/>
      <c r="C613" s="146" t="s">
        <v>18</v>
      </c>
      <c r="D613" s="421"/>
      <c r="E613" s="421"/>
      <c r="F613" s="421"/>
      <c r="G613" s="421"/>
      <c r="H613" s="426"/>
      <c r="I613" s="236"/>
      <c r="J613" s="234"/>
      <c r="K613" s="234"/>
      <c r="L613" s="234"/>
      <c r="M613" s="235"/>
      <c r="N613" s="428"/>
      <c r="O613" s="421"/>
      <c r="P613" s="421"/>
      <c r="Q613" s="421"/>
      <c r="R613" s="421"/>
      <c r="S613" s="245"/>
      <c r="T613" s="246"/>
      <c r="U613" s="246"/>
      <c r="V613" s="246"/>
      <c r="W613" s="247"/>
      <c r="X613" s="65"/>
    </row>
    <row r="614" spans="1:24" ht="30" customHeight="1">
      <c r="A614" s="415"/>
      <c r="B614" s="418"/>
      <c r="C614" s="146" t="s">
        <v>19</v>
      </c>
      <c r="D614" s="421"/>
      <c r="E614" s="421"/>
      <c r="F614" s="421"/>
      <c r="G614" s="421"/>
      <c r="H614" s="426"/>
      <c r="I614" s="236"/>
      <c r="J614" s="234"/>
      <c r="K614" s="234"/>
      <c r="L614" s="234"/>
      <c r="M614" s="235"/>
      <c r="N614" s="428"/>
      <c r="O614" s="421"/>
      <c r="P614" s="421"/>
      <c r="Q614" s="421"/>
      <c r="R614" s="421"/>
      <c r="S614" s="245"/>
      <c r="T614" s="246"/>
      <c r="U614" s="246"/>
      <c r="V614" s="246"/>
      <c r="W614" s="247"/>
      <c r="X614" s="65"/>
    </row>
    <row r="615" spans="1:24" ht="30" customHeight="1">
      <c r="A615" s="415"/>
      <c r="B615" s="418"/>
      <c r="C615" s="146" t="s">
        <v>20</v>
      </c>
      <c r="D615" s="421"/>
      <c r="E615" s="421"/>
      <c r="F615" s="421"/>
      <c r="G615" s="421"/>
      <c r="H615" s="426"/>
      <c r="I615" s="236"/>
      <c r="J615" s="234"/>
      <c r="K615" s="234"/>
      <c r="L615" s="234"/>
      <c r="M615" s="235"/>
      <c r="N615" s="428"/>
      <c r="O615" s="421"/>
      <c r="P615" s="421"/>
      <c r="Q615" s="421"/>
      <c r="R615" s="421"/>
      <c r="S615" s="245"/>
      <c r="T615" s="246"/>
      <c r="U615" s="246"/>
      <c r="V615" s="246"/>
      <c r="W615" s="247"/>
      <c r="X615" s="65"/>
    </row>
    <row r="616" spans="1:24" ht="30" customHeight="1">
      <c r="A616" s="415"/>
      <c r="B616" s="418"/>
      <c r="C616" s="146" t="s">
        <v>21</v>
      </c>
      <c r="D616" s="421"/>
      <c r="E616" s="421"/>
      <c r="F616" s="421"/>
      <c r="G616" s="421"/>
      <c r="H616" s="426"/>
      <c r="I616" s="236"/>
      <c r="J616" s="234"/>
      <c r="K616" s="234"/>
      <c r="L616" s="234"/>
      <c r="M616" s="235"/>
      <c r="N616" s="428"/>
      <c r="O616" s="421"/>
      <c r="P616" s="421"/>
      <c r="Q616" s="421"/>
      <c r="R616" s="421"/>
      <c r="S616" s="245"/>
      <c r="T616" s="246"/>
      <c r="U616" s="246"/>
      <c r="V616" s="246"/>
      <c r="W616" s="247"/>
      <c r="X616" s="65"/>
    </row>
    <row r="617" spans="1:24" ht="30" customHeight="1">
      <c r="A617" s="415"/>
      <c r="B617" s="418"/>
      <c r="C617" s="146" t="s">
        <v>22</v>
      </c>
      <c r="D617" s="421"/>
      <c r="E617" s="421"/>
      <c r="F617" s="421"/>
      <c r="G617" s="421"/>
      <c r="H617" s="426"/>
      <c r="I617" s="236"/>
      <c r="J617" s="234"/>
      <c r="K617" s="234"/>
      <c r="L617" s="234"/>
      <c r="M617" s="235"/>
      <c r="N617" s="428"/>
      <c r="O617" s="421"/>
      <c r="P617" s="421"/>
      <c r="Q617" s="421"/>
      <c r="R617" s="421"/>
      <c r="S617" s="245"/>
      <c r="T617" s="246"/>
      <c r="U617" s="246"/>
      <c r="V617" s="246"/>
      <c r="W617" s="247"/>
      <c r="X617" s="65"/>
    </row>
    <row r="618" spans="1:24" ht="30" customHeight="1">
      <c r="A618" s="415"/>
      <c r="B618" s="418"/>
      <c r="C618" s="146" t="s">
        <v>23</v>
      </c>
      <c r="D618" s="421"/>
      <c r="E618" s="421"/>
      <c r="F618" s="421"/>
      <c r="G618" s="421"/>
      <c r="H618" s="426"/>
      <c r="I618" s="236"/>
      <c r="J618" s="234"/>
      <c r="K618" s="234"/>
      <c r="L618" s="234"/>
      <c r="M618" s="235"/>
      <c r="N618" s="428"/>
      <c r="O618" s="421"/>
      <c r="P618" s="421"/>
      <c r="Q618" s="421"/>
      <c r="R618" s="421"/>
      <c r="S618" s="245"/>
      <c r="T618" s="246"/>
      <c r="U618" s="246"/>
      <c r="V618" s="246"/>
      <c r="W618" s="247"/>
      <c r="X618" s="65"/>
    </row>
    <row r="619" spans="1:24" ht="30" customHeight="1" thickBot="1">
      <c r="A619" s="415"/>
      <c r="B619" s="419"/>
      <c r="C619" s="149" t="s">
        <v>24</v>
      </c>
      <c r="D619" s="421"/>
      <c r="E619" s="421"/>
      <c r="F619" s="421"/>
      <c r="G619" s="421"/>
      <c r="H619" s="426"/>
      <c r="I619" s="237"/>
      <c r="J619" s="238"/>
      <c r="K619" s="238"/>
      <c r="L619" s="238"/>
      <c r="M619" s="239"/>
      <c r="N619" s="429"/>
      <c r="O619" s="424"/>
      <c r="P619" s="424"/>
      <c r="Q619" s="424"/>
      <c r="R619" s="424"/>
      <c r="S619" s="251"/>
      <c r="T619" s="248"/>
      <c r="U619" s="248"/>
      <c r="V619" s="248"/>
      <c r="W619" s="252"/>
      <c r="X619" s="65"/>
    </row>
    <row r="620" spans="1:24" ht="30" customHeight="1" thickBot="1">
      <c r="A620" s="416"/>
      <c r="B620" s="422" t="s">
        <v>25</v>
      </c>
      <c r="C620" s="423"/>
      <c r="D620" s="256"/>
      <c r="E620" s="223"/>
      <c r="F620" s="223"/>
      <c r="G620" s="223"/>
      <c r="H620" s="223"/>
      <c r="I620" s="223">
        <f>I612+I613+I614+I615+I616+I617+I618+I619</f>
        <v>0</v>
      </c>
      <c r="J620" s="223">
        <f t="shared" ref="J620:M620" si="134">J612+J613+J614+J615+J616+J617+J618+J619</f>
        <v>0</v>
      </c>
      <c r="K620" s="223">
        <f t="shared" si="134"/>
        <v>0</v>
      </c>
      <c r="L620" s="223">
        <f t="shared" si="134"/>
        <v>0</v>
      </c>
      <c r="M620" s="224">
        <f t="shared" si="134"/>
        <v>0</v>
      </c>
      <c r="N620" s="256"/>
      <c r="O620" s="223"/>
      <c r="P620" s="223"/>
      <c r="Q620" s="223"/>
      <c r="R620" s="223"/>
      <c r="S620" s="223">
        <f>S612+S613+S614+S615+S616+S617+S618+S619</f>
        <v>0</v>
      </c>
      <c r="T620" s="223">
        <f t="shared" ref="T620:W620" si="135">T612+T613+T614+T615+T616+T617+T618+T619</f>
        <v>0</v>
      </c>
      <c r="U620" s="223">
        <f t="shared" si="135"/>
        <v>0</v>
      </c>
      <c r="V620" s="223">
        <f t="shared" si="135"/>
        <v>0</v>
      </c>
      <c r="W620" s="224">
        <f t="shared" si="135"/>
        <v>0</v>
      </c>
      <c r="X620" s="65"/>
    </row>
    <row r="621" spans="1:24" ht="30" customHeight="1">
      <c r="A621" s="415">
        <v>69</v>
      </c>
      <c r="B621" s="417" t="s">
        <v>459</v>
      </c>
      <c r="C621" s="144" t="s">
        <v>17</v>
      </c>
      <c r="D621" s="420">
        <v>30.737500000000001</v>
      </c>
      <c r="E621" s="420">
        <v>2.81</v>
      </c>
      <c r="F621" s="420">
        <v>0</v>
      </c>
      <c r="G621" s="420">
        <v>0</v>
      </c>
      <c r="H621" s="425">
        <v>1.3811</v>
      </c>
      <c r="I621" s="240">
        <v>1.3919999999999999</v>
      </c>
      <c r="J621" s="232"/>
      <c r="K621" s="232"/>
      <c r="L621" s="232"/>
      <c r="M621" s="233"/>
      <c r="N621" s="427">
        <v>0.7</v>
      </c>
      <c r="O621" s="420">
        <v>0.41</v>
      </c>
      <c r="P621" s="420">
        <v>0</v>
      </c>
      <c r="Q621" s="420">
        <v>0</v>
      </c>
      <c r="R621" s="420">
        <v>0</v>
      </c>
      <c r="S621" s="242"/>
      <c r="T621" s="243"/>
      <c r="U621" s="243"/>
      <c r="V621" s="243"/>
      <c r="W621" s="244"/>
      <c r="X621" s="65"/>
    </row>
    <row r="622" spans="1:24" ht="30" customHeight="1">
      <c r="A622" s="415"/>
      <c r="B622" s="418"/>
      <c r="C622" s="146" t="s">
        <v>18</v>
      </c>
      <c r="D622" s="421"/>
      <c r="E622" s="421"/>
      <c r="F622" s="421"/>
      <c r="G622" s="421"/>
      <c r="H622" s="426"/>
      <c r="I622" s="236">
        <v>2</v>
      </c>
      <c r="J622" s="234"/>
      <c r="K622" s="234"/>
      <c r="L622" s="234"/>
      <c r="M622" s="235"/>
      <c r="N622" s="428"/>
      <c r="O622" s="421"/>
      <c r="P622" s="421"/>
      <c r="Q622" s="421"/>
      <c r="R622" s="421"/>
      <c r="S622" s="245"/>
      <c r="T622" s="246"/>
      <c r="U622" s="246"/>
      <c r="V622" s="246"/>
      <c r="W622" s="247"/>
      <c r="X622" s="65"/>
    </row>
    <row r="623" spans="1:24" ht="30" customHeight="1">
      <c r="A623" s="415"/>
      <c r="B623" s="418"/>
      <c r="C623" s="146" t="s">
        <v>19</v>
      </c>
      <c r="D623" s="421"/>
      <c r="E623" s="421"/>
      <c r="F623" s="421"/>
      <c r="G623" s="421"/>
      <c r="H623" s="426"/>
      <c r="I623" s="236"/>
      <c r="J623" s="234"/>
      <c r="K623" s="234"/>
      <c r="L623" s="234"/>
      <c r="M623" s="235"/>
      <c r="N623" s="428"/>
      <c r="O623" s="421"/>
      <c r="P623" s="421"/>
      <c r="Q623" s="421"/>
      <c r="R623" s="421"/>
      <c r="S623" s="245"/>
      <c r="T623" s="246"/>
      <c r="U623" s="246"/>
      <c r="V623" s="246"/>
      <c r="W623" s="247"/>
      <c r="X623" s="65"/>
    </row>
    <row r="624" spans="1:24" ht="30" customHeight="1">
      <c r="A624" s="415"/>
      <c r="B624" s="418"/>
      <c r="C624" s="146" t="s">
        <v>20</v>
      </c>
      <c r="D624" s="421"/>
      <c r="E624" s="421"/>
      <c r="F624" s="421"/>
      <c r="G624" s="421"/>
      <c r="H624" s="426"/>
      <c r="I624" s="236">
        <v>12</v>
      </c>
      <c r="J624" s="234"/>
      <c r="K624" s="234"/>
      <c r="L624" s="234"/>
      <c r="M624" s="235"/>
      <c r="N624" s="428"/>
      <c r="O624" s="421"/>
      <c r="P624" s="421"/>
      <c r="Q624" s="421"/>
      <c r="R624" s="421"/>
      <c r="S624" s="245"/>
      <c r="T624" s="246"/>
      <c r="U624" s="246"/>
      <c r="V624" s="246"/>
      <c r="W624" s="247"/>
      <c r="X624" s="65"/>
    </row>
    <row r="625" spans="1:24" ht="30" customHeight="1">
      <c r="A625" s="415"/>
      <c r="B625" s="418"/>
      <c r="C625" s="146" t="s">
        <v>21</v>
      </c>
      <c r="D625" s="421"/>
      <c r="E625" s="421"/>
      <c r="F625" s="421"/>
      <c r="G625" s="421"/>
      <c r="H625" s="426"/>
      <c r="I625" s="236">
        <v>2</v>
      </c>
      <c r="J625" s="234"/>
      <c r="K625" s="234"/>
      <c r="L625" s="234"/>
      <c r="M625" s="235"/>
      <c r="N625" s="428"/>
      <c r="O625" s="421"/>
      <c r="P625" s="421"/>
      <c r="Q625" s="421"/>
      <c r="R625" s="421"/>
      <c r="S625" s="245"/>
      <c r="T625" s="246"/>
      <c r="U625" s="246"/>
      <c r="V625" s="246"/>
      <c r="W625" s="247"/>
      <c r="X625" s="65"/>
    </row>
    <row r="626" spans="1:24" ht="30" customHeight="1">
      <c r="A626" s="415"/>
      <c r="B626" s="418"/>
      <c r="C626" s="146" t="s">
        <v>22</v>
      </c>
      <c r="D626" s="421"/>
      <c r="E626" s="421"/>
      <c r="F626" s="421"/>
      <c r="G626" s="421"/>
      <c r="H626" s="426"/>
      <c r="I626" s="236"/>
      <c r="J626" s="234"/>
      <c r="K626" s="234"/>
      <c r="L626" s="234"/>
      <c r="M626" s="235"/>
      <c r="N626" s="428"/>
      <c r="O626" s="421"/>
      <c r="P626" s="421"/>
      <c r="Q626" s="421"/>
      <c r="R626" s="421"/>
      <c r="S626" s="245"/>
      <c r="T626" s="246"/>
      <c r="U626" s="246"/>
      <c r="V626" s="246"/>
      <c r="W626" s="247"/>
      <c r="X626" s="65"/>
    </row>
    <row r="627" spans="1:24" ht="30" customHeight="1">
      <c r="A627" s="415"/>
      <c r="B627" s="418"/>
      <c r="C627" s="146" t="s">
        <v>23</v>
      </c>
      <c r="D627" s="421"/>
      <c r="E627" s="421"/>
      <c r="F627" s="421"/>
      <c r="G627" s="421"/>
      <c r="H627" s="426"/>
      <c r="I627" s="236"/>
      <c r="J627" s="234"/>
      <c r="K627" s="234"/>
      <c r="L627" s="234"/>
      <c r="M627" s="235"/>
      <c r="N627" s="428"/>
      <c r="O627" s="421"/>
      <c r="P627" s="421"/>
      <c r="Q627" s="421"/>
      <c r="R627" s="421"/>
      <c r="S627" s="245"/>
      <c r="T627" s="246"/>
      <c r="U627" s="246"/>
      <c r="V627" s="246"/>
      <c r="W627" s="247"/>
      <c r="X627" s="65"/>
    </row>
    <row r="628" spans="1:24" ht="30" customHeight="1" thickBot="1">
      <c r="A628" s="415"/>
      <c r="B628" s="419"/>
      <c r="C628" s="149" t="s">
        <v>24</v>
      </c>
      <c r="D628" s="421"/>
      <c r="E628" s="421"/>
      <c r="F628" s="421"/>
      <c r="G628" s="421"/>
      <c r="H628" s="426"/>
      <c r="I628" s="237">
        <v>5</v>
      </c>
      <c r="J628" s="238"/>
      <c r="K628" s="238"/>
      <c r="L628" s="238"/>
      <c r="M628" s="239"/>
      <c r="N628" s="429"/>
      <c r="O628" s="424"/>
      <c r="P628" s="424"/>
      <c r="Q628" s="424"/>
      <c r="R628" s="424"/>
      <c r="S628" s="251"/>
      <c r="T628" s="248"/>
      <c r="U628" s="248"/>
      <c r="V628" s="248"/>
      <c r="W628" s="252"/>
      <c r="X628" s="65"/>
    </row>
    <row r="629" spans="1:24" ht="30" customHeight="1" thickBot="1">
      <c r="A629" s="416"/>
      <c r="B629" s="422" t="s">
        <v>25</v>
      </c>
      <c r="C629" s="423"/>
      <c r="D629" s="256"/>
      <c r="E629" s="223"/>
      <c r="F629" s="223"/>
      <c r="G629" s="223"/>
      <c r="H629" s="223"/>
      <c r="I629" s="223">
        <f t="shared" ref="I629:M629" si="136">I621+I622+I623+I624+I625+I626+I627+I628</f>
        <v>22.391999999999999</v>
      </c>
      <c r="J629" s="223">
        <f t="shared" si="136"/>
        <v>0</v>
      </c>
      <c r="K629" s="223">
        <f t="shared" si="136"/>
        <v>0</v>
      </c>
      <c r="L629" s="223">
        <f t="shared" si="136"/>
        <v>0</v>
      </c>
      <c r="M629" s="224">
        <f t="shared" si="136"/>
        <v>0</v>
      </c>
      <c r="N629" s="256"/>
      <c r="O629" s="223"/>
      <c r="P629" s="223"/>
      <c r="Q629" s="223"/>
      <c r="R629" s="223"/>
      <c r="S629" s="223">
        <f t="shared" ref="S629:W629" si="137">S621+S622+S623+S624+S625+S626+S627+S628</f>
        <v>0</v>
      </c>
      <c r="T629" s="223">
        <f t="shared" si="137"/>
        <v>0</v>
      </c>
      <c r="U629" s="223">
        <f t="shared" si="137"/>
        <v>0</v>
      </c>
      <c r="V629" s="223">
        <f t="shared" si="137"/>
        <v>0</v>
      </c>
      <c r="W629" s="224">
        <f t="shared" si="137"/>
        <v>0</v>
      </c>
      <c r="X629" s="65"/>
    </row>
    <row r="630" spans="1:24" ht="30" customHeight="1">
      <c r="A630" s="415">
        <v>70</v>
      </c>
      <c r="B630" s="417" t="s">
        <v>460</v>
      </c>
      <c r="C630" s="144" t="s">
        <v>17</v>
      </c>
      <c r="D630" s="420">
        <v>356.94080000000002</v>
      </c>
      <c r="E630" s="420">
        <v>31.929200000000002</v>
      </c>
      <c r="F630" s="420">
        <v>0</v>
      </c>
      <c r="G630" s="420">
        <v>0</v>
      </c>
      <c r="H630" s="425">
        <v>9.0226000000000006</v>
      </c>
      <c r="I630" s="240">
        <v>6.94</v>
      </c>
      <c r="J630" s="232"/>
      <c r="K630" s="232"/>
      <c r="L630" s="232"/>
      <c r="M630" s="233"/>
      <c r="N630" s="427">
        <v>0.68</v>
      </c>
      <c r="O630" s="420">
        <v>0</v>
      </c>
      <c r="P630" s="420">
        <v>0</v>
      </c>
      <c r="Q630" s="420">
        <v>0</v>
      </c>
      <c r="R630" s="420">
        <v>0</v>
      </c>
      <c r="S630" s="242">
        <v>0.68</v>
      </c>
      <c r="T630" s="243"/>
      <c r="U630" s="243"/>
      <c r="V630" s="243"/>
      <c r="W630" s="244"/>
      <c r="X630" s="65"/>
    </row>
    <row r="631" spans="1:24" ht="30" customHeight="1">
      <c r="A631" s="415"/>
      <c r="B631" s="418"/>
      <c r="C631" s="146" t="s">
        <v>18</v>
      </c>
      <c r="D631" s="421"/>
      <c r="E631" s="421"/>
      <c r="F631" s="421"/>
      <c r="G631" s="421"/>
      <c r="H631" s="426"/>
      <c r="I631" s="236">
        <v>5</v>
      </c>
      <c r="J631" s="234"/>
      <c r="K631" s="234"/>
      <c r="L631" s="234"/>
      <c r="M631" s="235"/>
      <c r="N631" s="428"/>
      <c r="O631" s="421"/>
      <c r="P631" s="421"/>
      <c r="Q631" s="421"/>
      <c r="R631" s="421"/>
      <c r="S631" s="245"/>
      <c r="T631" s="246"/>
      <c r="U631" s="246"/>
      <c r="V631" s="246"/>
      <c r="W631" s="247"/>
      <c r="X631" s="65"/>
    </row>
    <row r="632" spans="1:24" ht="30" customHeight="1">
      <c r="A632" s="415"/>
      <c r="B632" s="418"/>
      <c r="C632" s="146" t="s">
        <v>19</v>
      </c>
      <c r="D632" s="421"/>
      <c r="E632" s="421"/>
      <c r="F632" s="421"/>
      <c r="G632" s="421"/>
      <c r="H632" s="426"/>
      <c r="I632" s="236"/>
      <c r="J632" s="234"/>
      <c r="K632" s="234"/>
      <c r="L632" s="234"/>
      <c r="M632" s="235"/>
      <c r="N632" s="428"/>
      <c r="O632" s="421"/>
      <c r="P632" s="421"/>
      <c r="Q632" s="421"/>
      <c r="R632" s="421"/>
      <c r="S632" s="245"/>
      <c r="T632" s="246"/>
      <c r="U632" s="246"/>
      <c r="V632" s="246"/>
      <c r="W632" s="247"/>
      <c r="X632" s="65"/>
    </row>
    <row r="633" spans="1:24" ht="30" customHeight="1">
      <c r="A633" s="415"/>
      <c r="B633" s="418"/>
      <c r="C633" s="146" t="s">
        <v>20</v>
      </c>
      <c r="D633" s="421"/>
      <c r="E633" s="421"/>
      <c r="F633" s="421"/>
      <c r="G633" s="421"/>
      <c r="H633" s="426"/>
      <c r="I633" s="236">
        <v>30</v>
      </c>
      <c r="J633" s="234"/>
      <c r="K633" s="234"/>
      <c r="L633" s="234"/>
      <c r="M633" s="235"/>
      <c r="N633" s="428"/>
      <c r="O633" s="421"/>
      <c r="P633" s="421"/>
      <c r="Q633" s="421"/>
      <c r="R633" s="421"/>
      <c r="S633" s="245"/>
      <c r="T633" s="246"/>
      <c r="U633" s="246"/>
      <c r="V633" s="246"/>
      <c r="W633" s="247"/>
      <c r="X633" s="65"/>
    </row>
    <row r="634" spans="1:24" ht="30" customHeight="1">
      <c r="A634" s="415"/>
      <c r="B634" s="418"/>
      <c r="C634" s="146" t="s">
        <v>21</v>
      </c>
      <c r="D634" s="421"/>
      <c r="E634" s="421"/>
      <c r="F634" s="421"/>
      <c r="G634" s="421"/>
      <c r="H634" s="426"/>
      <c r="I634" s="236">
        <v>46</v>
      </c>
      <c r="J634" s="234"/>
      <c r="K634" s="234"/>
      <c r="L634" s="234"/>
      <c r="M634" s="235"/>
      <c r="N634" s="428"/>
      <c r="O634" s="421"/>
      <c r="P634" s="421"/>
      <c r="Q634" s="421"/>
      <c r="R634" s="421"/>
      <c r="S634" s="245"/>
      <c r="T634" s="246"/>
      <c r="U634" s="246"/>
      <c r="V634" s="246"/>
      <c r="W634" s="247"/>
      <c r="X634" s="65"/>
    </row>
    <row r="635" spans="1:24" ht="30" customHeight="1">
      <c r="A635" s="415"/>
      <c r="B635" s="418"/>
      <c r="C635" s="146" t="s">
        <v>22</v>
      </c>
      <c r="D635" s="421"/>
      <c r="E635" s="421"/>
      <c r="F635" s="421"/>
      <c r="G635" s="421"/>
      <c r="H635" s="426"/>
      <c r="I635" s="236"/>
      <c r="J635" s="234"/>
      <c r="K635" s="234"/>
      <c r="L635" s="234"/>
      <c r="M635" s="235"/>
      <c r="N635" s="428"/>
      <c r="O635" s="421"/>
      <c r="P635" s="421"/>
      <c r="Q635" s="421"/>
      <c r="R635" s="421"/>
      <c r="S635" s="245"/>
      <c r="T635" s="246"/>
      <c r="U635" s="246"/>
      <c r="V635" s="246"/>
      <c r="W635" s="247"/>
      <c r="X635" s="65"/>
    </row>
    <row r="636" spans="1:24" ht="30" customHeight="1">
      <c r="A636" s="415"/>
      <c r="B636" s="418"/>
      <c r="C636" s="146" t="s">
        <v>23</v>
      </c>
      <c r="D636" s="421"/>
      <c r="E636" s="421"/>
      <c r="F636" s="421"/>
      <c r="G636" s="421"/>
      <c r="H636" s="426"/>
      <c r="I636" s="236">
        <v>6</v>
      </c>
      <c r="J636" s="234"/>
      <c r="K636" s="234"/>
      <c r="L636" s="234"/>
      <c r="M636" s="235"/>
      <c r="N636" s="428"/>
      <c r="O636" s="421"/>
      <c r="P636" s="421"/>
      <c r="Q636" s="421"/>
      <c r="R636" s="421"/>
      <c r="S636" s="245"/>
      <c r="T636" s="246"/>
      <c r="U636" s="246"/>
      <c r="V636" s="246"/>
      <c r="W636" s="247"/>
      <c r="X636" s="65"/>
    </row>
    <row r="637" spans="1:24" ht="30" customHeight="1" thickBot="1">
      <c r="A637" s="415"/>
      <c r="B637" s="419"/>
      <c r="C637" s="149" t="s">
        <v>24</v>
      </c>
      <c r="D637" s="421"/>
      <c r="E637" s="421"/>
      <c r="F637" s="421"/>
      <c r="G637" s="421"/>
      <c r="H637" s="426"/>
      <c r="I637" s="237">
        <v>20</v>
      </c>
      <c r="J637" s="238"/>
      <c r="K637" s="238"/>
      <c r="L637" s="238"/>
      <c r="M637" s="239"/>
      <c r="N637" s="429"/>
      <c r="O637" s="424"/>
      <c r="P637" s="424"/>
      <c r="Q637" s="424"/>
      <c r="R637" s="424"/>
      <c r="S637" s="251"/>
      <c r="T637" s="248"/>
      <c r="U637" s="248"/>
      <c r="V637" s="248"/>
      <c r="W637" s="252"/>
      <c r="X637" s="65"/>
    </row>
    <row r="638" spans="1:24" ht="30" customHeight="1" thickBot="1">
      <c r="A638" s="416"/>
      <c r="B638" s="422" t="s">
        <v>25</v>
      </c>
      <c r="C638" s="423"/>
      <c r="D638" s="256"/>
      <c r="E638" s="223"/>
      <c r="F638" s="223"/>
      <c r="G638" s="223"/>
      <c r="H638" s="223"/>
      <c r="I638" s="223">
        <f>I630+I631+I632+I633+I634+I635+I636+I637</f>
        <v>113.94</v>
      </c>
      <c r="J638" s="223">
        <f t="shared" ref="J638:M638" si="138">J630+J631+J632+J633+J634+J635+J636+J637</f>
        <v>0</v>
      </c>
      <c r="K638" s="223">
        <f t="shared" si="138"/>
        <v>0</v>
      </c>
      <c r="L638" s="223">
        <f t="shared" si="138"/>
        <v>0</v>
      </c>
      <c r="M638" s="224">
        <f t="shared" si="138"/>
        <v>0</v>
      </c>
      <c r="N638" s="256"/>
      <c r="O638" s="223"/>
      <c r="P638" s="223"/>
      <c r="Q638" s="223"/>
      <c r="R638" s="223"/>
      <c r="S638" s="223">
        <f>S630+S631+S632+S633+S634+S635+S636+S637</f>
        <v>0.68</v>
      </c>
      <c r="T638" s="223">
        <f t="shared" ref="T638:W638" si="139">T630+T631+T632+T633+T634+T635+T636+T637</f>
        <v>0</v>
      </c>
      <c r="U638" s="223">
        <f t="shared" si="139"/>
        <v>0</v>
      </c>
      <c r="V638" s="223">
        <f t="shared" si="139"/>
        <v>0</v>
      </c>
      <c r="W638" s="224">
        <f t="shared" si="139"/>
        <v>0</v>
      </c>
      <c r="X638" s="65"/>
    </row>
    <row r="639" spans="1:24" ht="30" customHeight="1">
      <c r="A639" s="415">
        <v>71</v>
      </c>
      <c r="B639" s="417" t="s">
        <v>461</v>
      </c>
      <c r="C639" s="144" t="s">
        <v>17</v>
      </c>
      <c r="D639" s="420">
        <v>171.3</v>
      </c>
      <c r="E639" s="420">
        <v>16.63</v>
      </c>
      <c r="F639" s="420">
        <v>0</v>
      </c>
      <c r="G639" s="420">
        <v>23.3</v>
      </c>
      <c r="H639" s="425">
        <v>0</v>
      </c>
      <c r="I639" s="240"/>
      <c r="J639" s="232"/>
      <c r="K639" s="232"/>
      <c r="L639" s="232"/>
      <c r="M639" s="233"/>
      <c r="N639" s="427"/>
      <c r="O639" s="420"/>
      <c r="P639" s="420"/>
      <c r="Q639" s="420"/>
      <c r="R639" s="420"/>
      <c r="S639" s="242"/>
      <c r="T639" s="243"/>
      <c r="U639" s="243"/>
      <c r="V639" s="243"/>
      <c r="W639" s="244"/>
      <c r="X639" s="65"/>
    </row>
    <row r="640" spans="1:24" ht="30" customHeight="1">
      <c r="A640" s="415"/>
      <c r="B640" s="418"/>
      <c r="C640" s="146" t="s">
        <v>18</v>
      </c>
      <c r="D640" s="421"/>
      <c r="E640" s="421"/>
      <c r="F640" s="421"/>
      <c r="G640" s="421"/>
      <c r="H640" s="426"/>
      <c r="I640" s="236"/>
      <c r="J640" s="234"/>
      <c r="K640" s="234"/>
      <c r="L640" s="234"/>
      <c r="M640" s="235"/>
      <c r="N640" s="428"/>
      <c r="O640" s="421"/>
      <c r="P640" s="421"/>
      <c r="Q640" s="421"/>
      <c r="R640" s="421"/>
      <c r="S640" s="245"/>
      <c r="T640" s="246"/>
      <c r="U640" s="246"/>
      <c r="V640" s="246"/>
      <c r="W640" s="247"/>
      <c r="X640" s="65"/>
    </row>
    <row r="641" spans="1:24" ht="30" customHeight="1">
      <c r="A641" s="415"/>
      <c r="B641" s="418"/>
      <c r="C641" s="146" t="s">
        <v>19</v>
      </c>
      <c r="D641" s="421"/>
      <c r="E641" s="421"/>
      <c r="F641" s="421"/>
      <c r="G641" s="421"/>
      <c r="H641" s="426"/>
      <c r="I641" s="236"/>
      <c r="J641" s="234"/>
      <c r="K641" s="234"/>
      <c r="L641" s="234"/>
      <c r="M641" s="235"/>
      <c r="N641" s="428"/>
      <c r="O641" s="421"/>
      <c r="P641" s="421"/>
      <c r="Q641" s="421"/>
      <c r="R641" s="421"/>
      <c r="S641" s="245"/>
      <c r="T641" s="246"/>
      <c r="U641" s="246"/>
      <c r="V641" s="246"/>
      <c r="W641" s="247"/>
      <c r="X641" s="65"/>
    </row>
    <row r="642" spans="1:24" ht="30" customHeight="1">
      <c r="A642" s="415"/>
      <c r="B642" s="418"/>
      <c r="C642" s="146" t="s">
        <v>20</v>
      </c>
      <c r="D642" s="421"/>
      <c r="E642" s="421"/>
      <c r="F642" s="421"/>
      <c r="G642" s="421"/>
      <c r="H642" s="426"/>
      <c r="I642" s="236"/>
      <c r="J642" s="234"/>
      <c r="K642" s="234"/>
      <c r="L642" s="234"/>
      <c r="M642" s="235"/>
      <c r="N642" s="428"/>
      <c r="O642" s="421"/>
      <c r="P642" s="421"/>
      <c r="Q642" s="421"/>
      <c r="R642" s="421"/>
      <c r="S642" s="245"/>
      <c r="T642" s="246"/>
      <c r="U642" s="246"/>
      <c r="V642" s="246"/>
      <c r="W642" s="247"/>
      <c r="X642" s="65"/>
    </row>
    <row r="643" spans="1:24" ht="30" customHeight="1">
      <c r="A643" s="415"/>
      <c r="B643" s="418"/>
      <c r="C643" s="146" t="s">
        <v>21</v>
      </c>
      <c r="D643" s="421"/>
      <c r="E643" s="421"/>
      <c r="F643" s="421"/>
      <c r="G643" s="421"/>
      <c r="H643" s="426"/>
      <c r="I643" s="236"/>
      <c r="J643" s="234"/>
      <c r="K643" s="234"/>
      <c r="L643" s="234"/>
      <c r="M643" s="235"/>
      <c r="N643" s="428"/>
      <c r="O643" s="421"/>
      <c r="P643" s="421"/>
      <c r="Q643" s="421"/>
      <c r="R643" s="421"/>
      <c r="S643" s="245"/>
      <c r="T643" s="246"/>
      <c r="U643" s="246"/>
      <c r="V643" s="246"/>
      <c r="W643" s="247"/>
      <c r="X643" s="65"/>
    </row>
    <row r="644" spans="1:24" ht="30" customHeight="1">
      <c r="A644" s="415"/>
      <c r="B644" s="418"/>
      <c r="C644" s="146" t="s">
        <v>22</v>
      </c>
      <c r="D644" s="421"/>
      <c r="E644" s="421"/>
      <c r="F644" s="421"/>
      <c r="G644" s="421"/>
      <c r="H644" s="426"/>
      <c r="I644" s="236"/>
      <c r="J644" s="234"/>
      <c r="K644" s="234"/>
      <c r="L644" s="234"/>
      <c r="M644" s="235"/>
      <c r="N644" s="428"/>
      <c r="O644" s="421"/>
      <c r="P644" s="421"/>
      <c r="Q644" s="421"/>
      <c r="R644" s="421"/>
      <c r="S644" s="245"/>
      <c r="T644" s="246"/>
      <c r="U644" s="246"/>
      <c r="V644" s="246"/>
      <c r="W644" s="247"/>
      <c r="X644" s="65"/>
    </row>
    <row r="645" spans="1:24" ht="30" customHeight="1">
      <c r="A645" s="415"/>
      <c r="B645" s="418"/>
      <c r="C645" s="146" t="s">
        <v>23</v>
      </c>
      <c r="D645" s="421"/>
      <c r="E645" s="421"/>
      <c r="F645" s="421"/>
      <c r="G645" s="421"/>
      <c r="H645" s="426"/>
      <c r="I645" s="236"/>
      <c r="J645" s="234"/>
      <c r="K645" s="234"/>
      <c r="L645" s="234"/>
      <c r="M645" s="235"/>
      <c r="N645" s="428"/>
      <c r="O645" s="421"/>
      <c r="P645" s="421"/>
      <c r="Q645" s="421"/>
      <c r="R645" s="421"/>
      <c r="S645" s="245"/>
      <c r="T645" s="246"/>
      <c r="U645" s="246"/>
      <c r="V645" s="246"/>
      <c r="W645" s="247"/>
      <c r="X645" s="65"/>
    </row>
    <row r="646" spans="1:24" ht="30" customHeight="1" thickBot="1">
      <c r="A646" s="415"/>
      <c r="B646" s="419"/>
      <c r="C646" s="149" t="s">
        <v>24</v>
      </c>
      <c r="D646" s="421"/>
      <c r="E646" s="421"/>
      <c r="F646" s="421"/>
      <c r="G646" s="421"/>
      <c r="H646" s="426"/>
      <c r="I646" s="237"/>
      <c r="J646" s="238"/>
      <c r="K646" s="238"/>
      <c r="L646" s="238"/>
      <c r="M646" s="239"/>
      <c r="N646" s="429"/>
      <c r="O646" s="424"/>
      <c r="P646" s="424"/>
      <c r="Q646" s="424"/>
      <c r="R646" s="424"/>
      <c r="S646" s="251"/>
      <c r="T646" s="248"/>
      <c r="U646" s="248"/>
      <c r="V646" s="248"/>
      <c r="W646" s="252"/>
      <c r="X646" s="65"/>
    </row>
    <row r="647" spans="1:24" ht="30" customHeight="1" thickBot="1">
      <c r="A647" s="416"/>
      <c r="B647" s="422" t="s">
        <v>25</v>
      </c>
      <c r="C647" s="423"/>
      <c r="D647" s="256"/>
      <c r="E647" s="223"/>
      <c r="F647" s="223"/>
      <c r="G647" s="223"/>
      <c r="H647" s="223"/>
      <c r="I647" s="223">
        <f t="shared" ref="I647:M647" si="140">I639+I640+I641+I642+I643+I644+I645+I646</f>
        <v>0</v>
      </c>
      <c r="J647" s="223">
        <f t="shared" si="140"/>
        <v>0</v>
      </c>
      <c r="K647" s="223">
        <f t="shared" si="140"/>
        <v>0</v>
      </c>
      <c r="L647" s="223">
        <f t="shared" si="140"/>
        <v>0</v>
      </c>
      <c r="M647" s="224">
        <f t="shared" si="140"/>
        <v>0</v>
      </c>
      <c r="N647" s="256"/>
      <c r="O647" s="223"/>
      <c r="P647" s="223"/>
      <c r="Q647" s="223"/>
      <c r="R647" s="223"/>
      <c r="S647" s="223">
        <f t="shared" ref="S647:W647" si="141">S639+S640+S641+S642+S643+S644+S645+S646</f>
        <v>0</v>
      </c>
      <c r="T647" s="223">
        <f t="shared" si="141"/>
        <v>0</v>
      </c>
      <c r="U647" s="223">
        <f t="shared" si="141"/>
        <v>0</v>
      </c>
      <c r="V647" s="223">
        <f t="shared" si="141"/>
        <v>0</v>
      </c>
      <c r="W647" s="224">
        <f t="shared" si="141"/>
        <v>0</v>
      </c>
      <c r="X647" s="65"/>
    </row>
    <row r="648" spans="1:24" ht="30" customHeight="1">
      <c r="A648" s="415">
        <v>72</v>
      </c>
      <c r="B648" s="417" t="s">
        <v>54</v>
      </c>
      <c r="C648" s="144" t="s">
        <v>17</v>
      </c>
      <c r="D648" s="420">
        <v>1.85</v>
      </c>
      <c r="E648" s="420">
        <v>0</v>
      </c>
      <c r="F648" s="420">
        <v>0</v>
      </c>
      <c r="G648" s="420">
        <v>0</v>
      </c>
      <c r="H648" s="425">
        <v>0</v>
      </c>
      <c r="I648" s="240"/>
      <c r="J648" s="232"/>
      <c r="K648" s="232"/>
      <c r="L648" s="232"/>
      <c r="M648" s="233"/>
      <c r="N648" s="427"/>
      <c r="O648" s="420"/>
      <c r="P648" s="420"/>
      <c r="Q648" s="420"/>
      <c r="R648" s="420"/>
      <c r="S648" s="242"/>
      <c r="T648" s="243"/>
      <c r="U648" s="243"/>
      <c r="V648" s="243"/>
      <c r="W648" s="244"/>
      <c r="X648" s="65"/>
    </row>
    <row r="649" spans="1:24" ht="30" customHeight="1">
      <c r="A649" s="415"/>
      <c r="B649" s="418"/>
      <c r="C649" s="146" t="s">
        <v>18</v>
      </c>
      <c r="D649" s="421"/>
      <c r="E649" s="421"/>
      <c r="F649" s="421"/>
      <c r="G649" s="421"/>
      <c r="H649" s="426"/>
      <c r="I649" s="236"/>
      <c r="J649" s="234"/>
      <c r="K649" s="234"/>
      <c r="L649" s="234"/>
      <c r="M649" s="235"/>
      <c r="N649" s="428"/>
      <c r="O649" s="421"/>
      <c r="P649" s="421"/>
      <c r="Q649" s="421"/>
      <c r="R649" s="421"/>
      <c r="S649" s="245"/>
      <c r="T649" s="246"/>
      <c r="U649" s="246"/>
      <c r="V649" s="246"/>
      <c r="W649" s="247"/>
      <c r="X649" s="65"/>
    </row>
    <row r="650" spans="1:24" ht="30" customHeight="1">
      <c r="A650" s="415"/>
      <c r="B650" s="418"/>
      <c r="C650" s="146" t="s">
        <v>19</v>
      </c>
      <c r="D650" s="421"/>
      <c r="E650" s="421"/>
      <c r="F650" s="421"/>
      <c r="G650" s="421"/>
      <c r="H650" s="426"/>
      <c r="I650" s="236"/>
      <c r="J650" s="234"/>
      <c r="K650" s="234"/>
      <c r="L650" s="234"/>
      <c r="M650" s="235"/>
      <c r="N650" s="428"/>
      <c r="O650" s="421"/>
      <c r="P650" s="421"/>
      <c r="Q650" s="421"/>
      <c r="R650" s="421"/>
      <c r="S650" s="245"/>
      <c r="T650" s="246"/>
      <c r="U650" s="246"/>
      <c r="V650" s="246"/>
      <c r="W650" s="247"/>
      <c r="X650" s="65"/>
    </row>
    <row r="651" spans="1:24" ht="30" customHeight="1">
      <c r="A651" s="415"/>
      <c r="B651" s="418"/>
      <c r="C651" s="146" t="s">
        <v>20</v>
      </c>
      <c r="D651" s="421"/>
      <c r="E651" s="421"/>
      <c r="F651" s="421"/>
      <c r="G651" s="421"/>
      <c r="H651" s="426"/>
      <c r="I651" s="236">
        <v>1.1020000000000001</v>
      </c>
      <c r="J651" s="234"/>
      <c r="K651" s="234"/>
      <c r="L651" s="234"/>
      <c r="M651" s="235"/>
      <c r="N651" s="428"/>
      <c r="O651" s="421"/>
      <c r="P651" s="421"/>
      <c r="Q651" s="421"/>
      <c r="R651" s="421"/>
      <c r="S651" s="245"/>
      <c r="T651" s="246"/>
      <c r="U651" s="246"/>
      <c r="V651" s="246"/>
      <c r="W651" s="247"/>
      <c r="X651" s="65"/>
    </row>
    <row r="652" spans="1:24" ht="30" customHeight="1">
      <c r="A652" s="415"/>
      <c r="B652" s="418"/>
      <c r="C652" s="146" t="s">
        <v>21</v>
      </c>
      <c r="D652" s="421"/>
      <c r="E652" s="421"/>
      <c r="F652" s="421"/>
      <c r="G652" s="421"/>
      <c r="H652" s="426"/>
      <c r="I652" s="236"/>
      <c r="J652" s="234"/>
      <c r="K652" s="234"/>
      <c r="L652" s="234"/>
      <c r="M652" s="235"/>
      <c r="N652" s="428"/>
      <c r="O652" s="421"/>
      <c r="P652" s="421"/>
      <c r="Q652" s="421"/>
      <c r="R652" s="421"/>
      <c r="S652" s="245"/>
      <c r="T652" s="246"/>
      <c r="U652" s="246"/>
      <c r="V652" s="246"/>
      <c r="W652" s="247"/>
      <c r="X652" s="65"/>
    </row>
    <row r="653" spans="1:24" ht="30" customHeight="1">
      <c r="A653" s="415"/>
      <c r="B653" s="418"/>
      <c r="C653" s="146" t="s">
        <v>22</v>
      </c>
      <c r="D653" s="421"/>
      <c r="E653" s="421"/>
      <c r="F653" s="421"/>
      <c r="G653" s="421"/>
      <c r="H653" s="426"/>
      <c r="I653" s="236"/>
      <c r="J653" s="234"/>
      <c r="K653" s="234"/>
      <c r="L653" s="234"/>
      <c r="M653" s="235"/>
      <c r="N653" s="428"/>
      <c r="O653" s="421"/>
      <c r="P653" s="421"/>
      <c r="Q653" s="421"/>
      <c r="R653" s="421"/>
      <c r="S653" s="245"/>
      <c r="T653" s="246"/>
      <c r="U653" s="246"/>
      <c r="V653" s="246"/>
      <c r="W653" s="247"/>
      <c r="X653" s="65"/>
    </row>
    <row r="654" spans="1:24" ht="30" customHeight="1">
      <c r="A654" s="415"/>
      <c r="B654" s="418"/>
      <c r="C654" s="146" t="s">
        <v>23</v>
      </c>
      <c r="D654" s="421"/>
      <c r="E654" s="421"/>
      <c r="F654" s="421"/>
      <c r="G654" s="421"/>
      <c r="H654" s="426"/>
      <c r="I654" s="236"/>
      <c r="J654" s="234"/>
      <c r="K654" s="234"/>
      <c r="L654" s="234"/>
      <c r="M654" s="235"/>
      <c r="N654" s="428"/>
      <c r="O654" s="421"/>
      <c r="P654" s="421"/>
      <c r="Q654" s="421"/>
      <c r="R654" s="421"/>
      <c r="S654" s="245"/>
      <c r="T654" s="246"/>
      <c r="U654" s="246"/>
      <c r="V654" s="246"/>
      <c r="W654" s="247"/>
      <c r="X654" s="65"/>
    </row>
    <row r="655" spans="1:24" ht="30" customHeight="1" thickBot="1">
      <c r="A655" s="415"/>
      <c r="B655" s="419"/>
      <c r="C655" s="149" t="s">
        <v>24</v>
      </c>
      <c r="D655" s="421"/>
      <c r="E655" s="421"/>
      <c r="F655" s="421"/>
      <c r="G655" s="421"/>
      <c r="H655" s="426"/>
      <c r="I655" s="237"/>
      <c r="J655" s="238"/>
      <c r="K655" s="238"/>
      <c r="L655" s="238"/>
      <c r="M655" s="239"/>
      <c r="N655" s="429"/>
      <c r="O655" s="424"/>
      <c r="P655" s="424"/>
      <c r="Q655" s="424"/>
      <c r="R655" s="424"/>
      <c r="S655" s="251"/>
      <c r="T655" s="248"/>
      <c r="U655" s="248"/>
      <c r="V655" s="248"/>
      <c r="W655" s="252"/>
      <c r="X655" s="65"/>
    </row>
    <row r="656" spans="1:24" ht="30" customHeight="1" thickBot="1">
      <c r="A656" s="416"/>
      <c r="B656" s="422" t="s">
        <v>25</v>
      </c>
      <c r="C656" s="423"/>
      <c r="D656" s="256"/>
      <c r="E656" s="223"/>
      <c r="F656" s="223"/>
      <c r="G656" s="223"/>
      <c r="H656" s="223"/>
      <c r="I656" s="223">
        <f>I648+I649+I650+I651+I652+I653+I654+I655</f>
        <v>1.1020000000000001</v>
      </c>
      <c r="J656" s="223">
        <f t="shared" ref="J656:M656" si="142">J648+J649+J650+J651+J652+J653+J654+J655</f>
        <v>0</v>
      </c>
      <c r="K656" s="223">
        <f t="shared" si="142"/>
        <v>0</v>
      </c>
      <c r="L656" s="223">
        <f t="shared" si="142"/>
        <v>0</v>
      </c>
      <c r="M656" s="224">
        <f t="shared" si="142"/>
        <v>0</v>
      </c>
      <c r="N656" s="256"/>
      <c r="O656" s="223"/>
      <c r="P656" s="223"/>
      <c r="Q656" s="223"/>
      <c r="R656" s="223"/>
      <c r="S656" s="223">
        <f>S648+S649+S650+S651+S652+S653+S654+S655</f>
        <v>0</v>
      </c>
      <c r="T656" s="223">
        <f t="shared" ref="T656:W656" si="143">T648+T649+T650+T651+T652+T653+T654+T655</f>
        <v>0</v>
      </c>
      <c r="U656" s="223">
        <f t="shared" si="143"/>
        <v>0</v>
      </c>
      <c r="V656" s="223">
        <f t="shared" si="143"/>
        <v>0</v>
      </c>
      <c r="W656" s="224">
        <f t="shared" si="143"/>
        <v>0</v>
      </c>
      <c r="X656" s="65"/>
    </row>
    <row r="657" spans="1:24" ht="30" customHeight="1">
      <c r="A657" s="415">
        <v>73</v>
      </c>
      <c r="B657" s="417" t="s">
        <v>462</v>
      </c>
      <c r="C657" s="144" t="s">
        <v>17</v>
      </c>
      <c r="D657" s="420">
        <v>93.89</v>
      </c>
      <c r="E657" s="420">
        <v>0</v>
      </c>
      <c r="F657" s="420">
        <v>0</v>
      </c>
      <c r="G657" s="420">
        <v>4.4485000000000001</v>
      </c>
      <c r="H657" s="425">
        <v>0</v>
      </c>
      <c r="I657" s="240"/>
      <c r="J657" s="232"/>
      <c r="K657" s="232"/>
      <c r="L657" s="232"/>
      <c r="M657" s="233"/>
      <c r="N657" s="427"/>
      <c r="O657" s="420"/>
      <c r="P657" s="420"/>
      <c r="Q657" s="420"/>
      <c r="R657" s="420"/>
      <c r="S657" s="242"/>
      <c r="T657" s="243"/>
      <c r="U657" s="243"/>
      <c r="V657" s="243"/>
      <c r="W657" s="244"/>
      <c r="X657" s="65"/>
    </row>
    <row r="658" spans="1:24" ht="30" customHeight="1">
      <c r="A658" s="415"/>
      <c r="B658" s="418"/>
      <c r="C658" s="146" t="s">
        <v>18</v>
      </c>
      <c r="D658" s="421"/>
      <c r="E658" s="421"/>
      <c r="F658" s="421"/>
      <c r="G658" s="421"/>
      <c r="H658" s="426"/>
      <c r="I658" s="236"/>
      <c r="J658" s="234"/>
      <c r="K658" s="234"/>
      <c r="L658" s="234"/>
      <c r="M658" s="235"/>
      <c r="N658" s="428"/>
      <c r="O658" s="421"/>
      <c r="P658" s="421"/>
      <c r="Q658" s="421"/>
      <c r="R658" s="421"/>
      <c r="S658" s="245"/>
      <c r="T658" s="246"/>
      <c r="U658" s="246"/>
      <c r="V658" s="246"/>
      <c r="W658" s="247"/>
      <c r="X658" s="65"/>
    </row>
    <row r="659" spans="1:24" ht="30" customHeight="1">
      <c r="A659" s="415"/>
      <c r="B659" s="418"/>
      <c r="C659" s="146" t="s">
        <v>19</v>
      </c>
      <c r="D659" s="421"/>
      <c r="E659" s="421"/>
      <c r="F659" s="421"/>
      <c r="G659" s="421"/>
      <c r="H659" s="426"/>
      <c r="I659" s="236"/>
      <c r="J659" s="234"/>
      <c r="K659" s="234"/>
      <c r="L659" s="234"/>
      <c r="M659" s="235"/>
      <c r="N659" s="428"/>
      <c r="O659" s="421"/>
      <c r="P659" s="421"/>
      <c r="Q659" s="421"/>
      <c r="R659" s="421"/>
      <c r="S659" s="245"/>
      <c r="T659" s="246"/>
      <c r="U659" s="246"/>
      <c r="V659" s="246"/>
      <c r="W659" s="247"/>
      <c r="X659" s="65"/>
    </row>
    <row r="660" spans="1:24" ht="30" customHeight="1">
      <c r="A660" s="415"/>
      <c r="B660" s="418"/>
      <c r="C660" s="146" t="s">
        <v>20</v>
      </c>
      <c r="D660" s="421"/>
      <c r="E660" s="421"/>
      <c r="F660" s="421"/>
      <c r="G660" s="421"/>
      <c r="H660" s="426"/>
      <c r="I660" s="236">
        <v>1.1000000000000001</v>
      </c>
      <c r="J660" s="234"/>
      <c r="K660" s="234"/>
      <c r="L660" s="234"/>
      <c r="M660" s="235"/>
      <c r="N660" s="428"/>
      <c r="O660" s="421"/>
      <c r="P660" s="421"/>
      <c r="Q660" s="421"/>
      <c r="R660" s="421"/>
      <c r="S660" s="245"/>
      <c r="T660" s="246"/>
      <c r="U660" s="246"/>
      <c r="V660" s="246"/>
      <c r="W660" s="247"/>
      <c r="X660" s="65"/>
    </row>
    <row r="661" spans="1:24" ht="30" customHeight="1">
      <c r="A661" s="415"/>
      <c r="B661" s="418"/>
      <c r="C661" s="146" t="s">
        <v>21</v>
      </c>
      <c r="D661" s="421"/>
      <c r="E661" s="421"/>
      <c r="F661" s="421"/>
      <c r="G661" s="421"/>
      <c r="H661" s="426"/>
      <c r="I661" s="236">
        <v>1</v>
      </c>
      <c r="J661" s="234"/>
      <c r="K661" s="234"/>
      <c r="L661" s="234"/>
      <c r="M661" s="235"/>
      <c r="N661" s="428"/>
      <c r="O661" s="421"/>
      <c r="P661" s="421"/>
      <c r="Q661" s="421"/>
      <c r="R661" s="421"/>
      <c r="S661" s="245"/>
      <c r="T661" s="246"/>
      <c r="U661" s="246"/>
      <c r="V661" s="246"/>
      <c r="W661" s="247"/>
      <c r="X661" s="65"/>
    </row>
    <row r="662" spans="1:24" ht="30" customHeight="1">
      <c r="A662" s="415"/>
      <c r="B662" s="418"/>
      <c r="C662" s="146" t="s">
        <v>22</v>
      </c>
      <c r="D662" s="421"/>
      <c r="E662" s="421"/>
      <c r="F662" s="421"/>
      <c r="G662" s="421"/>
      <c r="H662" s="426"/>
      <c r="I662" s="236"/>
      <c r="J662" s="234"/>
      <c r="K662" s="234"/>
      <c r="L662" s="234"/>
      <c r="M662" s="235"/>
      <c r="N662" s="428"/>
      <c r="O662" s="421"/>
      <c r="P662" s="421"/>
      <c r="Q662" s="421"/>
      <c r="R662" s="421"/>
      <c r="S662" s="245"/>
      <c r="T662" s="246"/>
      <c r="U662" s="246"/>
      <c r="V662" s="246"/>
      <c r="W662" s="247"/>
      <c r="X662" s="65"/>
    </row>
    <row r="663" spans="1:24" ht="30" customHeight="1">
      <c r="A663" s="415"/>
      <c r="B663" s="418"/>
      <c r="C663" s="146" t="s">
        <v>23</v>
      </c>
      <c r="D663" s="421"/>
      <c r="E663" s="421"/>
      <c r="F663" s="421"/>
      <c r="G663" s="421"/>
      <c r="H663" s="426"/>
      <c r="I663" s="236"/>
      <c r="J663" s="234"/>
      <c r="K663" s="234"/>
      <c r="L663" s="234"/>
      <c r="M663" s="235"/>
      <c r="N663" s="428"/>
      <c r="O663" s="421"/>
      <c r="P663" s="421"/>
      <c r="Q663" s="421"/>
      <c r="R663" s="421"/>
      <c r="S663" s="245"/>
      <c r="T663" s="246"/>
      <c r="U663" s="246"/>
      <c r="V663" s="246"/>
      <c r="W663" s="247"/>
      <c r="X663" s="65"/>
    </row>
    <row r="664" spans="1:24" ht="30" customHeight="1" thickBot="1">
      <c r="A664" s="415"/>
      <c r="B664" s="419"/>
      <c r="C664" s="149" t="s">
        <v>24</v>
      </c>
      <c r="D664" s="421"/>
      <c r="E664" s="421"/>
      <c r="F664" s="421"/>
      <c r="G664" s="421"/>
      <c r="H664" s="426"/>
      <c r="I664" s="237"/>
      <c r="J664" s="238"/>
      <c r="K664" s="238"/>
      <c r="L664" s="238"/>
      <c r="M664" s="239"/>
      <c r="N664" s="429"/>
      <c r="O664" s="424"/>
      <c r="P664" s="424"/>
      <c r="Q664" s="424"/>
      <c r="R664" s="424"/>
      <c r="S664" s="251"/>
      <c r="T664" s="248"/>
      <c r="U664" s="248"/>
      <c r="V664" s="248"/>
      <c r="W664" s="252"/>
      <c r="X664" s="65"/>
    </row>
    <row r="665" spans="1:24" ht="30" customHeight="1" thickBot="1">
      <c r="A665" s="416"/>
      <c r="B665" s="422" t="s">
        <v>25</v>
      </c>
      <c r="C665" s="423"/>
      <c r="D665" s="256"/>
      <c r="E665" s="223"/>
      <c r="F665" s="223"/>
      <c r="G665" s="223"/>
      <c r="H665" s="223"/>
      <c r="I665" s="223">
        <f t="shared" ref="I665:M665" si="144">I657+I658+I659+I660+I661+I662+I663+I664</f>
        <v>2.1</v>
      </c>
      <c r="J665" s="223">
        <f t="shared" si="144"/>
        <v>0</v>
      </c>
      <c r="K665" s="223">
        <f t="shared" si="144"/>
        <v>0</v>
      </c>
      <c r="L665" s="223">
        <f t="shared" si="144"/>
        <v>0</v>
      </c>
      <c r="M665" s="224">
        <f t="shared" si="144"/>
        <v>0</v>
      </c>
      <c r="N665" s="256"/>
      <c r="O665" s="223"/>
      <c r="P665" s="223"/>
      <c r="Q665" s="223"/>
      <c r="R665" s="223"/>
      <c r="S665" s="223">
        <f t="shared" ref="S665:W665" si="145">S657+S658+S659+S660+S661+S662+S663+S664</f>
        <v>0</v>
      </c>
      <c r="T665" s="223">
        <f t="shared" si="145"/>
        <v>0</v>
      </c>
      <c r="U665" s="223">
        <f t="shared" si="145"/>
        <v>0</v>
      </c>
      <c r="V665" s="223">
        <f t="shared" si="145"/>
        <v>0</v>
      </c>
      <c r="W665" s="224">
        <f t="shared" si="145"/>
        <v>0</v>
      </c>
      <c r="X665" s="65"/>
    </row>
    <row r="666" spans="1:24" ht="30" customHeight="1">
      <c r="A666" s="415">
        <v>74</v>
      </c>
      <c r="B666" s="417" t="s">
        <v>267</v>
      </c>
      <c r="C666" s="144" t="s">
        <v>17</v>
      </c>
      <c r="D666" s="420">
        <v>46.298699999999997</v>
      </c>
      <c r="E666" s="420">
        <v>0</v>
      </c>
      <c r="F666" s="420">
        <v>0</v>
      </c>
      <c r="G666" s="420">
        <v>0</v>
      </c>
      <c r="H666" s="425">
        <v>0.05</v>
      </c>
      <c r="I666" s="240"/>
      <c r="J666" s="232"/>
      <c r="K666" s="232"/>
      <c r="L666" s="232"/>
      <c r="M666" s="233"/>
      <c r="N666" s="427"/>
      <c r="O666" s="420"/>
      <c r="P666" s="420"/>
      <c r="Q666" s="420"/>
      <c r="R666" s="420"/>
      <c r="S666" s="242"/>
      <c r="T666" s="243"/>
      <c r="U666" s="243"/>
      <c r="V666" s="243"/>
      <c r="W666" s="244"/>
      <c r="X666" s="65"/>
    </row>
    <row r="667" spans="1:24" ht="30" customHeight="1">
      <c r="A667" s="415"/>
      <c r="B667" s="418"/>
      <c r="C667" s="146" t="s">
        <v>18</v>
      </c>
      <c r="D667" s="421"/>
      <c r="E667" s="421"/>
      <c r="F667" s="421"/>
      <c r="G667" s="421"/>
      <c r="H667" s="426"/>
      <c r="I667" s="236"/>
      <c r="J667" s="234"/>
      <c r="K667" s="234"/>
      <c r="L667" s="234"/>
      <c r="M667" s="235"/>
      <c r="N667" s="428"/>
      <c r="O667" s="421"/>
      <c r="P667" s="421"/>
      <c r="Q667" s="421"/>
      <c r="R667" s="421"/>
      <c r="S667" s="245"/>
      <c r="T667" s="246"/>
      <c r="U667" s="246"/>
      <c r="V667" s="246"/>
      <c r="W667" s="247"/>
      <c r="X667" s="65"/>
    </row>
    <row r="668" spans="1:24" ht="30" customHeight="1">
      <c r="A668" s="415"/>
      <c r="B668" s="418"/>
      <c r="C668" s="146" t="s">
        <v>19</v>
      </c>
      <c r="D668" s="421"/>
      <c r="E668" s="421"/>
      <c r="F668" s="421"/>
      <c r="G668" s="421"/>
      <c r="H668" s="426"/>
      <c r="I668" s="236"/>
      <c r="J668" s="234"/>
      <c r="K668" s="234"/>
      <c r="L668" s="234"/>
      <c r="M668" s="235"/>
      <c r="N668" s="428"/>
      <c r="O668" s="421"/>
      <c r="P668" s="421"/>
      <c r="Q668" s="421"/>
      <c r="R668" s="421"/>
      <c r="S668" s="245"/>
      <c r="T668" s="246"/>
      <c r="U668" s="246"/>
      <c r="V668" s="246"/>
      <c r="W668" s="247"/>
      <c r="X668" s="65"/>
    </row>
    <row r="669" spans="1:24" ht="30" customHeight="1">
      <c r="A669" s="415"/>
      <c r="B669" s="418"/>
      <c r="C669" s="146" t="s">
        <v>20</v>
      </c>
      <c r="D669" s="421"/>
      <c r="E669" s="421"/>
      <c r="F669" s="421"/>
      <c r="G669" s="421"/>
      <c r="H669" s="426"/>
      <c r="I669" s="236"/>
      <c r="J669" s="234"/>
      <c r="K669" s="234"/>
      <c r="L669" s="234"/>
      <c r="M669" s="235"/>
      <c r="N669" s="428"/>
      <c r="O669" s="421"/>
      <c r="P669" s="421"/>
      <c r="Q669" s="421"/>
      <c r="R669" s="421"/>
      <c r="S669" s="245"/>
      <c r="T669" s="246"/>
      <c r="U669" s="246"/>
      <c r="V669" s="246"/>
      <c r="W669" s="247"/>
      <c r="X669" s="65"/>
    </row>
    <row r="670" spans="1:24" ht="30" customHeight="1">
      <c r="A670" s="415"/>
      <c r="B670" s="418"/>
      <c r="C670" s="146" t="s">
        <v>21</v>
      </c>
      <c r="D670" s="421"/>
      <c r="E670" s="421"/>
      <c r="F670" s="421"/>
      <c r="G670" s="421"/>
      <c r="H670" s="426"/>
      <c r="I670" s="236"/>
      <c r="J670" s="234"/>
      <c r="K670" s="234"/>
      <c r="L670" s="234"/>
      <c r="M670" s="235"/>
      <c r="N670" s="428"/>
      <c r="O670" s="421"/>
      <c r="P670" s="421"/>
      <c r="Q670" s="421"/>
      <c r="R670" s="421"/>
      <c r="S670" s="245"/>
      <c r="T670" s="246"/>
      <c r="U670" s="246"/>
      <c r="V670" s="246"/>
      <c r="W670" s="247"/>
      <c r="X670" s="65"/>
    </row>
    <row r="671" spans="1:24" ht="30" customHeight="1">
      <c r="A671" s="415"/>
      <c r="B671" s="418"/>
      <c r="C671" s="146" t="s">
        <v>22</v>
      </c>
      <c r="D671" s="421"/>
      <c r="E671" s="421"/>
      <c r="F671" s="421"/>
      <c r="G671" s="421"/>
      <c r="H671" s="426"/>
      <c r="I671" s="236"/>
      <c r="J671" s="234"/>
      <c r="K671" s="234"/>
      <c r="L671" s="234"/>
      <c r="M671" s="235"/>
      <c r="N671" s="428"/>
      <c r="O671" s="421"/>
      <c r="P671" s="421"/>
      <c r="Q671" s="421"/>
      <c r="R671" s="421"/>
      <c r="S671" s="245"/>
      <c r="T671" s="246"/>
      <c r="U671" s="246"/>
      <c r="V671" s="246"/>
      <c r="W671" s="247"/>
      <c r="X671" s="65"/>
    </row>
    <row r="672" spans="1:24" ht="30" customHeight="1">
      <c r="A672" s="415"/>
      <c r="B672" s="418"/>
      <c r="C672" s="146" t="s">
        <v>23</v>
      </c>
      <c r="D672" s="421"/>
      <c r="E672" s="421"/>
      <c r="F672" s="421"/>
      <c r="G672" s="421"/>
      <c r="H672" s="426"/>
      <c r="I672" s="236"/>
      <c r="J672" s="234"/>
      <c r="K672" s="234"/>
      <c r="L672" s="234"/>
      <c r="M672" s="235"/>
      <c r="N672" s="428"/>
      <c r="O672" s="421"/>
      <c r="P672" s="421"/>
      <c r="Q672" s="421"/>
      <c r="R672" s="421"/>
      <c r="S672" s="245"/>
      <c r="T672" s="246"/>
      <c r="U672" s="246"/>
      <c r="V672" s="246"/>
      <c r="W672" s="247"/>
      <c r="X672" s="65"/>
    </row>
    <row r="673" spans="1:24" ht="30" customHeight="1" thickBot="1">
      <c r="A673" s="415"/>
      <c r="B673" s="419"/>
      <c r="C673" s="149" t="s">
        <v>24</v>
      </c>
      <c r="D673" s="421"/>
      <c r="E673" s="421"/>
      <c r="F673" s="421"/>
      <c r="G673" s="421"/>
      <c r="H673" s="426"/>
      <c r="I673" s="237"/>
      <c r="J673" s="238"/>
      <c r="K673" s="238"/>
      <c r="L673" s="238"/>
      <c r="M673" s="239"/>
      <c r="N673" s="429"/>
      <c r="O673" s="424"/>
      <c r="P673" s="424"/>
      <c r="Q673" s="424"/>
      <c r="R673" s="424"/>
      <c r="S673" s="251"/>
      <c r="T673" s="248"/>
      <c r="U673" s="248"/>
      <c r="V673" s="248"/>
      <c r="W673" s="252"/>
      <c r="X673" s="65"/>
    </row>
    <row r="674" spans="1:24" ht="30" customHeight="1" thickBot="1">
      <c r="A674" s="416"/>
      <c r="B674" s="422" t="s">
        <v>25</v>
      </c>
      <c r="C674" s="423"/>
      <c r="D674" s="256"/>
      <c r="E674" s="223"/>
      <c r="F674" s="223"/>
      <c r="G674" s="223"/>
      <c r="H674" s="223"/>
      <c r="I674" s="223">
        <f>I666+I667+I668+I669+I670+I671+I672+I673</f>
        <v>0</v>
      </c>
      <c r="J674" s="223">
        <f t="shared" ref="J674:M674" si="146">J666+J667+J668+J669+J670+J671+J672+J673</f>
        <v>0</v>
      </c>
      <c r="K674" s="223">
        <f t="shared" si="146"/>
        <v>0</v>
      </c>
      <c r="L674" s="223">
        <f t="shared" si="146"/>
        <v>0</v>
      </c>
      <c r="M674" s="224">
        <f t="shared" si="146"/>
        <v>0</v>
      </c>
      <c r="N674" s="256"/>
      <c r="O674" s="223"/>
      <c r="P674" s="223"/>
      <c r="Q674" s="223"/>
      <c r="R674" s="223"/>
      <c r="S674" s="223">
        <f>S666+S667+S668+S669+S670+S671+S672+S673</f>
        <v>0</v>
      </c>
      <c r="T674" s="223">
        <f t="shared" ref="T674:W674" si="147">T666+T667+T668+T669+T670+T671+T672+T673</f>
        <v>0</v>
      </c>
      <c r="U674" s="223">
        <f t="shared" si="147"/>
        <v>0</v>
      </c>
      <c r="V674" s="223">
        <f t="shared" si="147"/>
        <v>0</v>
      </c>
      <c r="W674" s="224">
        <f t="shared" si="147"/>
        <v>0</v>
      </c>
      <c r="X674" s="65"/>
    </row>
    <row r="675" spans="1:24" ht="30" customHeight="1">
      <c r="A675" s="415">
        <v>75</v>
      </c>
      <c r="B675" s="417" t="s">
        <v>463</v>
      </c>
      <c r="C675" s="144" t="s">
        <v>17</v>
      </c>
      <c r="D675" s="420">
        <v>39.14</v>
      </c>
      <c r="E675" s="420">
        <v>0</v>
      </c>
      <c r="F675" s="420">
        <v>0</v>
      </c>
      <c r="G675" s="420">
        <v>0</v>
      </c>
      <c r="H675" s="425">
        <v>0</v>
      </c>
      <c r="I675" s="240"/>
      <c r="J675" s="232"/>
      <c r="K675" s="232"/>
      <c r="L675" s="232"/>
      <c r="M675" s="233"/>
      <c r="N675" s="427">
        <v>0</v>
      </c>
      <c r="O675" s="420">
        <v>0</v>
      </c>
      <c r="P675" s="420">
        <v>0</v>
      </c>
      <c r="Q675" s="420">
        <v>0</v>
      </c>
      <c r="R675" s="420">
        <v>6.9500000000000006E-2</v>
      </c>
      <c r="S675" s="242"/>
      <c r="T675" s="243"/>
      <c r="U675" s="243"/>
      <c r="V675" s="243"/>
      <c r="W675" s="244"/>
      <c r="X675" s="65"/>
    </row>
    <row r="676" spans="1:24" ht="30" customHeight="1">
      <c r="A676" s="415"/>
      <c r="B676" s="418"/>
      <c r="C676" s="146" t="s">
        <v>18</v>
      </c>
      <c r="D676" s="421"/>
      <c r="E676" s="421"/>
      <c r="F676" s="421"/>
      <c r="G676" s="421"/>
      <c r="H676" s="426"/>
      <c r="I676" s="236"/>
      <c r="J676" s="234"/>
      <c r="K676" s="234"/>
      <c r="L676" s="234"/>
      <c r="M676" s="235"/>
      <c r="N676" s="428"/>
      <c r="O676" s="421"/>
      <c r="P676" s="421"/>
      <c r="Q676" s="421"/>
      <c r="R676" s="421"/>
      <c r="S676" s="245"/>
      <c r="T676" s="246"/>
      <c r="U676" s="246"/>
      <c r="V676" s="246"/>
      <c r="W676" s="247"/>
      <c r="X676" s="65"/>
    </row>
    <row r="677" spans="1:24" ht="30" customHeight="1">
      <c r="A677" s="415"/>
      <c r="B677" s="418"/>
      <c r="C677" s="146" t="s">
        <v>19</v>
      </c>
      <c r="D677" s="421"/>
      <c r="E677" s="421"/>
      <c r="F677" s="421"/>
      <c r="G677" s="421"/>
      <c r="H677" s="426"/>
      <c r="I677" s="236"/>
      <c r="J677" s="234"/>
      <c r="K677" s="234"/>
      <c r="L677" s="234"/>
      <c r="M677" s="235"/>
      <c r="N677" s="428"/>
      <c r="O677" s="421"/>
      <c r="P677" s="421"/>
      <c r="Q677" s="421"/>
      <c r="R677" s="421"/>
      <c r="S677" s="245"/>
      <c r="T677" s="246"/>
      <c r="U677" s="246"/>
      <c r="V677" s="246"/>
      <c r="W677" s="247"/>
      <c r="X677" s="65"/>
    </row>
    <row r="678" spans="1:24" ht="30" customHeight="1">
      <c r="A678" s="415"/>
      <c r="B678" s="418"/>
      <c r="C678" s="146" t="s">
        <v>20</v>
      </c>
      <c r="D678" s="421"/>
      <c r="E678" s="421"/>
      <c r="F678" s="421"/>
      <c r="G678" s="421"/>
      <c r="H678" s="426"/>
      <c r="I678" s="236"/>
      <c r="J678" s="234"/>
      <c r="K678" s="234"/>
      <c r="L678" s="234"/>
      <c r="M678" s="235"/>
      <c r="N678" s="428"/>
      <c r="O678" s="421"/>
      <c r="P678" s="421"/>
      <c r="Q678" s="421"/>
      <c r="R678" s="421"/>
      <c r="S678" s="245"/>
      <c r="T678" s="246"/>
      <c r="U678" s="246"/>
      <c r="V678" s="246"/>
      <c r="W678" s="247"/>
      <c r="X678" s="65"/>
    </row>
    <row r="679" spans="1:24" ht="30" customHeight="1">
      <c r="A679" s="415"/>
      <c r="B679" s="418"/>
      <c r="C679" s="146" t="s">
        <v>21</v>
      </c>
      <c r="D679" s="421"/>
      <c r="E679" s="421"/>
      <c r="F679" s="421"/>
      <c r="G679" s="421"/>
      <c r="H679" s="426"/>
      <c r="I679" s="236"/>
      <c r="J679" s="234"/>
      <c r="K679" s="234"/>
      <c r="L679" s="234"/>
      <c r="M679" s="235"/>
      <c r="N679" s="428"/>
      <c r="O679" s="421"/>
      <c r="P679" s="421"/>
      <c r="Q679" s="421"/>
      <c r="R679" s="421"/>
      <c r="S679" s="245"/>
      <c r="T679" s="246"/>
      <c r="U679" s="246"/>
      <c r="V679" s="246"/>
      <c r="W679" s="247"/>
      <c r="X679" s="65"/>
    </row>
    <row r="680" spans="1:24" ht="30" customHeight="1">
      <c r="A680" s="415"/>
      <c r="B680" s="418"/>
      <c r="C680" s="146" t="s">
        <v>22</v>
      </c>
      <c r="D680" s="421"/>
      <c r="E680" s="421"/>
      <c r="F680" s="421"/>
      <c r="G680" s="421"/>
      <c r="H680" s="426"/>
      <c r="I680" s="236"/>
      <c r="J680" s="234"/>
      <c r="K680" s="234"/>
      <c r="L680" s="234"/>
      <c r="M680" s="235"/>
      <c r="N680" s="428"/>
      <c r="O680" s="421"/>
      <c r="P680" s="421"/>
      <c r="Q680" s="421"/>
      <c r="R680" s="421"/>
      <c r="S680" s="245"/>
      <c r="T680" s="246"/>
      <c r="U680" s="246"/>
      <c r="V680" s="246"/>
      <c r="W680" s="247"/>
      <c r="X680" s="65"/>
    </row>
    <row r="681" spans="1:24" ht="30" customHeight="1">
      <c r="A681" s="415"/>
      <c r="B681" s="418"/>
      <c r="C681" s="146" t="s">
        <v>23</v>
      </c>
      <c r="D681" s="421"/>
      <c r="E681" s="421"/>
      <c r="F681" s="421"/>
      <c r="G681" s="421"/>
      <c r="H681" s="426"/>
      <c r="I681" s="236"/>
      <c r="J681" s="234"/>
      <c r="K681" s="234"/>
      <c r="L681" s="234"/>
      <c r="M681" s="235"/>
      <c r="N681" s="428"/>
      <c r="O681" s="421"/>
      <c r="P681" s="421"/>
      <c r="Q681" s="421"/>
      <c r="R681" s="421"/>
      <c r="S681" s="245"/>
      <c r="T681" s="246"/>
      <c r="U681" s="246"/>
      <c r="V681" s="246"/>
      <c r="W681" s="247"/>
      <c r="X681" s="65"/>
    </row>
    <row r="682" spans="1:24" ht="30" customHeight="1" thickBot="1">
      <c r="A682" s="415"/>
      <c r="B682" s="419"/>
      <c r="C682" s="149" t="s">
        <v>24</v>
      </c>
      <c r="D682" s="421"/>
      <c r="E682" s="421"/>
      <c r="F682" s="421"/>
      <c r="G682" s="421"/>
      <c r="H682" s="426"/>
      <c r="I682" s="237"/>
      <c r="J682" s="238"/>
      <c r="K682" s="238"/>
      <c r="L682" s="238"/>
      <c r="M682" s="239"/>
      <c r="N682" s="429"/>
      <c r="O682" s="424"/>
      <c r="P682" s="424"/>
      <c r="Q682" s="424"/>
      <c r="R682" s="424"/>
      <c r="S682" s="251"/>
      <c r="T682" s="248"/>
      <c r="U682" s="248"/>
      <c r="V682" s="248"/>
      <c r="W682" s="252"/>
      <c r="X682" s="65"/>
    </row>
    <row r="683" spans="1:24" ht="30" customHeight="1" thickBot="1">
      <c r="A683" s="416"/>
      <c r="B683" s="422" t="s">
        <v>25</v>
      </c>
      <c r="C683" s="423"/>
      <c r="D683" s="256"/>
      <c r="E683" s="223"/>
      <c r="F683" s="223"/>
      <c r="G683" s="223"/>
      <c r="H683" s="223"/>
      <c r="I683" s="223">
        <f t="shared" ref="I683:M683" si="148">I675+I676+I677+I678+I679+I680+I681+I682</f>
        <v>0</v>
      </c>
      <c r="J683" s="223">
        <f t="shared" si="148"/>
        <v>0</v>
      </c>
      <c r="K683" s="223">
        <f t="shared" si="148"/>
        <v>0</v>
      </c>
      <c r="L683" s="223">
        <f t="shared" si="148"/>
        <v>0</v>
      </c>
      <c r="M683" s="224">
        <f t="shared" si="148"/>
        <v>0</v>
      </c>
      <c r="N683" s="256"/>
      <c r="O683" s="223"/>
      <c r="P683" s="223"/>
      <c r="Q683" s="223"/>
      <c r="R683" s="223"/>
      <c r="S683" s="223">
        <f t="shared" ref="S683:W683" si="149">S675+S676+S677+S678+S679+S680+S681+S682</f>
        <v>0</v>
      </c>
      <c r="T683" s="223">
        <f t="shared" si="149"/>
        <v>0</v>
      </c>
      <c r="U683" s="223">
        <f t="shared" si="149"/>
        <v>0</v>
      </c>
      <c r="V683" s="223">
        <f t="shared" si="149"/>
        <v>0</v>
      </c>
      <c r="W683" s="224">
        <f t="shared" si="149"/>
        <v>0</v>
      </c>
      <c r="X683" s="65"/>
    </row>
    <row r="684" spans="1:24" ht="30" customHeight="1">
      <c r="A684" s="415">
        <v>76</v>
      </c>
      <c r="B684" s="417" t="s">
        <v>464</v>
      </c>
      <c r="C684" s="144" t="s">
        <v>17</v>
      </c>
      <c r="D684" s="420">
        <v>106.5</v>
      </c>
      <c r="E684" s="420">
        <v>3.99</v>
      </c>
      <c r="F684" s="420">
        <v>0</v>
      </c>
      <c r="G684" s="420">
        <v>21.106000000000002</v>
      </c>
      <c r="H684" s="425">
        <v>24.588000000000001</v>
      </c>
      <c r="I684" s="240">
        <v>4</v>
      </c>
      <c r="J684" s="232"/>
      <c r="K684" s="232"/>
      <c r="L684" s="232"/>
      <c r="M684" s="233"/>
      <c r="N684" s="427"/>
      <c r="O684" s="420"/>
      <c r="P684" s="420"/>
      <c r="Q684" s="420"/>
      <c r="R684" s="420"/>
      <c r="S684" s="242"/>
      <c r="T684" s="243"/>
      <c r="U684" s="243"/>
      <c r="V684" s="243"/>
      <c r="W684" s="244"/>
      <c r="X684" s="65"/>
    </row>
    <row r="685" spans="1:24" ht="30" customHeight="1">
      <c r="A685" s="415"/>
      <c r="B685" s="418"/>
      <c r="C685" s="146" t="s">
        <v>18</v>
      </c>
      <c r="D685" s="421"/>
      <c r="E685" s="421"/>
      <c r="F685" s="421"/>
      <c r="G685" s="421"/>
      <c r="H685" s="426"/>
      <c r="I685" s="236">
        <v>1</v>
      </c>
      <c r="J685" s="234"/>
      <c r="K685" s="234"/>
      <c r="L685" s="234"/>
      <c r="M685" s="235"/>
      <c r="N685" s="428"/>
      <c r="O685" s="421"/>
      <c r="P685" s="421"/>
      <c r="Q685" s="421"/>
      <c r="R685" s="421"/>
      <c r="S685" s="245"/>
      <c r="T685" s="246"/>
      <c r="U685" s="246"/>
      <c r="V685" s="246"/>
      <c r="W685" s="247"/>
      <c r="X685" s="65"/>
    </row>
    <row r="686" spans="1:24" ht="30" customHeight="1">
      <c r="A686" s="415"/>
      <c r="B686" s="418"/>
      <c r="C686" s="146" t="s">
        <v>19</v>
      </c>
      <c r="D686" s="421"/>
      <c r="E686" s="421"/>
      <c r="F686" s="421"/>
      <c r="G686" s="421"/>
      <c r="H686" s="426"/>
      <c r="I686" s="236"/>
      <c r="J686" s="234"/>
      <c r="K686" s="234"/>
      <c r="L686" s="234"/>
      <c r="M686" s="235"/>
      <c r="N686" s="428"/>
      <c r="O686" s="421"/>
      <c r="P686" s="421"/>
      <c r="Q686" s="421"/>
      <c r="R686" s="421"/>
      <c r="S686" s="245"/>
      <c r="T686" s="246"/>
      <c r="U686" s="246"/>
      <c r="V686" s="246"/>
      <c r="W686" s="247"/>
      <c r="X686" s="65"/>
    </row>
    <row r="687" spans="1:24" ht="30" customHeight="1">
      <c r="A687" s="415"/>
      <c r="B687" s="418"/>
      <c r="C687" s="146" t="s">
        <v>20</v>
      </c>
      <c r="D687" s="421"/>
      <c r="E687" s="421"/>
      <c r="F687" s="421"/>
      <c r="G687" s="421"/>
      <c r="H687" s="426"/>
      <c r="I687" s="236">
        <v>6</v>
      </c>
      <c r="J687" s="234"/>
      <c r="K687" s="234"/>
      <c r="L687" s="234"/>
      <c r="M687" s="235"/>
      <c r="N687" s="428"/>
      <c r="O687" s="421"/>
      <c r="P687" s="421"/>
      <c r="Q687" s="421"/>
      <c r="R687" s="421"/>
      <c r="S687" s="245"/>
      <c r="T687" s="246"/>
      <c r="U687" s="246"/>
      <c r="V687" s="246"/>
      <c r="W687" s="247"/>
      <c r="X687" s="65"/>
    </row>
    <row r="688" spans="1:24" ht="30" customHeight="1">
      <c r="A688" s="415"/>
      <c r="B688" s="418"/>
      <c r="C688" s="146" t="s">
        <v>21</v>
      </c>
      <c r="D688" s="421"/>
      <c r="E688" s="421"/>
      <c r="F688" s="421"/>
      <c r="G688" s="421"/>
      <c r="H688" s="426"/>
      <c r="I688" s="236">
        <v>12</v>
      </c>
      <c r="J688" s="234"/>
      <c r="K688" s="234"/>
      <c r="L688" s="234"/>
      <c r="M688" s="235"/>
      <c r="N688" s="428"/>
      <c r="O688" s="421"/>
      <c r="P688" s="421"/>
      <c r="Q688" s="421"/>
      <c r="R688" s="421"/>
      <c r="S688" s="245"/>
      <c r="T688" s="246"/>
      <c r="U688" s="246"/>
      <c r="V688" s="246"/>
      <c r="W688" s="247"/>
      <c r="X688" s="65"/>
    </row>
    <row r="689" spans="1:24" ht="30" customHeight="1">
      <c r="A689" s="415"/>
      <c r="B689" s="418"/>
      <c r="C689" s="146" t="s">
        <v>22</v>
      </c>
      <c r="D689" s="421"/>
      <c r="E689" s="421"/>
      <c r="F689" s="421"/>
      <c r="G689" s="421"/>
      <c r="H689" s="426"/>
      <c r="I689" s="236"/>
      <c r="J689" s="234"/>
      <c r="K689" s="234"/>
      <c r="L689" s="234"/>
      <c r="M689" s="235"/>
      <c r="N689" s="428"/>
      <c r="O689" s="421"/>
      <c r="P689" s="421"/>
      <c r="Q689" s="421"/>
      <c r="R689" s="421"/>
      <c r="S689" s="245"/>
      <c r="T689" s="246"/>
      <c r="U689" s="246"/>
      <c r="V689" s="246"/>
      <c r="W689" s="247"/>
      <c r="X689" s="65"/>
    </row>
    <row r="690" spans="1:24" ht="30" customHeight="1">
      <c r="A690" s="415"/>
      <c r="B690" s="418"/>
      <c r="C690" s="146" t="s">
        <v>23</v>
      </c>
      <c r="D690" s="421"/>
      <c r="E690" s="421"/>
      <c r="F690" s="421"/>
      <c r="G690" s="421"/>
      <c r="H690" s="426"/>
      <c r="I690" s="236">
        <v>3</v>
      </c>
      <c r="J690" s="234"/>
      <c r="K690" s="234"/>
      <c r="L690" s="234"/>
      <c r="M690" s="235"/>
      <c r="N690" s="428"/>
      <c r="O690" s="421"/>
      <c r="P690" s="421"/>
      <c r="Q690" s="421"/>
      <c r="R690" s="421"/>
      <c r="S690" s="245"/>
      <c r="T690" s="246"/>
      <c r="U690" s="246"/>
      <c r="V690" s="246"/>
      <c r="W690" s="247"/>
      <c r="X690" s="65"/>
    </row>
    <row r="691" spans="1:24" ht="30" customHeight="1" thickBot="1">
      <c r="A691" s="415"/>
      <c r="B691" s="419"/>
      <c r="C691" s="149" t="s">
        <v>24</v>
      </c>
      <c r="D691" s="421"/>
      <c r="E691" s="421"/>
      <c r="F691" s="421"/>
      <c r="G691" s="421"/>
      <c r="H691" s="426"/>
      <c r="I691" s="237">
        <v>5</v>
      </c>
      <c r="J691" s="238"/>
      <c r="K691" s="238"/>
      <c r="L691" s="238"/>
      <c r="M691" s="239"/>
      <c r="N691" s="429"/>
      <c r="O691" s="424"/>
      <c r="P691" s="424"/>
      <c r="Q691" s="424"/>
      <c r="R691" s="424"/>
      <c r="S691" s="251"/>
      <c r="T691" s="248"/>
      <c r="U691" s="248"/>
      <c r="V691" s="248"/>
      <c r="W691" s="252"/>
      <c r="X691" s="65"/>
    </row>
    <row r="692" spans="1:24" ht="30" customHeight="1" thickBot="1">
      <c r="A692" s="416"/>
      <c r="B692" s="422" t="s">
        <v>25</v>
      </c>
      <c r="C692" s="423"/>
      <c r="D692" s="256"/>
      <c r="E692" s="223"/>
      <c r="F692" s="223"/>
      <c r="G692" s="223"/>
      <c r="H692" s="223"/>
      <c r="I692" s="223">
        <f>I684+I685+I686+I687+I688+I689+I690+I691</f>
        <v>31</v>
      </c>
      <c r="J692" s="223">
        <f t="shared" ref="J692:M692" si="150">J684+J685+J686+J687+J688+J689+J690+J691</f>
        <v>0</v>
      </c>
      <c r="K692" s="223">
        <f t="shared" si="150"/>
        <v>0</v>
      </c>
      <c r="L692" s="223">
        <f t="shared" si="150"/>
        <v>0</v>
      </c>
      <c r="M692" s="224">
        <f t="shared" si="150"/>
        <v>0</v>
      </c>
      <c r="N692" s="256"/>
      <c r="O692" s="223"/>
      <c r="P692" s="223"/>
      <c r="Q692" s="223"/>
      <c r="R692" s="223"/>
      <c r="S692" s="223">
        <f>S684+S685+S686+S687+S688+S689+S690+S691</f>
        <v>0</v>
      </c>
      <c r="T692" s="223">
        <f t="shared" ref="T692:W692" si="151">T684+T685+T686+T687+T688+T689+T690+T691</f>
        <v>0</v>
      </c>
      <c r="U692" s="223">
        <f t="shared" si="151"/>
        <v>0</v>
      </c>
      <c r="V692" s="223">
        <f t="shared" si="151"/>
        <v>0</v>
      </c>
      <c r="W692" s="224">
        <f t="shared" si="151"/>
        <v>0</v>
      </c>
      <c r="X692" s="65"/>
    </row>
    <row r="693" spans="1:24" ht="30" customHeight="1">
      <c r="A693" s="415">
        <v>77</v>
      </c>
      <c r="B693" s="417" t="s">
        <v>465</v>
      </c>
      <c r="C693" s="144" t="s">
        <v>17</v>
      </c>
      <c r="D693" s="420">
        <v>230.69800000000001</v>
      </c>
      <c r="E693" s="420">
        <v>3.0300000000000002</v>
      </c>
      <c r="F693" s="420">
        <v>0</v>
      </c>
      <c r="G693" s="420">
        <v>0</v>
      </c>
      <c r="H693" s="425">
        <v>3.5731999999999999</v>
      </c>
      <c r="I693" s="240"/>
      <c r="J693" s="232"/>
      <c r="K693" s="232"/>
      <c r="L693" s="232"/>
      <c r="M693" s="233"/>
      <c r="N693" s="427"/>
      <c r="O693" s="420"/>
      <c r="P693" s="420"/>
      <c r="Q693" s="420"/>
      <c r="R693" s="420"/>
      <c r="S693" s="242"/>
      <c r="T693" s="243"/>
      <c r="U693" s="243"/>
      <c r="V693" s="243"/>
      <c r="W693" s="244"/>
      <c r="X693" s="65"/>
    </row>
    <row r="694" spans="1:24" ht="30" customHeight="1">
      <c r="A694" s="415"/>
      <c r="B694" s="418"/>
      <c r="C694" s="146" t="s">
        <v>18</v>
      </c>
      <c r="D694" s="421"/>
      <c r="E694" s="421"/>
      <c r="F694" s="421"/>
      <c r="G694" s="421"/>
      <c r="H694" s="426"/>
      <c r="I694" s="236"/>
      <c r="J694" s="234"/>
      <c r="K694" s="234"/>
      <c r="L694" s="234"/>
      <c r="M694" s="235"/>
      <c r="N694" s="428"/>
      <c r="O694" s="421"/>
      <c r="P694" s="421"/>
      <c r="Q694" s="421"/>
      <c r="R694" s="421"/>
      <c r="S694" s="245"/>
      <c r="T694" s="246"/>
      <c r="U694" s="246"/>
      <c r="V694" s="246"/>
      <c r="W694" s="247"/>
      <c r="X694" s="65"/>
    </row>
    <row r="695" spans="1:24" ht="30" customHeight="1">
      <c r="A695" s="415"/>
      <c r="B695" s="418"/>
      <c r="C695" s="146" t="s">
        <v>19</v>
      </c>
      <c r="D695" s="421"/>
      <c r="E695" s="421"/>
      <c r="F695" s="421"/>
      <c r="G695" s="421"/>
      <c r="H695" s="426"/>
      <c r="I695" s="236"/>
      <c r="J695" s="234"/>
      <c r="K695" s="234"/>
      <c r="L695" s="234"/>
      <c r="M695" s="235"/>
      <c r="N695" s="428"/>
      <c r="O695" s="421"/>
      <c r="P695" s="421"/>
      <c r="Q695" s="421"/>
      <c r="R695" s="421"/>
      <c r="S695" s="245"/>
      <c r="T695" s="246"/>
      <c r="U695" s="246"/>
      <c r="V695" s="246"/>
      <c r="W695" s="247"/>
      <c r="X695" s="65"/>
    </row>
    <row r="696" spans="1:24" ht="30" customHeight="1">
      <c r="A696" s="415"/>
      <c r="B696" s="418"/>
      <c r="C696" s="146" t="s">
        <v>20</v>
      </c>
      <c r="D696" s="421"/>
      <c r="E696" s="421"/>
      <c r="F696" s="421"/>
      <c r="G696" s="421"/>
      <c r="H696" s="426"/>
      <c r="I696" s="236"/>
      <c r="J696" s="234"/>
      <c r="K696" s="234"/>
      <c r="L696" s="234"/>
      <c r="M696" s="235"/>
      <c r="N696" s="428"/>
      <c r="O696" s="421"/>
      <c r="P696" s="421"/>
      <c r="Q696" s="421"/>
      <c r="R696" s="421"/>
      <c r="S696" s="245"/>
      <c r="T696" s="246"/>
      <c r="U696" s="246"/>
      <c r="V696" s="246"/>
      <c r="W696" s="247"/>
      <c r="X696" s="65"/>
    </row>
    <row r="697" spans="1:24" ht="30" customHeight="1">
      <c r="A697" s="415"/>
      <c r="B697" s="418"/>
      <c r="C697" s="146" t="s">
        <v>21</v>
      </c>
      <c r="D697" s="421"/>
      <c r="E697" s="421"/>
      <c r="F697" s="421"/>
      <c r="G697" s="421"/>
      <c r="H697" s="426"/>
      <c r="I697" s="236"/>
      <c r="J697" s="234"/>
      <c r="K697" s="234"/>
      <c r="L697" s="234"/>
      <c r="M697" s="235"/>
      <c r="N697" s="428"/>
      <c r="O697" s="421"/>
      <c r="P697" s="421"/>
      <c r="Q697" s="421"/>
      <c r="R697" s="421"/>
      <c r="S697" s="245"/>
      <c r="T697" s="246"/>
      <c r="U697" s="246"/>
      <c r="V697" s="246"/>
      <c r="W697" s="247"/>
      <c r="X697" s="65"/>
    </row>
    <row r="698" spans="1:24" ht="30" customHeight="1">
      <c r="A698" s="415"/>
      <c r="B698" s="418"/>
      <c r="C698" s="146" t="s">
        <v>22</v>
      </c>
      <c r="D698" s="421"/>
      <c r="E698" s="421"/>
      <c r="F698" s="421"/>
      <c r="G698" s="421"/>
      <c r="H698" s="426"/>
      <c r="I698" s="236"/>
      <c r="J698" s="234"/>
      <c r="K698" s="234"/>
      <c r="L698" s="234"/>
      <c r="M698" s="235"/>
      <c r="N698" s="428"/>
      <c r="O698" s="421"/>
      <c r="P698" s="421"/>
      <c r="Q698" s="421"/>
      <c r="R698" s="421"/>
      <c r="S698" s="245"/>
      <c r="T698" s="246"/>
      <c r="U698" s="246"/>
      <c r="V698" s="246"/>
      <c r="W698" s="247"/>
      <c r="X698" s="65"/>
    </row>
    <row r="699" spans="1:24" ht="30" customHeight="1">
      <c r="A699" s="415"/>
      <c r="B699" s="418"/>
      <c r="C699" s="146" t="s">
        <v>23</v>
      </c>
      <c r="D699" s="421"/>
      <c r="E699" s="421"/>
      <c r="F699" s="421"/>
      <c r="G699" s="421"/>
      <c r="H699" s="426"/>
      <c r="I699" s="236"/>
      <c r="J699" s="234"/>
      <c r="K699" s="234"/>
      <c r="L699" s="234"/>
      <c r="M699" s="235"/>
      <c r="N699" s="428"/>
      <c r="O699" s="421"/>
      <c r="P699" s="421"/>
      <c r="Q699" s="421"/>
      <c r="R699" s="421"/>
      <c r="S699" s="245"/>
      <c r="T699" s="246"/>
      <c r="U699" s="246"/>
      <c r="V699" s="246"/>
      <c r="W699" s="247"/>
      <c r="X699" s="65"/>
    </row>
    <row r="700" spans="1:24" ht="30" customHeight="1" thickBot="1">
      <c r="A700" s="415"/>
      <c r="B700" s="419"/>
      <c r="C700" s="149" t="s">
        <v>24</v>
      </c>
      <c r="D700" s="421"/>
      <c r="E700" s="421"/>
      <c r="F700" s="421"/>
      <c r="G700" s="421"/>
      <c r="H700" s="426"/>
      <c r="I700" s="237"/>
      <c r="J700" s="238"/>
      <c r="K700" s="238"/>
      <c r="L700" s="238"/>
      <c r="M700" s="239"/>
      <c r="N700" s="429"/>
      <c r="O700" s="424"/>
      <c r="P700" s="424"/>
      <c r="Q700" s="424"/>
      <c r="R700" s="424"/>
      <c r="S700" s="251"/>
      <c r="T700" s="248"/>
      <c r="U700" s="248"/>
      <c r="V700" s="248"/>
      <c r="W700" s="252"/>
      <c r="X700" s="65"/>
    </row>
    <row r="701" spans="1:24" ht="30" customHeight="1" thickBot="1">
      <c r="A701" s="416"/>
      <c r="B701" s="422" t="s">
        <v>25</v>
      </c>
      <c r="C701" s="423"/>
      <c r="D701" s="256"/>
      <c r="E701" s="223"/>
      <c r="F701" s="223"/>
      <c r="G701" s="223"/>
      <c r="H701" s="223"/>
      <c r="I701" s="223">
        <f t="shared" ref="I701:M701" si="152">I693+I694+I695+I696+I697+I698+I699+I700</f>
        <v>0</v>
      </c>
      <c r="J701" s="223">
        <f t="shared" si="152"/>
        <v>0</v>
      </c>
      <c r="K701" s="223">
        <f t="shared" si="152"/>
        <v>0</v>
      </c>
      <c r="L701" s="223">
        <f t="shared" si="152"/>
        <v>0</v>
      </c>
      <c r="M701" s="224">
        <f t="shared" si="152"/>
        <v>0</v>
      </c>
      <c r="N701" s="256"/>
      <c r="O701" s="223"/>
      <c r="P701" s="223"/>
      <c r="Q701" s="223"/>
      <c r="R701" s="223"/>
      <c r="S701" s="223">
        <f t="shared" ref="S701:W701" si="153">S693+S694+S695+S696+S697+S698+S699+S700</f>
        <v>0</v>
      </c>
      <c r="T701" s="223">
        <f t="shared" si="153"/>
        <v>0</v>
      </c>
      <c r="U701" s="223">
        <f t="shared" si="153"/>
        <v>0</v>
      </c>
      <c r="V701" s="223">
        <f t="shared" si="153"/>
        <v>0</v>
      </c>
      <c r="W701" s="224">
        <f t="shared" si="153"/>
        <v>0</v>
      </c>
      <c r="X701" s="65"/>
    </row>
    <row r="702" spans="1:24" ht="30" customHeight="1">
      <c r="A702" s="415">
        <v>78</v>
      </c>
      <c r="B702" s="417" t="s">
        <v>466</v>
      </c>
      <c r="C702" s="144" t="s">
        <v>17</v>
      </c>
      <c r="D702" s="420">
        <v>116.9188</v>
      </c>
      <c r="E702" s="420">
        <v>4.5</v>
      </c>
      <c r="F702" s="420">
        <v>0</v>
      </c>
      <c r="G702" s="420">
        <v>11.686199999999999</v>
      </c>
      <c r="H702" s="425">
        <v>0.20430000000000001</v>
      </c>
      <c r="I702" s="240"/>
      <c r="J702" s="232"/>
      <c r="K702" s="232"/>
      <c r="L702" s="232"/>
      <c r="M702" s="233"/>
      <c r="N702" s="427"/>
      <c r="O702" s="420"/>
      <c r="P702" s="420"/>
      <c r="Q702" s="420"/>
      <c r="R702" s="420"/>
      <c r="S702" s="242"/>
      <c r="T702" s="243"/>
      <c r="U702" s="243"/>
      <c r="V702" s="243"/>
      <c r="W702" s="244"/>
      <c r="X702" s="65"/>
    </row>
    <row r="703" spans="1:24" ht="30" customHeight="1">
      <c r="A703" s="415"/>
      <c r="B703" s="418"/>
      <c r="C703" s="146" t="s">
        <v>18</v>
      </c>
      <c r="D703" s="421"/>
      <c r="E703" s="421"/>
      <c r="F703" s="421"/>
      <c r="G703" s="421"/>
      <c r="H703" s="426"/>
      <c r="I703" s="236"/>
      <c r="J703" s="234"/>
      <c r="K703" s="234"/>
      <c r="L703" s="234"/>
      <c r="M703" s="235"/>
      <c r="N703" s="428"/>
      <c r="O703" s="421"/>
      <c r="P703" s="421"/>
      <c r="Q703" s="421"/>
      <c r="R703" s="421"/>
      <c r="S703" s="245"/>
      <c r="T703" s="246"/>
      <c r="U703" s="246"/>
      <c r="V703" s="246"/>
      <c r="W703" s="247"/>
      <c r="X703" s="65"/>
    </row>
    <row r="704" spans="1:24" ht="30" customHeight="1">
      <c r="A704" s="415"/>
      <c r="B704" s="418"/>
      <c r="C704" s="146" t="s">
        <v>19</v>
      </c>
      <c r="D704" s="421"/>
      <c r="E704" s="421"/>
      <c r="F704" s="421"/>
      <c r="G704" s="421"/>
      <c r="H704" s="426"/>
      <c r="I704" s="236"/>
      <c r="J704" s="234"/>
      <c r="K704" s="234"/>
      <c r="L704" s="234"/>
      <c r="M704" s="235"/>
      <c r="N704" s="428"/>
      <c r="O704" s="421"/>
      <c r="P704" s="421"/>
      <c r="Q704" s="421"/>
      <c r="R704" s="421"/>
      <c r="S704" s="245"/>
      <c r="T704" s="246"/>
      <c r="U704" s="246"/>
      <c r="V704" s="246"/>
      <c r="W704" s="247"/>
      <c r="X704" s="65"/>
    </row>
    <row r="705" spans="1:24" ht="30" customHeight="1">
      <c r="A705" s="415"/>
      <c r="B705" s="418"/>
      <c r="C705" s="146" t="s">
        <v>20</v>
      </c>
      <c r="D705" s="421"/>
      <c r="E705" s="421"/>
      <c r="F705" s="421"/>
      <c r="G705" s="421"/>
      <c r="H705" s="426"/>
      <c r="I705" s="236">
        <v>1.3</v>
      </c>
      <c r="J705" s="234"/>
      <c r="K705" s="234"/>
      <c r="L705" s="234"/>
      <c r="M705" s="235"/>
      <c r="N705" s="428"/>
      <c r="O705" s="421"/>
      <c r="P705" s="421"/>
      <c r="Q705" s="421"/>
      <c r="R705" s="421"/>
      <c r="S705" s="245"/>
      <c r="T705" s="246"/>
      <c r="U705" s="246"/>
      <c r="V705" s="246"/>
      <c r="W705" s="247"/>
      <c r="X705" s="65"/>
    </row>
    <row r="706" spans="1:24" ht="30" customHeight="1">
      <c r="A706" s="415"/>
      <c r="B706" s="418"/>
      <c r="C706" s="146" t="s">
        <v>21</v>
      </c>
      <c r="D706" s="421"/>
      <c r="E706" s="421"/>
      <c r="F706" s="421"/>
      <c r="G706" s="421"/>
      <c r="H706" s="426"/>
      <c r="I706" s="236">
        <v>1</v>
      </c>
      <c r="J706" s="234"/>
      <c r="K706" s="234"/>
      <c r="L706" s="234"/>
      <c r="M706" s="235"/>
      <c r="N706" s="428"/>
      <c r="O706" s="421"/>
      <c r="P706" s="421"/>
      <c r="Q706" s="421"/>
      <c r="R706" s="421"/>
      <c r="S706" s="245"/>
      <c r="T706" s="246"/>
      <c r="U706" s="246"/>
      <c r="V706" s="246"/>
      <c r="W706" s="247"/>
      <c r="X706" s="65"/>
    </row>
    <row r="707" spans="1:24" ht="30" customHeight="1">
      <c r="A707" s="415"/>
      <c r="B707" s="418"/>
      <c r="C707" s="146" t="s">
        <v>22</v>
      </c>
      <c r="D707" s="421"/>
      <c r="E707" s="421"/>
      <c r="F707" s="421"/>
      <c r="G707" s="421"/>
      <c r="H707" s="426"/>
      <c r="I707" s="236"/>
      <c r="J707" s="234"/>
      <c r="K707" s="234"/>
      <c r="L707" s="234"/>
      <c r="M707" s="235"/>
      <c r="N707" s="428"/>
      <c r="O707" s="421"/>
      <c r="P707" s="421"/>
      <c r="Q707" s="421"/>
      <c r="R707" s="421"/>
      <c r="S707" s="245"/>
      <c r="T707" s="246"/>
      <c r="U707" s="246"/>
      <c r="V707" s="246"/>
      <c r="W707" s="247"/>
      <c r="X707" s="65"/>
    </row>
    <row r="708" spans="1:24" ht="30" customHeight="1">
      <c r="A708" s="415"/>
      <c r="B708" s="418"/>
      <c r="C708" s="146" t="s">
        <v>23</v>
      </c>
      <c r="D708" s="421"/>
      <c r="E708" s="421"/>
      <c r="F708" s="421"/>
      <c r="G708" s="421"/>
      <c r="H708" s="426"/>
      <c r="I708" s="236"/>
      <c r="J708" s="234"/>
      <c r="K708" s="234"/>
      <c r="L708" s="234"/>
      <c r="M708" s="235"/>
      <c r="N708" s="428"/>
      <c r="O708" s="421"/>
      <c r="P708" s="421"/>
      <c r="Q708" s="421"/>
      <c r="R708" s="421"/>
      <c r="S708" s="245"/>
      <c r="T708" s="246"/>
      <c r="U708" s="246"/>
      <c r="V708" s="246"/>
      <c r="W708" s="247"/>
      <c r="X708" s="65"/>
    </row>
    <row r="709" spans="1:24" ht="30" customHeight="1" thickBot="1">
      <c r="A709" s="415"/>
      <c r="B709" s="419"/>
      <c r="C709" s="149" t="s">
        <v>24</v>
      </c>
      <c r="D709" s="421"/>
      <c r="E709" s="421"/>
      <c r="F709" s="421"/>
      <c r="G709" s="421"/>
      <c r="H709" s="426"/>
      <c r="I709" s="237">
        <v>1</v>
      </c>
      <c r="J709" s="238"/>
      <c r="K709" s="238"/>
      <c r="L709" s="238"/>
      <c r="M709" s="239"/>
      <c r="N709" s="429"/>
      <c r="O709" s="424"/>
      <c r="P709" s="424"/>
      <c r="Q709" s="424"/>
      <c r="R709" s="424"/>
      <c r="S709" s="251"/>
      <c r="T709" s="248"/>
      <c r="U709" s="248"/>
      <c r="V709" s="248"/>
      <c r="W709" s="252"/>
      <c r="X709" s="65"/>
    </row>
    <row r="710" spans="1:24" ht="30" customHeight="1" thickBot="1">
      <c r="A710" s="416"/>
      <c r="B710" s="422" t="s">
        <v>25</v>
      </c>
      <c r="C710" s="423"/>
      <c r="D710" s="256"/>
      <c r="E710" s="223"/>
      <c r="F710" s="223"/>
      <c r="G710" s="223"/>
      <c r="H710" s="223"/>
      <c r="I710" s="223">
        <f>I702+I703+I704+I705+I706+I707+I708+I709</f>
        <v>3.3</v>
      </c>
      <c r="J710" s="223">
        <f t="shared" ref="J710:M710" si="154">J702+J703+J704+J705+J706+J707+J708+J709</f>
        <v>0</v>
      </c>
      <c r="K710" s="223">
        <f t="shared" si="154"/>
        <v>0</v>
      </c>
      <c r="L710" s="223">
        <f t="shared" si="154"/>
        <v>0</v>
      </c>
      <c r="M710" s="224">
        <f t="shared" si="154"/>
        <v>0</v>
      </c>
      <c r="N710" s="256"/>
      <c r="O710" s="223"/>
      <c r="P710" s="223"/>
      <c r="Q710" s="223"/>
      <c r="R710" s="223"/>
      <c r="S710" s="223">
        <f>S702+S703+S704+S705+S706+S707+S708+S709</f>
        <v>0</v>
      </c>
      <c r="T710" s="223">
        <f t="shared" ref="T710:W710" si="155">T702+T703+T704+T705+T706+T707+T708+T709</f>
        <v>0</v>
      </c>
      <c r="U710" s="223">
        <f t="shared" si="155"/>
        <v>0</v>
      </c>
      <c r="V710" s="223">
        <f t="shared" si="155"/>
        <v>0</v>
      </c>
      <c r="W710" s="224">
        <f t="shared" si="155"/>
        <v>0</v>
      </c>
      <c r="X710" s="65"/>
    </row>
    <row r="711" spans="1:24" ht="30" customHeight="1">
      <c r="A711" s="415">
        <v>79</v>
      </c>
      <c r="B711" s="417" t="s">
        <v>467</v>
      </c>
      <c r="C711" s="144" t="s">
        <v>17</v>
      </c>
      <c r="D711" s="420">
        <v>114.12</v>
      </c>
      <c r="E711" s="420">
        <v>0</v>
      </c>
      <c r="F711" s="420">
        <v>0</v>
      </c>
      <c r="G711" s="420">
        <v>0</v>
      </c>
      <c r="H711" s="425">
        <v>17.281099999999999</v>
      </c>
      <c r="I711" s="240"/>
      <c r="J711" s="232"/>
      <c r="K711" s="232"/>
      <c r="L711" s="232"/>
      <c r="M711" s="233"/>
      <c r="N711" s="427">
        <v>0.14000000000000001</v>
      </c>
      <c r="O711" s="420">
        <v>0</v>
      </c>
      <c r="P711" s="420">
        <v>0</v>
      </c>
      <c r="Q711" s="420">
        <v>0</v>
      </c>
      <c r="R711" s="420">
        <v>0</v>
      </c>
      <c r="S711" s="242"/>
      <c r="T711" s="243"/>
      <c r="U711" s="243"/>
      <c r="V711" s="243"/>
      <c r="W711" s="244"/>
      <c r="X711" s="65"/>
    </row>
    <row r="712" spans="1:24" ht="30" customHeight="1">
      <c r="A712" s="415"/>
      <c r="B712" s="418"/>
      <c r="C712" s="146" t="s">
        <v>18</v>
      </c>
      <c r="D712" s="421"/>
      <c r="E712" s="421"/>
      <c r="F712" s="421"/>
      <c r="G712" s="421"/>
      <c r="H712" s="426"/>
      <c r="I712" s="236">
        <v>1</v>
      </c>
      <c r="J712" s="234"/>
      <c r="K712" s="234"/>
      <c r="L712" s="234"/>
      <c r="M712" s="235"/>
      <c r="N712" s="428"/>
      <c r="O712" s="421"/>
      <c r="P712" s="421"/>
      <c r="Q712" s="421"/>
      <c r="R712" s="421"/>
      <c r="S712" s="245"/>
      <c r="T712" s="246"/>
      <c r="U712" s="246"/>
      <c r="V712" s="246"/>
      <c r="W712" s="247"/>
      <c r="X712" s="65"/>
    </row>
    <row r="713" spans="1:24" ht="30" customHeight="1">
      <c r="A713" s="415"/>
      <c r="B713" s="418"/>
      <c r="C713" s="146" t="s">
        <v>19</v>
      </c>
      <c r="D713" s="421"/>
      <c r="E713" s="421"/>
      <c r="F713" s="421"/>
      <c r="G713" s="421"/>
      <c r="H713" s="426"/>
      <c r="I713" s="236"/>
      <c r="J713" s="234"/>
      <c r="K713" s="234"/>
      <c r="L713" s="234"/>
      <c r="M713" s="235"/>
      <c r="N713" s="428"/>
      <c r="O713" s="421"/>
      <c r="P713" s="421"/>
      <c r="Q713" s="421"/>
      <c r="R713" s="421"/>
      <c r="S713" s="245"/>
      <c r="T713" s="246"/>
      <c r="U713" s="246"/>
      <c r="V713" s="246"/>
      <c r="W713" s="247"/>
      <c r="X713" s="65"/>
    </row>
    <row r="714" spans="1:24" ht="30" customHeight="1">
      <c r="A714" s="415"/>
      <c r="B714" s="418"/>
      <c r="C714" s="146" t="s">
        <v>20</v>
      </c>
      <c r="D714" s="421"/>
      <c r="E714" s="421"/>
      <c r="F714" s="421"/>
      <c r="G714" s="421"/>
      <c r="H714" s="426"/>
      <c r="I714" s="236">
        <v>2.5</v>
      </c>
      <c r="J714" s="234"/>
      <c r="K714" s="234"/>
      <c r="L714" s="234"/>
      <c r="M714" s="235"/>
      <c r="N714" s="428"/>
      <c r="O714" s="421"/>
      <c r="P714" s="421"/>
      <c r="Q714" s="421"/>
      <c r="R714" s="421"/>
      <c r="S714" s="245"/>
      <c r="T714" s="246"/>
      <c r="U714" s="246"/>
      <c r="V714" s="246"/>
      <c r="W714" s="247"/>
      <c r="X714" s="65"/>
    </row>
    <row r="715" spans="1:24" ht="30" customHeight="1">
      <c r="A715" s="415"/>
      <c r="B715" s="418"/>
      <c r="C715" s="146" t="s">
        <v>21</v>
      </c>
      <c r="D715" s="421"/>
      <c r="E715" s="421"/>
      <c r="F715" s="421"/>
      <c r="G715" s="421"/>
      <c r="H715" s="426"/>
      <c r="I715" s="236">
        <v>1</v>
      </c>
      <c r="J715" s="234"/>
      <c r="K715" s="234"/>
      <c r="L715" s="234"/>
      <c r="M715" s="235"/>
      <c r="N715" s="428"/>
      <c r="O715" s="421"/>
      <c r="P715" s="421"/>
      <c r="Q715" s="421"/>
      <c r="R715" s="421"/>
      <c r="S715" s="245"/>
      <c r="T715" s="246"/>
      <c r="U715" s="246"/>
      <c r="V715" s="246"/>
      <c r="W715" s="247"/>
      <c r="X715" s="65"/>
    </row>
    <row r="716" spans="1:24" ht="30" customHeight="1">
      <c r="A716" s="415"/>
      <c r="B716" s="418"/>
      <c r="C716" s="146" t="s">
        <v>22</v>
      </c>
      <c r="D716" s="421"/>
      <c r="E716" s="421"/>
      <c r="F716" s="421"/>
      <c r="G716" s="421"/>
      <c r="H716" s="426"/>
      <c r="I716" s="236"/>
      <c r="J716" s="234"/>
      <c r="K716" s="234"/>
      <c r="L716" s="234"/>
      <c r="M716" s="235"/>
      <c r="N716" s="428"/>
      <c r="O716" s="421"/>
      <c r="P716" s="421"/>
      <c r="Q716" s="421"/>
      <c r="R716" s="421"/>
      <c r="S716" s="245"/>
      <c r="T716" s="246"/>
      <c r="U716" s="246"/>
      <c r="V716" s="246"/>
      <c r="W716" s="247"/>
      <c r="X716" s="65"/>
    </row>
    <row r="717" spans="1:24" ht="30" customHeight="1">
      <c r="A717" s="415"/>
      <c r="B717" s="418"/>
      <c r="C717" s="146" t="s">
        <v>23</v>
      </c>
      <c r="D717" s="421"/>
      <c r="E717" s="421"/>
      <c r="F717" s="421"/>
      <c r="G717" s="421"/>
      <c r="H717" s="426"/>
      <c r="I717" s="236"/>
      <c r="J717" s="234"/>
      <c r="K717" s="234"/>
      <c r="L717" s="234"/>
      <c r="M717" s="235"/>
      <c r="N717" s="428"/>
      <c r="O717" s="421"/>
      <c r="P717" s="421"/>
      <c r="Q717" s="421"/>
      <c r="R717" s="421"/>
      <c r="S717" s="245"/>
      <c r="T717" s="246"/>
      <c r="U717" s="246"/>
      <c r="V717" s="246"/>
      <c r="W717" s="247"/>
      <c r="X717" s="65"/>
    </row>
    <row r="718" spans="1:24" ht="30" customHeight="1" thickBot="1">
      <c r="A718" s="415"/>
      <c r="B718" s="419"/>
      <c r="C718" s="149" t="s">
        <v>24</v>
      </c>
      <c r="D718" s="421"/>
      <c r="E718" s="421"/>
      <c r="F718" s="421"/>
      <c r="G718" s="421"/>
      <c r="H718" s="426"/>
      <c r="I718" s="237">
        <v>1.5</v>
      </c>
      <c r="J718" s="238"/>
      <c r="K718" s="238"/>
      <c r="L718" s="238"/>
      <c r="M718" s="239"/>
      <c r="N718" s="429"/>
      <c r="O718" s="424"/>
      <c r="P718" s="424"/>
      <c r="Q718" s="424"/>
      <c r="R718" s="424"/>
      <c r="S718" s="251"/>
      <c r="T718" s="248"/>
      <c r="U718" s="248"/>
      <c r="V718" s="248"/>
      <c r="W718" s="252"/>
      <c r="X718" s="65"/>
    </row>
    <row r="719" spans="1:24" ht="30" customHeight="1" thickBot="1">
      <c r="A719" s="416"/>
      <c r="B719" s="422" t="s">
        <v>25</v>
      </c>
      <c r="C719" s="423"/>
      <c r="D719" s="256"/>
      <c r="E719" s="223"/>
      <c r="F719" s="223"/>
      <c r="G719" s="223"/>
      <c r="H719" s="223"/>
      <c r="I719" s="223">
        <f t="shared" ref="I719:M719" si="156">I711+I712+I713+I714+I715+I716+I717+I718</f>
        <v>6</v>
      </c>
      <c r="J719" s="223">
        <f t="shared" si="156"/>
        <v>0</v>
      </c>
      <c r="K719" s="223">
        <f t="shared" si="156"/>
        <v>0</v>
      </c>
      <c r="L719" s="223">
        <f t="shared" si="156"/>
        <v>0</v>
      </c>
      <c r="M719" s="224">
        <f t="shared" si="156"/>
        <v>0</v>
      </c>
      <c r="N719" s="256"/>
      <c r="O719" s="223"/>
      <c r="P719" s="223"/>
      <c r="Q719" s="223"/>
      <c r="R719" s="223"/>
      <c r="S719" s="223">
        <f t="shared" ref="S719:W719" si="157">S711+S712+S713+S714+S715+S716+S717+S718</f>
        <v>0</v>
      </c>
      <c r="T719" s="223">
        <f t="shared" si="157"/>
        <v>0</v>
      </c>
      <c r="U719" s="223">
        <f t="shared" si="157"/>
        <v>0</v>
      </c>
      <c r="V719" s="223">
        <f t="shared" si="157"/>
        <v>0</v>
      </c>
      <c r="W719" s="224">
        <f t="shared" si="157"/>
        <v>0</v>
      </c>
      <c r="X719" s="65"/>
    </row>
    <row r="720" spans="1:24" ht="30" customHeight="1">
      <c r="A720" s="415">
        <v>80</v>
      </c>
      <c r="B720" s="417" t="s">
        <v>468</v>
      </c>
      <c r="C720" s="144" t="s">
        <v>17</v>
      </c>
      <c r="D720" s="420">
        <v>199.61269999999999</v>
      </c>
      <c r="E720" s="420">
        <v>0</v>
      </c>
      <c r="F720" s="420">
        <v>0</v>
      </c>
      <c r="G720" s="420">
        <v>0.3</v>
      </c>
      <c r="H720" s="425">
        <v>50.11</v>
      </c>
      <c r="I720" s="240"/>
      <c r="J720" s="232"/>
      <c r="K720" s="232"/>
      <c r="L720" s="232"/>
      <c r="M720" s="233"/>
      <c r="N720" s="427">
        <v>0.2</v>
      </c>
      <c r="O720" s="420">
        <v>0</v>
      </c>
      <c r="P720" s="420">
        <v>0</v>
      </c>
      <c r="Q720" s="420">
        <v>0</v>
      </c>
      <c r="R720" s="420">
        <v>3.7</v>
      </c>
      <c r="S720" s="242"/>
      <c r="T720" s="243"/>
      <c r="U720" s="243"/>
      <c r="V720" s="243"/>
      <c r="W720" s="244"/>
      <c r="X720" s="65"/>
    </row>
    <row r="721" spans="1:24" ht="30" customHeight="1">
      <c r="A721" s="415"/>
      <c r="B721" s="418"/>
      <c r="C721" s="146" t="s">
        <v>18</v>
      </c>
      <c r="D721" s="421"/>
      <c r="E721" s="421"/>
      <c r="F721" s="421"/>
      <c r="G721" s="421"/>
      <c r="H721" s="426"/>
      <c r="I721" s="236"/>
      <c r="J721" s="234"/>
      <c r="K721" s="234"/>
      <c r="L721" s="234"/>
      <c r="M721" s="235"/>
      <c r="N721" s="428"/>
      <c r="O721" s="421"/>
      <c r="P721" s="421"/>
      <c r="Q721" s="421"/>
      <c r="R721" s="421"/>
      <c r="S721" s="245"/>
      <c r="T721" s="246"/>
      <c r="U721" s="246"/>
      <c r="V721" s="246"/>
      <c r="W721" s="247"/>
      <c r="X721" s="65"/>
    </row>
    <row r="722" spans="1:24" ht="30" customHeight="1">
      <c r="A722" s="415"/>
      <c r="B722" s="418"/>
      <c r="C722" s="146" t="s">
        <v>19</v>
      </c>
      <c r="D722" s="421"/>
      <c r="E722" s="421"/>
      <c r="F722" s="421"/>
      <c r="G722" s="421"/>
      <c r="H722" s="426"/>
      <c r="I722" s="236"/>
      <c r="J722" s="234"/>
      <c r="K722" s="234"/>
      <c r="L722" s="234"/>
      <c r="M722" s="235"/>
      <c r="N722" s="428"/>
      <c r="O722" s="421"/>
      <c r="P722" s="421"/>
      <c r="Q722" s="421"/>
      <c r="R722" s="421"/>
      <c r="S722" s="245"/>
      <c r="T722" s="246"/>
      <c r="U722" s="246"/>
      <c r="V722" s="246"/>
      <c r="W722" s="247"/>
      <c r="X722" s="65"/>
    </row>
    <row r="723" spans="1:24" ht="30" customHeight="1">
      <c r="A723" s="415"/>
      <c r="B723" s="418"/>
      <c r="C723" s="146" t="s">
        <v>20</v>
      </c>
      <c r="D723" s="421"/>
      <c r="E723" s="421"/>
      <c r="F723" s="421"/>
      <c r="G723" s="421"/>
      <c r="H723" s="426"/>
      <c r="I723" s="236">
        <v>20</v>
      </c>
      <c r="J723" s="234"/>
      <c r="K723" s="234"/>
      <c r="L723" s="234"/>
      <c r="M723" s="235"/>
      <c r="N723" s="428"/>
      <c r="O723" s="421"/>
      <c r="P723" s="421"/>
      <c r="Q723" s="421"/>
      <c r="R723" s="421"/>
      <c r="S723" s="245"/>
      <c r="T723" s="246"/>
      <c r="U723" s="246"/>
      <c r="V723" s="246"/>
      <c r="W723" s="247"/>
      <c r="X723" s="65"/>
    </row>
    <row r="724" spans="1:24" ht="30" customHeight="1">
      <c r="A724" s="415"/>
      <c r="B724" s="418"/>
      <c r="C724" s="146" t="s">
        <v>21</v>
      </c>
      <c r="D724" s="421"/>
      <c r="E724" s="421"/>
      <c r="F724" s="421"/>
      <c r="G724" s="421"/>
      <c r="H724" s="426"/>
      <c r="I724" s="236">
        <v>5</v>
      </c>
      <c r="J724" s="234"/>
      <c r="K724" s="234"/>
      <c r="L724" s="234"/>
      <c r="M724" s="235"/>
      <c r="N724" s="428"/>
      <c r="O724" s="421"/>
      <c r="P724" s="421"/>
      <c r="Q724" s="421"/>
      <c r="R724" s="421"/>
      <c r="S724" s="245"/>
      <c r="T724" s="246"/>
      <c r="U724" s="246"/>
      <c r="V724" s="246"/>
      <c r="W724" s="247"/>
      <c r="X724" s="65"/>
    </row>
    <row r="725" spans="1:24" ht="30" customHeight="1">
      <c r="A725" s="415"/>
      <c r="B725" s="418"/>
      <c r="C725" s="146" t="s">
        <v>22</v>
      </c>
      <c r="D725" s="421"/>
      <c r="E725" s="421"/>
      <c r="F725" s="421"/>
      <c r="G725" s="421"/>
      <c r="H725" s="426"/>
      <c r="I725" s="236"/>
      <c r="J725" s="234"/>
      <c r="K725" s="234"/>
      <c r="L725" s="234"/>
      <c r="M725" s="235"/>
      <c r="N725" s="428"/>
      <c r="O725" s="421"/>
      <c r="P725" s="421"/>
      <c r="Q725" s="421"/>
      <c r="R725" s="421"/>
      <c r="S725" s="245"/>
      <c r="T725" s="246"/>
      <c r="U725" s="246"/>
      <c r="V725" s="246"/>
      <c r="W725" s="247"/>
      <c r="X725" s="65"/>
    </row>
    <row r="726" spans="1:24" ht="30" customHeight="1">
      <c r="A726" s="415"/>
      <c r="B726" s="418"/>
      <c r="C726" s="146" t="s">
        <v>23</v>
      </c>
      <c r="D726" s="421"/>
      <c r="E726" s="421"/>
      <c r="F726" s="421"/>
      <c r="G726" s="421"/>
      <c r="H726" s="426"/>
      <c r="I726" s="236"/>
      <c r="J726" s="234"/>
      <c r="K726" s="234"/>
      <c r="L726" s="234"/>
      <c r="M726" s="235"/>
      <c r="N726" s="428"/>
      <c r="O726" s="421"/>
      <c r="P726" s="421"/>
      <c r="Q726" s="421"/>
      <c r="R726" s="421"/>
      <c r="S726" s="245"/>
      <c r="T726" s="246"/>
      <c r="U726" s="246"/>
      <c r="V726" s="246"/>
      <c r="W726" s="247"/>
      <c r="X726" s="65"/>
    </row>
    <row r="727" spans="1:24" ht="30" customHeight="1" thickBot="1">
      <c r="A727" s="415"/>
      <c r="B727" s="419"/>
      <c r="C727" s="149" t="s">
        <v>24</v>
      </c>
      <c r="D727" s="421"/>
      <c r="E727" s="421"/>
      <c r="F727" s="421"/>
      <c r="G727" s="421"/>
      <c r="H727" s="426"/>
      <c r="I727" s="237">
        <v>9.75</v>
      </c>
      <c r="J727" s="238"/>
      <c r="K727" s="238"/>
      <c r="L727" s="238"/>
      <c r="M727" s="239"/>
      <c r="N727" s="429"/>
      <c r="O727" s="424"/>
      <c r="P727" s="424"/>
      <c r="Q727" s="424"/>
      <c r="R727" s="424"/>
      <c r="S727" s="251"/>
      <c r="T727" s="248"/>
      <c r="U727" s="248"/>
      <c r="V727" s="248"/>
      <c r="W727" s="252"/>
      <c r="X727" s="65"/>
    </row>
    <row r="728" spans="1:24" ht="30" customHeight="1" thickBot="1">
      <c r="A728" s="416"/>
      <c r="B728" s="422" t="s">
        <v>25</v>
      </c>
      <c r="C728" s="423"/>
      <c r="D728" s="256"/>
      <c r="E728" s="223"/>
      <c r="F728" s="223"/>
      <c r="G728" s="223"/>
      <c r="H728" s="223"/>
      <c r="I728" s="223">
        <f>I720+I721+I722+I723+I724+I725+I726+I727</f>
        <v>34.75</v>
      </c>
      <c r="J728" s="223">
        <f t="shared" ref="J728:M728" si="158">J720+J721+J722+J723+J724+J725+J726+J727</f>
        <v>0</v>
      </c>
      <c r="K728" s="223">
        <f t="shared" si="158"/>
        <v>0</v>
      </c>
      <c r="L728" s="223">
        <f t="shared" si="158"/>
        <v>0</v>
      </c>
      <c r="M728" s="224">
        <f t="shared" si="158"/>
        <v>0</v>
      </c>
      <c r="N728" s="256"/>
      <c r="O728" s="223"/>
      <c r="P728" s="223"/>
      <c r="Q728" s="223"/>
      <c r="R728" s="223"/>
      <c r="S728" s="223">
        <f>S720+S721+S722+S723+S724+S725+S726+S727</f>
        <v>0</v>
      </c>
      <c r="T728" s="223">
        <f t="shared" ref="T728:W728" si="159">T720+T721+T722+T723+T724+T725+T726+T727</f>
        <v>0</v>
      </c>
      <c r="U728" s="223">
        <f t="shared" si="159"/>
        <v>0</v>
      </c>
      <c r="V728" s="223">
        <f t="shared" si="159"/>
        <v>0</v>
      </c>
      <c r="W728" s="224">
        <f t="shared" si="159"/>
        <v>0</v>
      </c>
      <c r="X728" s="65"/>
    </row>
    <row r="729" spans="1:24" ht="30" customHeight="1">
      <c r="A729" s="415">
        <v>81</v>
      </c>
      <c r="B729" s="417" t="s">
        <v>469</v>
      </c>
      <c r="C729" s="144" t="s">
        <v>17</v>
      </c>
      <c r="D729" s="420">
        <v>492.81470000000002</v>
      </c>
      <c r="E729" s="420">
        <v>23.299999999999997</v>
      </c>
      <c r="F729" s="420">
        <v>0.5</v>
      </c>
      <c r="G729" s="420">
        <v>27.358899999999998</v>
      </c>
      <c r="H729" s="425">
        <v>2.1695000000000002</v>
      </c>
      <c r="I729" s="240">
        <v>6.1</v>
      </c>
      <c r="J729" s="232"/>
      <c r="K729" s="232"/>
      <c r="L729" s="232"/>
      <c r="M729" s="233"/>
      <c r="N729" s="427">
        <v>45.85</v>
      </c>
      <c r="O729" s="420">
        <v>0</v>
      </c>
      <c r="P729" s="420">
        <v>6.6</v>
      </c>
      <c r="Q729" s="420">
        <v>0</v>
      </c>
      <c r="R729" s="420">
        <v>0</v>
      </c>
      <c r="S729" s="242"/>
      <c r="T729" s="243"/>
      <c r="U729" s="243"/>
      <c r="V729" s="243"/>
      <c r="W729" s="244"/>
      <c r="X729" s="65"/>
    </row>
    <row r="730" spans="1:24" ht="30" customHeight="1">
      <c r="A730" s="415"/>
      <c r="B730" s="418"/>
      <c r="C730" s="146" t="s">
        <v>18</v>
      </c>
      <c r="D730" s="421"/>
      <c r="E730" s="421"/>
      <c r="F730" s="421"/>
      <c r="G730" s="421"/>
      <c r="H730" s="426"/>
      <c r="I730" s="236"/>
      <c r="J730" s="234"/>
      <c r="K730" s="234"/>
      <c r="L730" s="234"/>
      <c r="M730" s="235"/>
      <c r="N730" s="428"/>
      <c r="O730" s="421"/>
      <c r="P730" s="421"/>
      <c r="Q730" s="421"/>
      <c r="R730" s="421"/>
      <c r="S730" s="245"/>
      <c r="T730" s="246"/>
      <c r="U730" s="246"/>
      <c r="V730" s="246"/>
      <c r="W730" s="247"/>
      <c r="X730" s="65"/>
    </row>
    <row r="731" spans="1:24" ht="30" customHeight="1">
      <c r="A731" s="415"/>
      <c r="B731" s="418"/>
      <c r="C731" s="146" t="s">
        <v>19</v>
      </c>
      <c r="D731" s="421"/>
      <c r="E731" s="421"/>
      <c r="F731" s="421"/>
      <c r="G731" s="421"/>
      <c r="H731" s="426"/>
      <c r="I731" s="236"/>
      <c r="J731" s="234"/>
      <c r="K731" s="234"/>
      <c r="L731" s="234"/>
      <c r="M731" s="235"/>
      <c r="N731" s="428"/>
      <c r="O731" s="421"/>
      <c r="P731" s="421"/>
      <c r="Q731" s="421"/>
      <c r="R731" s="421"/>
      <c r="S731" s="245"/>
      <c r="T731" s="246"/>
      <c r="U731" s="246"/>
      <c r="V731" s="246"/>
      <c r="W731" s="247"/>
      <c r="X731" s="65"/>
    </row>
    <row r="732" spans="1:24" ht="30" customHeight="1">
      <c r="A732" s="415"/>
      <c r="B732" s="418"/>
      <c r="C732" s="146" t="s">
        <v>20</v>
      </c>
      <c r="D732" s="421"/>
      <c r="E732" s="421"/>
      <c r="F732" s="421"/>
      <c r="G732" s="421"/>
      <c r="H732" s="426"/>
      <c r="I732" s="236">
        <v>4</v>
      </c>
      <c r="J732" s="234"/>
      <c r="K732" s="234"/>
      <c r="L732" s="234"/>
      <c r="M732" s="235"/>
      <c r="N732" s="428"/>
      <c r="O732" s="421"/>
      <c r="P732" s="421"/>
      <c r="Q732" s="421"/>
      <c r="R732" s="421"/>
      <c r="S732" s="245"/>
      <c r="T732" s="246"/>
      <c r="U732" s="246"/>
      <c r="V732" s="246"/>
      <c r="W732" s="247"/>
      <c r="X732" s="65"/>
    </row>
    <row r="733" spans="1:24" ht="30" customHeight="1">
      <c r="A733" s="415"/>
      <c r="B733" s="418"/>
      <c r="C733" s="146" t="s">
        <v>21</v>
      </c>
      <c r="D733" s="421"/>
      <c r="E733" s="421"/>
      <c r="F733" s="421"/>
      <c r="G733" s="421"/>
      <c r="H733" s="426"/>
      <c r="I733" s="236">
        <v>6</v>
      </c>
      <c r="J733" s="234"/>
      <c r="K733" s="234"/>
      <c r="L733" s="234"/>
      <c r="M733" s="235"/>
      <c r="N733" s="428"/>
      <c r="O733" s="421"/>
      <c r="P733" s="421"/>
      <c r="Q733" s="421"/>
      <c r="R733" s="421"/>
      <c r="S733" s="245">
        <v>1.5680000000000001</v>
      </c>
      <c r="T733" s="246"/>
      <c r="U733" s="246"/>
      <c r="V733" s="246"/>
      <c r="W733" s="247"/>
      <c r="X733" s="65"/>
    </row>
    <row r="734" spans="1:24" ht="30" customHeight="1">
      <c r="A734" s="415"/>
      <c r="B734" s="418"/>
      <c r="C734" s="146" t="s">
        <v>22</v>
      </c>
      <c r="D734" s="421"/>
      <c r="E734" s="421"/>
      <c r="F734" s="421"/>
      <c r="G734" s="421"/>
      <c r="H734" s="426"/>
      <c r="I734" s="236"/>
      <c r="J734" s="234"/>
      <c r="K734" s="234"/>
      <c r="L734" s="234"/>
      <c r="M734" s="235"/>
      <c r="N734" s="428"/>
      <c r="O734" s="421"/>
      <c r="P734" s="421"/>
      <c r="Q734" s="421"/>
      <c r="R734" s="421"/>
      <c r="S734" s="245"/>
      <c r="T734" s="246"/>
      <c r="U734" s="246"/>
      <c r="V734" s="246"/>
      <c r="W734" s="247"/>
      <c r="X734" s="65"/>
    </row>
    <row r="735" spans="1:24" ht="30" customHeight="1">
      <c r="A735" s="415"/>
      <c r="B735" s="418"/>
      <c r="C735" s="146" t="s">
        <v>23</v>
      </c>
      <c r="D735" s="421"/>
      <c r="E735" s="421"/>
      <c r="F735" s="421"/>
      <c r="G735" s="421"/>
      <c r="H735" s="426"/>
      <c r="I735" s="236"/>
      <c r="J735" s="234"/>
      <c r="K735" s="234"/>
      <c r="L735" s="234"/>
      <c r="M735" s="235"/>
      <c r="N735" s="428"/>
      <c r="O735" s="421"/>
      <c r="P735" s="421"/>
      <c r="Q735" s="421"/>
      <c r="R735" s="421"/>
      <c r="S735" s="245"/>
      <c r="T735" s="246"/>
      <c r="U735" s="246"/>
      <c r="V735" s="246"/>
      <c r="W735" s="247"/>
      <c r="X735" s="65"/>
    </row>
    <row r="736" spans="1:24" ht="30" customHeight="1" thickBot="1">
      <c r="A736" s="415"/>
      <c r="B736" s="419"/>
      <c r="C736" s="149" t="s">
        <v>24</v>
      </c>
      <c r="D736" s="421"/>
      <c r="E736" s="421"/>
      <c r="F736" s="421"/>
      <c r="G736" s="421"/>
      <c r="H736" s="426"/>
      <c r="I736" s="237">
        <v>3</v>
      </c>
      <c r="J736" s="238"/>
      <c r="K736" s="238"/>
      <c r="L736" s="238"/>
      <c r="M736" s="239"/>
      <c r="N736" s="429"/>
      <c r="O736" s="424"/>
      <c r="P736" s="424"/>
      <c r="Q736" s="424"/>
      <c r="R736" s="424"/>
      <c r="S736" s="251"/>
      <c r="T736" s="248"/>
      <c r="U736" s="248"/>
      <c r="V736" s="248"/>
      <c r="W736" s="252"/>
      <c r="X736" s="65"/>
    </row>
    <row r="737" spans="1:24" ht="30" customHeight="1" thickBot="1">
      <c r="A737" s="416"/>
      <c r="B737" s="422" t="s">
        <v>25</v>
      </c>
      <c r="C737" s="423"/>
      <c r="D737" s="256"/>
      <c r="E737" s="223"/>
      <c r="F737" s="223"/>
      <c r="G737" s="223"/>
      <c r="H737" s="223"/>
      <c r="I737" s="223">
        <f t="shared" ref="I737:M737" si="160">I729+I730+I731+I732+I733+I734+I735+I736</f>
        <v>19.100000000000001</v>
      </c>
      <c r="J737" s="223">
        <f t="shared" si="160"/>
        <v>0</v>
      </c>
      <c r="K737" s="223">
        <f t="shared" si="160"/>
        <v>0</v>
      </c>
      <c r="L737" s="223">
        <f t="shared" si="160"/>
        <v>0</v>
      </c>
      <c r="M737" s="224">
        <f t="shared" si="160"/>
        <v>0</v>
      </c>
      <c r="N737" s="256"/>
      <c r="O737" s="223"/>
      <c r="P737" s="223"/>
      <c r="Q737" s="223"/>
      <c r="R737" s="223"/>
      <c r="S737" s="223">
        <f t="shared" ref="S737:W737" si="161">S729+S730+S731+S732+S733+S734+S735+S736</f>
        <v>1.5680000000000001</v>
      </c>
      <c r="T737" s="223">
        <f t="shared" si="161"/>
        <v>0</v>
      </c>
      <c r="U737" s="223">
        <f t="shared" si="161"/>
        <v>0</v>
      </c>
      <c r="V737" s="223">
        <f t="shared" si="161"/>
        <v>0</v>
      </c>
      <c r="W737" s="224">
        <f t="shared" si="161"/>
        <v>0</v>
      </c>
      <c r="X737" s="65"/>
    </row>
    <row r="738" spans="1:24" ht="30" customHeight="1">
      <c r="A738" s="415">
        <v>82</v>
      </c>
      <c r="B738" s="417" t="s">
        <v>470</v>
      </c>
      <c r="C738" s="144" t="s">
        <v>17</v>
      </c>
      <c r="D738" s="420">
        <v>129.84</v>
      </c>
      <c r="E738" s="420">
        <v>0</v>
      </c>
      <c r="F738" s="420">
        <v>0</v>
      </c>
      <c r="G738" s="420">
        <v>3.1252</v>
      </c>
      <c r="H738" s="425">
        <v>14.709099999999999</v>
      </c>
      <c r="I738" s="240">
        <v>2</v>
      </c>
      <c r="J738" s="232"/>
      <c r="K738" s="232"/>
      <c r="L738" s="232"/>
      <c r="M738" s="233"/>
      <c r="N738" s="427">
        <v>0</v>
      </c>
      <c r="O738" s="420">
        <v>0</v>
      </c>
      <c r="P738" s="420">
        <v>0</v>
      </c>
      <c r="Q738" s="420">
        <v>0</v>
      </c>
      <c r="R738" s="420">
        <v>0.64439999999999997</v>
      </c>
      <c r="S738" s="242"/>
      <c r="T738" s="243"/>
      <c r="U738" s="243"/>
      <c r="V738" s="243"/>
      <c r="W738" s="244"/>
      <c r="X738" s="65"/>
    </row>
    <row r="739" spans="1:24" ht="30" customHeight="1">
      <c r="A739" s="415"/>
      <c r="B739" s="418"/>
      <c r="C739" s="146" t="s">
        <v>18</v>
      </c>
      <c r="D739" s="421"/>
      <c r="E739" s="421"/>
      <c r="F739" s="421"/>
      <c r="G739" s="421"/>
      <c r="H739" s="426"/>
      <c r="I739" s="236"/>
      <c r="J739" s="234"/>
      <c r="K739" s="234"/>
      <c r="L739" s="234"/>
      <c r="M739" s="235"/>
      <c r="N739" s="428"/>
      <c r="O739" s="421"/>
      <c r="P739" s="421"/>
      <c r="Q739" s="421"/>
      <c r="R739" s="421"/>
      <c r="S739" s="245"/>
      <c r="T739" s="246"/>
      <c r="U739" s="246"/>
      <c r="V739" s="246"/>
      <c r="W739" s="247"/>
      <c r="X739" s="65"/>
    </row>
    <row r="740" spans="1:24" ht="30" customHeight="1">
      <c r="A740" s="415"/>
      <c r="B740" s="418"/>
      <c r="C740" s="146" t="s">
        <v>19</v>
      </c>
      <c r="D740" s="421"/>
      <c r="E740" s="421"/>
      <c r="F740" s="421"/>
      <c r="G740" s="421"/>
      <c r="H740" s="426"/>
      <c r="I740" s="236"/>
      <c r="J740" s="234"/>
      <c r="K740" s="234"/>
      <c r="L740" s="234"/>
      <c r="M740" s="235"/>
      <c r="N740" s="428"/>
      <c r="O740" s="421"/>
      <c r="P740" s="421"/>
      <c r="Q740" s="421"/>
      <c r="R740" s="421"/>
      <c r="S740" s="245"/>
      <c r="T740" s="246"/>
      <c r="U740" s="246"/>
      <c r="V740" s="246"/>
      <c r="W740" s="247"/>
      <c r="X740" s="65"/>
    </row>
    <row r="741" spans="1:24" ht="30" customHeight="1">
      <c r="A741" s="415"/>
      <c r="B741" s="418"/>
      <c r="C741" s="146" t="s">
        <v>20</v>
      </c>
      <c r="D741" s="421"/>
      <c r="E741" s="421"/>
      <c r="F741" s="421"/>
      <c r="G741" s="421"/>
      <c r="H741" s="426"/>
      <c r="I741" s="236">
        <v>3</v>
      </c>
      <c r="J741" s="234"/>
      <c r="K741" s="234"/>
      <c r="L741" s="234"/>
      <c r="M741" s="235"/>
      <c r="N741" s="428"/>
      <c r="O741" s="421"/>
      <c r="P741" s="421"/>
      <c r="Q741" s="421"/>
      <c r="R741" s="421"/>
      <c r="S741" s="245"/>
      <c r="T741" s="246"/>
      <c r="U741" s="246"/>
      <c r="V741" s="246"/>
      <c r="W741" s="247"/>
      <c r="X741" s="65"/>
    </row>
    <row r="742" spans="1:24" ht="30" customHeight="1">
      <c r="A742" s="415"/>
      <c r="B742" s="418"/>
      <c r="C742" s="146" t="s">
        <v>21</v>
      </c>
      <c r="D742" s="421"/>
      <c r="E742" s="421"/>
      <c r="F742" s="421"/>
      <c r="G742" s="421"/>
      <c r="H742" s="426"/>
      <c r="I742" s="236">
        <v>3</v>
      </c>
      <c r="J742" s="234"/>
      <c r="K742" s="234"/>
      <c r="L742" s="234"/>
      <c r="M742" s="235"/>
      <c r="N742" s="428"/>
      <c r="O742" s="421"/>
      <c r="P742" s="421"/>
      <c r="Q742" s="421"/>
      <c r="R742" s="421"/>
      <c r="S742" s="245"/>
      <c r="T742" s="246"/>
      <c r="U742" s="246"/>
      <c r="V742" s="246"/>
      <c r="W742" s="247"/>
      <c r="X742" s="65"/>
    </row>
    <row r="743" spans="1:24" ht="30" customHeight="1">
      <c r="A743" s="415"/>
      <c r="B743" s="418"/>
      <c r="C743" s="146" t="s">
        <v>22</v>
      </c>
      <c r="D743" s="421"/>
      <c r="E743" s="421"/>
      <c r="F743" s="421"/>
      <c r="G743" s="421"/>
      <c r="H743" s="426"/>
      <c r="I743" s="236"/>
      <c r="J743" s="234"/>
      <c r="K743" s="234"/>
      <c r="L743" s="234"/>
      <c r="M743" s="235"/>
      <c r="N743" s="428"/>
      <c r="O743" s="421"/>
      <c r="P743" s="421"/>
      <c r="Q743" s="421"/>
      <c r="R743" s="421"/>
      <c r="S743" s="245"/>
      <c r="T743" s="246"/>
      <c r="U743" s="246"/>
      <c r="V743" s="246"/>
      <c r="W743" s="247"/>
      <c r="X743" s="65"/>
    </row>
    <row r="744" spans="1:24" ht="30" customHeight="1">
      <c r="A744" s="415"/>
      <c r="B744" s="418"/>
      <c r="C744" s="146" t="s">
        <v>23</v>
      </c>
      <c r="D744" s="421"/>
      <c r="E744" s="421"/>
      <c r="F744" s="421"/>
      <c r="G744" s="421"/>
      <c r="H744" s="426"/>
      <c r="I744" s="236"/>
      <c r="J744" s="234"/>
      <c r="K744" s="234"/>
      <c r="L744" s="234"/>
      <c r="M744" s="235"/>
      <c r="N744" s="428"/>
      <c r="O744" s="421"/>
      <c r="P744" s="421"/>
      <c r="Q744" s="421"/>
      <c r="R744" s="421"/>
      <c r="S744" s="245"/>
      <c r="T744" s="246"/>
      <c r="U744" s="246"/>
      <c r="V744" s="246"/>
      <c r="W744" s="247"/>
      <c r="X744" s="65"/>
    </row>
    <row r="745" spans="1:24" ht="30" customHeight="1" thickBot="1">
      <c r="A745" s="415"/>
      <c r="B745" s="419"/>
      <c r="C745" s="149" t="s">
        <v>24</v>
      </c>
      <c r="D745" s="421"/>
      <c r="E745" s="421"/>
      <c r="F745" s="421"/>
      <c r="G745" s="421"/>
      <c r="H745" s="426"/>
      <c r="I745" s="237">
        <v>4</v>
      </c>
      <c r="J745" s="238"/>
      <c r="K745" s="238"/>
      <c r="L745" s="238"/>
      <c r="M745" s="239"/>
      <c r="N745" s="429"/>
      <c r="O745" s="424"/>
      <c r="P745" s="424"/>
      <c r="Q745" s="424"/>
      <c r="R745" s="424"/>
      <c r="S745" s="251"/>
      <c r="T745" s="248"/>
      <c r="U745" s="248"/>
      <c r="V745" s="248"/>
      <c r="W745" s="252"/>
      <c r="X745" s="65"/>
    </row>
    <row r="746" spans="1:24" ht="30" customHeight="1" thickBot="1">
      <c r="A746" s="416"/>
      <c r="B746" s="422" t="s">
        <v>25</v>
      </c>
      <c r="C746" s="423"/>
      <c r="D746" s="256"/>
      <c r="E746" s="223"/>
      <c r="F746" s="223"/>
      <c r="G746" s="223"/>
      <c r="H746" s="223"/>
      <c r="I746" s="223">
        <f>I738+I739+I740+I741+I742+I743+I744+I745</f>
        <v>12</v>
      </c>
      <c r="J746" s="223">
        <f t="shared" ref="J746:M746" si="162">J738+J739+J740+J741+J742+J743+J744+J745</f>
        <v>0</v>
      </c>
      <c r="K746" s="223">
        <f t="shared" si="162"/>
        <v>0</v>
      </c>
      <c r="L746" s="223">
        <f t="shared" si="162"/>
        <v>0</v>
      </c>
      <c r="M746" s="224">
        <f t="shared" si="162"/>
        <v>0</v>
      </c>
      <c r="N746" s="256"/>
      <c r="O746" s="223"/>
      <c r="P746" s="223"/>
      <c r="Q746" s="223"/>
      <c r="R746" s="223"/>
      <c r="S746" s="223">
        <f>S738+S739+S740+S741+S742+S743+S744+S745</f>
        <v>0</v>
      </c>
      <c r="T746" s="223">
        <f t="shared" ref="T746:W746" si="163">T738+T739+T740+T741+T742+T743+T744+T745</f>
        <v>0</v>
      </c>
      <c r="U746" s="223">
        <f t="shared" si="163"/>
        <v>0</v>
      </c>
      <c r="V746" s="223">
        <f t="shared" si="163"/>
        <v>0</v>
      </c>
      <c r="W746" s="224">
        <f t="shared" si="163"/>
        <v>0</v>
      </c>
      <c r="X746" s="65"/>
    </row>
    <row r="747" spans="1:24" ht="30" customHeight="1">
      <c r="A747" s="415">
        <v>83</v>
      </c>
      <c r="B747" s="417" t="s">
        <v>471</v>
      </c>
      <c r="C747" s="144" t="s">
        <v>17</v>
      </c>
      <c r="D747" s="420">
        <v>93.542000000000002</v>
      </c>
      <c r="E747" s="420">
        <v>0</v>
      </c>
      <c r="F747" s="420">
        <v>0</v>
      </c>
      <c r="G747" s="420">
        <v>0</v>
      </c>
      <c r="H747" s="425">
        <v>1.3871</v>
      </c>
      <c r="I747" s="240"/>
      <c r="J747" s="232"/>
      <c r="K747" s="232"/>
      <c r="L747" s="232"/>
      <c r="M747" s="233"/>
      <c r="N747" s="427"/>
      <c r="O747" s="420"/>
      <c r="P747" s="420"/>
      <c r="Q747" s="420"/>
      <c r="R747" s="420"/>
      <c r="S747" s="242"/>
      <c r="T747" s="243"/>
      <c r="U747" s="243"/>
      <c r="V747" s="243"/>
      <c r="W747" s="244"/>
      <c r="X747" s="65"/>
    </row>
    <row r="748" spans="1:24" ht="30" customHeight="1">
      <c r="A748" s="415"/>
      <c r="B748" s="418"/>
      <c r="C748" s="146" t="s">
        <v>18</v>
      </c>
      <c r="D748" s="421"/>
      <c r="E748" s="421"/>
      <c r="F748" s="421"/>
      <c r="G748" s="421"/>
      <c r="H748" s="426"/>
      <c r="I748" s="236"/>
      <c r="J748" s="234"/>
      <c r="K748" s="234"/>
      <c r="L748" s="234"/>
      <c r="M748" s="235"/>
      <c r="N748" s="428"/>
      <c r="O748" s="421"/>
      <c r="P748" s="421"/>
      <c r="Q748" s="421"/>
      <c r="R748" s="421"/>
      <c r="S748" s="245"/>
      <c r="T748" s="246"/>
      <c r="U748" s="246"/>
      <c r="V748" s="246"/>
      <c r="W748" s="247"/>
      <c r="X748" s="65"/>
    </row>
    <row r="749" spans="1:24" ht="30" customHeight="1">
      <c r="A749" s="415"/>
      <c r="B749" s="418"/>
      <c r="C749" s="146" t="s">
        <v>19</v>
      </c>
      <c r="D749" s="421"/>
      <c r="E749" s="421"/>
      <c r="F749" s="421"/>
      <c r="G749" s="421"/>
      <c r="H749" s="426"/>
      <c r="I749" s="236"/>
      <c r="J749" s="234"/>
      <c r="K749" s="234"/>
      <c r="L749" s="234"/>
      <c r="M749" s="235"/>
      <c r="N749" s="428"/>
      <c r="O749" s="421"/>
      <c r="P749" s="421"/>
      <c r="Q749" s="421"/>
      <c r="R749" s="421"/>
      <c r="S749" s="245"/>
      <c r="T749" s="246"/>
      <c r="U749" s="246"/>
      <c r="V749" s="246"/>
      <c r="W749" s="247"/>
      <c r="X749" s="65"/>
    </row>
    <row r="750" spans="1:24" ht="30" customHeight="1">
      <c r="A750" s="415"/>
      <c r="B750" s="418"/>
      <c r="C750" s="146" t="s">
        <v>20</v>
      </c>
      <c r="D750" s="421"/>
      <c r="E750" s="421"/>
      <c r="F750" s="421"/>
      <c r="G750" s="421"/>
      <c r="H750" s="426"/>
      <c r="I750" s="236"/>
      <c r="J750" s="234"/>
      <c r="K750" s="234"/>
      <c r="L750" s="234"/>
      <c r="M750" s="235"/>
      <c r="N750" s="428"/>
      <c r="O750" s="421"/>
      <c r="P750" s="421"/>
      <c r="Q750" s="421"/>
      <c r="R750" s="421"/>
      <c r="S750" s="245"/>
      <c r="T750" s="246"/>
      <c r="U750" s="246"/>
      <c r="V750" s="246"/>
      <c r="W750" s="247"/>
      <c r="X750" s="65"/>
    </row>
    <row r="751" spans="1:24" ht="30" customHeight="1">
      <c r="A751" s="415"/>
      <c r="B751" s="418"/>
      <c r="C751" s="146" t="s">
        <v>21</v>
      </c>
      <c r="D751" s="421"/>
      <c r="E751" s="421"/>
      <c r="F751" s="421"/>
      <c r="G751" s="421"/>
      <c r="H751" s="426"/>
      <c r="I751" s="236"/>
      <c r="J751" s="234"/>
      <c r="K751" s="234"/>
      <c r="L751" s="234"/>
      <c r="M751" s="235"/>
      <c r="N751" s="428"/>
      <c r="O751" s="421"/>
      <c r="P751" s="421"/>
      <c r="Q751" s="421"/>
      <c r="R751" s="421"/>
      <c r="S751" s="245"/>
      <c r="T751" s="246"/>
      <c r="U751" s="246"/>
      <c r="V751" s="246"/>
      <c r="W751" s="247"/>
      <c r="X751" s="65"/>
    </row>
    <row r="752" spans="1:24" ht="30" customHeight="1">
      <c r="A752" s="415"/>
      <c r="B752" s="418"/>
      <c r="C752" s="146" t="s">
        <v>22</v>
      </c>
      <c r="D752" s="421"/>
      <c r="E752" s="421"/>
      <c r="F752" s="421"/>
      <c r="G752" s="421"/>
      <c r="H752" s="426"/>
      <c r="I752" s="236"/>
      <c r="J752" s="234"/>
      <c r="K752" s="234"/>
      <c r="L752" s="234"/>
      <c r="M752" s="235"/>
      <c r="N752" s="428"/>
      <c r="O752" s="421"/>
      <c r="P752" s="421"/>
      <c r="Q752" s="421"/>
      <c r="R752" s="421"/>
      <c r="S752" s="245"/>
      <c r="T752" s="246"/>
      <c r="U752" s="246"/>
      <c r="V752" s="246"/>
      <c r="W752" s="247"/>
      <c r="X752" s="65"/>
    </row>
    <row r="753" spans="1:24" ht="30" customHeight="1">
      <c r="A753" s="415"/>
      <c r="B753" s="418"/>
      <c r="C753" s="146" t="s">
        <v>23</v>
      </c>
      <c r="D753" s="421"/>
      <c r="E753" s="421"/>
      <c r="F753" s="421"/>
      <c r="G753" s="421"/>
      <c r="H753" s="426"/>
      <c r="I753" s="236"/>
      <c r="J753" s="234"/>
      <c r="K753" s="234"/>
      <c r="L753" s="234"/>
      <c r="M753" s="235"/>
      <c r="N753" s="428"/>
      <c r="O753" s="421"/>
      <c r="P753" s="421"/>
      <c r="Q753" s="421"/>
      <c r="R753" s="421"/>
      <c r="S753" s="245"/>
      <c r="T753" s="246"/>
      <c r="U753" s="246"/>
      <c r="V753" s="246"/>
      <c r="W753" s="247"/>
      <c r="X753" s="65"/>
    </row>
    <row r="754" spans="1:24" ht="30" customHeight="1" thickBot="1">
      <c r="A754" s="415"/>
      <c r="B754" s="419"/>
      <c r="C754" s="149" t="s">
        <v>24</v>
      </c>
      <c r="D754" s="421"/>
      <c r="E754" s="421"/>
      <c r="F754" s="421"/>
      <c r="G754" s="421"/>
      <c r="H754" s="426"/>
      <c r="I754" s="237"/>
      <c r="J754" s="238"/>
      <c r="K754" s="238"/>
      <c r="L754" s="238"/>
      <c r="M754" s="239"/>
      <c r="N754" s="429"/>
      <c r="O754" s="424"/>
      <c r="P754" s="424"/>
      <c r="Q754" s="424"/>
      <c r="R754" s="424"/>
      <c r="S754" s="251"/>
      <c r="T754" s="248"/>
      <c r="U754" s="248"/>
      <c r="V754" s="248"/>
      <c r="W754" s="252"/>
      <c r="X754" s="65"/>
    </row>
    <row r="755" spans="1:24" ht="30" customHeight="1" thickBot="1">
      <c r="A755" s="416"/>
      <c r="B755" s="422" t="s">
        <v>25</v>
      </c>
      <c r="C755" s="423"/>
      <c r="D755" s="256"/>
      <c r="E755" s="223"/>
      <c r="F755" s="223"/>
      <c r="G755" s="223"/>
      <c r="H755" s="223"/>
      <c r="I755" s="223">
        <f t="shared" ref="I755:M755" si="164">I747+I748+I749+I750+I751+I752+I753+I754</f>
        <v>0</v>
      </c>
      <c r="J755" s="223">
        <f t="shared" si="164"/>
        <v>0</v>
      </c>
      <c r="K755" s="223">
        <f t="shared" si="164"/>
        <v>0</v>
      </c>
      <c r="L755" s="223">
        <f t="shared" si="164"/>
        <v>0</v>
      </c>
      <c r="M755" s="224">
        <f t="shared" si="164"/>
        <v>0</v>
      </c>
      <c r="N755" s="256"/>
      <c r="O755" s="223"/>
      <c r="P755" s="223"/>
      <c r="Q755" s="223"/>
      <c r="R755" s="223"/>
      <c r="S755" s="223">
        <f t="shared" ref="S755:W755" si="165">S747+S748+S749+S750+S751+S752+S753+S754</f>
        <v>0</v>
      </c>
      <c r="T755" s="223">
        <f t="shared" si="165"/>
        <v>0</v>
      </c>
      <c r="U755" s="223">
        <f t="shared" si="165"/>
        <v>0</v>
      </c>
      <c r="V755" s="223">
        <f t="shared" si="165"/>
        <v>0</v>
      </c>
      <c r="W755" s="224">
        <f t="shared" si="165"/>
        <v>0</v>
      </c>
      <c r="X755" s="65"/>
    </row>
    <row r="756" spans="1:24" ht="30" customHeight="1">
      <c r="A756" s="415">
        <v>84</v>
      </c>
      <c r="B756" s="417" t="s">
        <v>472</v>
      </c>
      <c r="C756" s="144" t="s">
        <v>17</v>
      </c>
      <c r="D756" s="420">
        <v>521.29690000000005</v>
      </c>
      <c r="E756" s="420">
        <v>40.024000000000001</v>
      </c>
      <c r="F756" s="420">
        <v>3.59</v>
      </c>
      <c r="G756" s="420">
        <v>45.925800000000002</v>
      </c>
      <c r="H756" s="425">
        <v>49.467199999999998</v>
      </c>
      <c r="I756" s="240">
        <v>19</v>
      </c>
      <c r="J756" s="232"/>
      <c r="K756" s="232"/>
      <c r="L756" s="232"/>
      <c r="M756" s="233"/>
      <c r="N756" s="427">
        <v>0</v>
      </c>
      <c r="O756" s="420">
        <v>0</v>
      </c>
      <c r="P756" s="420">
        <v>0</v>
      </c>
      <c r="Q756" s="420">
        <v>7.1921999999999997</v>
      </c>
      <c r="R756" s="420">
        <v>3.7099000000000002</v>
      </c>
      <c r="S756" s="242"/>
      <c r="T756" s="243"/>
      <c r="U756" s="243"/>
      <c r="V756" s="243"/>
      <c r="W756" s="244"/>
      <c r="X756" s="65"/>
    </row>
    <row r="757" spans="1:24" ht="30" customHeight="1">
      <c r="A757" s="415"/>
      <c r="B757" s="418"/>
      <c r="C757" s="146" t="s">
        <v>18</v>
      </c>
      <c r="D757" s="421"/>
      <c r="E757" s="421"/>
      <c r="F757" s="421"/>
      <c r="G757" s="421"/>
      <c r="H757" s="426"/>
      <c r="I757" s="236">
        <v>17</v>
      </c>
      <c r="J757" s="234"/>
      <c r="K757" s="234"/>
      <c r="L757" s="234"/>
      <c r="M757" s="235"/>
      <c r="N757" s="428"/>
      <c r="O757" s="421"/>
      <c r="P757" s="421"/>
      <c r="Q757" s="421"/>
      <c r="R757" s="421"/>
      <c r="S757" s="245"/>
      <c r="T757" s="246"/>
      <c r="U757" s="246"/>
      <c r="V757" s="246"/>
      <c r="W757" s="247"/>
      <c r="X757" s="65"/>
    </row>
    <row r="758" spans="1:24" ht="30" customHeight="1">
      <c r="A758" s="415"/>
      <c r="B758" s="418"/>
      <c r="C758" s="146" t="s">
        <v>19</v>
      </c>
      <c r="D758" s="421"/>
      <c r="E758" s="421"/>
      <c r="F758" s="421"/>
      <c r="G758" s="421"/>
      <c r="H758" s="426"/>
      <c r="I758" s="236"/>
      <c r="J758" s="234"/>
      <c r="K758" s="234"/>
      <c r="L758" s="234"/>
      <c r="M758" s="235"/>
      <c r="N758" s="428"/>
      <c r="O758" s="421"/>
      <c r="P758" s="421"/>
      <c r="Q758" s="421"/>
      <c r="R758" s="421"/>
      <c r="S758" s="245"/>
      <c r="T758" s="246"/>
      <c r="U758" s="246"/>
      <c r="V758" s="246"/>
      <c r="W758" s="247"/>
      <c r="X758" s="65"/>
    </row>
    <row r="759" spans="1:24" ht="30" customHeight="1">
      <c r="A759" s="415"/>
      <c r="B759" s="418"/>
      <c r="C759" s="146" t="s">
        <v>20</v>
      </c>
      <c r="D759" s="421"/>
      <c r="E759" s="421"/>
      <c r="F759" s="421"/>
      <c r="G759" s="421"/>
      <c r="H759" s="426"/>
      <c r="I759" s="236">
        <v>55</v>
      </c>
      <c r="J759" s="234"/>
      <c r="K759" s="234"/>
      <c r="L759" s="234"/>
      <c r="M759" s="235"/>
      <c r="N759" s="428"/>
      <c r="O759" s="421"/>
      <c r="P759" s="421"/>
      <c r="Q759" s="421"/>
      <c r="R759" s="421"/>
      <c r="S759" s="245"/>
      <c r="T759" s="246"/>
      <c r="U759" s="246"/>
      <c r="V759" s="246"/>
      <c r="W759" s="247"/>
      <c r="X759" s="65"/>
    </row>
    <row r="760" spans="1:24" ht="30" customHeight="1">
      <c r="A760" s="415"/>
      <c r="B760" s="418"/>
      <c r="C760" s="146" t="s">
        <v>21</v>
      </c>
      <c r="D760" s="421"/>
      <c r="E760" s="421"/>
      <c r="F760" s="421"/>
      <c r="G760" s="421"/>
      <c r="H760" s="426"/>
      <c r="I760" s="236">
        <v>45</v>
      </c>
      <c r="J760" s="234"/>
      <c r="K760" s="234"/>
      <c r="L760" s="234"/>
      <c r="M760" s="235"/>
      <c r="N760" s="428"/>
      <c r="O760" s="421"/>
      <c r="P760" s="421"/>
      <c r="Q760" s="421"/>
      <c r="R760" s="421"/>
      <c r="S760" s="245"/>
      <c r="T760" s="246"/>
      <c r="U760" s="246"/>
      <c r="V760" s="246"/>
      <c r="W760" s="247"/>
      <c r="X760" s="65"/>
    </row>
    <row r="761" spans="1:24" ht="30" customHeight="1">
      <c r="A761" s="415"/>
      <c r="B761" s="418"/>
      <c r="C761" s="146" t="s">
        <v>22</v>
      </c>
      <c r="D761" s="421"/>
      <c r="E761" s="421"/>
      <c r="F761" s="421"/>
      <c r="G761" s="421"/>
      <c r="H761" s="426"/>
      <c r="I761" s="236">
        <v>4</v>
      </c>
      <c r="J761" s="234"/>
      <c r="K761" s="234"/>
      <c r="L761" s="234"/>
      <c r="M761" s="235"/>
      <c r="N761" s="428"/>
      <c r="O761" s="421"/>
      <c r="P761" s="421"/>
      <c r="Q761" s="421"/>
      <c r="R761" s="421"/>
      <c r="S761" s="245"/>
      <c r="T761" s="246"/>
      <c r="U761" s="246"/>
      <c r="V761" s="246"/>
      <c r="W761" s="247"/>
      <c r="X761" s="65"/>
    </row>
    <row r="762" spans="1:24" ht="30" customHeight="1">
      <c r="A762" s="415"/>
      <c r="B762" s="418"/>
      <c r="C762" s="146" t="s">
        <v>23</v>
      </c>
      <c r="D762" s="421"/>
      <c r="E762" s="421"/>
      <c r="F762" s="421"/>
      <c r="G762" s="421"/>
      <c r="H762" s="426"/>
      <c r="I762" s="236">
        <v>5</v>
      </c>
      <c r="J762" s="234"/>
      <c r="K762" s="234"/>
      <c r="L762" s="234"/>
      <c r="M762" s="235"/>
      <c r="N762" s="428"/>
      <c r="O762" s="421"/>
      <c r="P762" s="421"/>
      <c r="Q762" s="421"/>
      <c r="R762" s="421"/>
      <c r="S762" s="245"/>
      <c r="T762" s="246"/>
      <c r="U762" s="246"/>
      <c r="V762" s="246"/>
      <c r="W762" s="247"/>
      <c r="X762" s="65"/>
    </row>
    <row r="763" spans="1:24" ht="30" customHeight="1" thickBot="1">
      <c r="A763" s="415"/>
      <c r="B763" s="419"/>
      <c r="C763" s="149" t="s">
        <v>24</v>
      </c>
      <c r="D763" s="421"/>
      <c r="E763" s="421"/>
      <c r="F763" s="421"/>
      <c r="G763" s="421"/>
      <c r="H763" s="426"/>
      <c r="I763" s="237">
        <v>34</v>
      </c>
      <c r="J763" s="238"/>
      <c r="K763" s="238"/>
      <c r="L763" s="238"/>
      <c r="M763" s="239"/>
      <c r="N763" s="429"/>
      <c r="O763" s="424"/>
      <c r="P763" s="424"/>
      <c r="Q763" s="424"/>
      <c r="R763" s="424"/>
      <c r="S763" s="251"/>
      <c r="T763" s="248"/>
      <c r="U763" s="248"/>
      <c r="V763" s="248"/>
      <c r="W763" s="252"/>
      <c r="X763" s="65"/>
    </row>
    <row r="764" spans="1:24" ht="30" customHeight="1" thickBot="1">
      <c r="A764" s="416"/>
      <c r="B764" s="422" t="s">
        <v>25</v>
      </c>
      <c r="C764" s="423"/>
      <c r="D764" s="256"/>
      <c r="E764" s="223"/>
      <c r="F764" s="223"/>
      <c r="G764" s="223"/>
      <c r="H764" s="223"/>
      <c r="I764" s="223">
        <f>I756+I757+I758+I759+I760+I761+I762+I763</f>
        <v>179</v>
      </c>
      <c r="J764" s="223">
        <f t="shared" ref="J764:M764" si="166">J756+J757+J758+J759+J760+J761+J762+J763</f>
        <v>0</v>
      </c>
      <c r="K764" s="223">
        <f t="shared" si="166"/>
        <v>0</v>
      </c>
      <c r="L764" s="223">
        <f t="shared" si="166"/>
        <v>0</v>
      </c>
      <c r="M764" s="224">
        <f t="shared" si="166"/>
        <v>0</v>
      </c>
      <c r="N764" s="256"/>
      <c r="O764" s="223"/>
      <c r="P764" s="223"/>
      <c r="Q764" s="223"/>
      <c r="R764" s="223"/>
      <c r="S764" s="223">
        <f>S756+S757+S758+S759+S760+S761+S762+S763</f>
        <v>0</v>
      </c>
      <c r="T764" s="223">
        <f t="shared" ref="T764:W764" si="167">T756+T757+T758+T759+T760+T761+T762+T763</f>
        <v>0</v>
      </c>
      <c r="U764" s="223">
        <f t="shared" si="167"/>
        <v>0</v>
      </c>
      <c r="V764" s="223">
        <f t="shared" si="167"/>
        <v>0</v>
      </c>
      <c r="W764" s="224">
        <f t="shared" si="167"/>
        <v>0</v>
      </c>
      <c r="X764" s="65"/>
    </row>
    <row r="765" spans="1:24" ht="30" customHeight="1">
      <c r="A765" s="415">
        <v>85</v>
      </c>
      <c r="B765" s="417" t="s">
        <v>473</v>
      </c>
      <c r="C765" s="144" t="s">
        <v>17</v>
      </c>
      <c r="D765" s="420">
        <v>248.81</v>
      </c>
      <c r="E765" s="420">
        <v>37.5</v>
      </c>
      <c r="F765" s="420">
        <v>0.66</v>
      </c>
      <c r="G765" s="420">
        <v>12.242599999999999</v>
      </c>
      <c r="H765" s="425">
        <v>28.738199999999999</v>
      </c>
      <c r="I765" s="240">
        <v>10.029999999999999</v>
      </c>
      <c r="J765" s="232"/>
      <c r="K765" s="232"/>
      <c r="L765" s="232"/>
      <c r="M765" s="233"/>
      <c r="N765" s="427">
        <v>1.24</v>
      </c>
      <c r="O765" s="420">
        <v>0</v>
      </c>
      <c r="P765" s="420">
        <v>0</v>
      </c>
      <c r="Q765" s="420">
        <v>1.86</v>
      </c>
      <c r="R765" s="420">
        <v>0</v>
      </c>
      <c r="S765" s="242"/>
      <c r="T765" s="243"/>
      <c r="U765" s="243"/>
      <c r="V765" s="243"/>
      <c r="W765" s="244"/>
      <c r="X765" s="65"/>
    </row>
    <row r="766" spans="1:24" ht="30" customHeight="1">
      <c r="A766" s="415"/>
      <c r="B766" s="418"/>
      <c r="C766" s="146" t="s">
        <v>18</v>
      </c>
      <c r="D766" s="421"/>
      <c r="E766" s="421"/>
      <c r="F766" s="421"/>
      <c r="G766" s="421"/>
      <c r="H766" s="426"/>
      <c r="I766" s="236">
        <v>15</v>
      </c>
      <c r="J766" s="234"/>
      <c r="K766" s="234"/>
      <c r="L766" s="234"/>
      <c r="M766" s="235"/>
      <c r="N766" s="428"/>
      <c r="O766" s="421"/>
      <c r="P766" s="421"/>
      <c r="Q766" s="421"/>
      <c r="R766" s="421"/>
      <c r="S766" s="245"/>
      <c r="T766" s="246"/>
      <c r="U766" s="246"/>
      <c r="V766" s="246"/>
      <c r="W766" s="247"/>
      <c r="X766" s="65"/>
    </row>
    <row r="767" spans="1:24" ht="30" customHeight="1">
      <c r="A767" s="415"/>
      <c r="B767" s="418"/>
      <c r="C767" s="146" t="s">
        <v>19</v>
      </c>
      <c r="D767" s="421"/>
      <c r="E767" s="421"/>
      <c r="F767" s="421"/>
      <c r="G767" s="421"/>
      <c r="H767" s="426"/>
      <c r="I767" s="236"/>
      <c r="J767" s="234"/>
      <c r="K767" s="234"/>
      <c r="L767" s="234"/>
      <c r="M767" s="235"/>
      <c r="N767" s="428"/>
      <c r="O767" s="421"/>
      <c r="P767" s="421"/>
      <c r="Q767" s="421"/>
      <c r="R767" s="421"/>
      <c r="S767" s="245"/>
      <c r="T767" s="246"/>
      <c r="U767" s="246"/>
      <c r="V767" s="246"/>
      <c r="W767" s="247"/>
      <c r="X767" s="65"/>
    </row>
    <row r="768" spans="1:24" ht="30" customHeight="1">
      <c r="A768" s="415"/>
      <c r="B768" s="418"/>
      <c r="C768" s="146" t="s">
        <v>20</v>
      </c>
      <c r="D768" s="421"/>
      <c r="E768" s="421"/>
      <c r="F768" s="421"/>
      <c r="G768" s="421"/>
      <c r="H768" s="426"/>
      <c r="I768" s="236">
        <v>44</v>
      </c>
      <c r="J768" s="234"/>
      <c r="K768" s="234"/>
      <c r="L768" s="234"/>
      <c r="M768" s="235"/>
      <c r="N768" s="428"/>
      <c r="O768" s="421"/>
      <c r="P768" s="421"/>
      <c r="Q768" s="421"/>
      <c r="R768" s="421"/>
      <c r="S768" s="245">
        <v>1.24</v>
      </c>
      <c r="T768" s="246"/>
      <c r="U768" s="246"/>
      <c r="V768" s="246"/>
      <c r="W768" s="247"/>
      <c r="X768" s="65"/>
    </row>
    <row r="769" spans="1:24" ht="30" customHeight="1">
      <c r="A769" s="415"/>
      <c r="B769" s="418"/>
      <c r="C769" s="146" t="s">
        <v>21</v>
      </c>
      <c r="D769" s="421"/>
      <c r="E769" s="421"/>
      <c r="F769" s="421"/>
      <c r="G769" s="421"/>
      <c r="H769" s="426"/>
      <c r="I769" s="236">
        <v>35</v>
      </c>
      <c r="J769" s="234"/>
      <c r="K769" s="234"/>
      <c r="L769" s="234"/>
      <c r="M769" s="235"/>
      <c r="N769" s="428"/>
      <c r="O769" s="421"/>
      <c r="P769" s="421"/>
      <c r="Q769" s="421"/>
      <c r="R769" s="421"/>
      <c r="S769" s="245"/>
      <c r="T769" s="246"/>
      <c r="U769" s="246"/>
      <c r="V769" s="246"/>
      <c r="W769" s="247"/>
      <c r="X769" s="65"/>
    </row>
    <row r="770" spans="1:24" ht="30" customHeight="1">
      <c r="A770" s="415"/>
      <c r="B770" s="418"/>
      <c r="C770" s="146" t="s">
        <v>22</v>
      </c>
      <c r="D770" s="421"/>
      <c r="E770" s="421"/>
      <c r="F770" s="421"/>
      <c r="G770" s="421"/>
      <c r="H770" s="426"/>
      <c r="I770" s="236">
        <v>8</v>
      </c>
      <c r="J770" s="234"/>
      <c r="K770" s="234"/>
      <c r="L770" s="234"/>
      <c r="M770" s="235"/>
      <c r="N770" s="428"/>
      <c r="O770" s="421"/>
      <c r="P770" s="421"/>
      <c r="Q770" s="421"/>
      <c r="R770" s="421"/>
      <c r="S770" s="245"/>
      <c r="T770" s="246"/>
      <c r="U770" s="246"/>
      <c r="V770" s="246"/>
      <c r="W770" s="247"/>
      <c r="X770" s="65"/>
    </row>
    <row r="771" spans="1:24" ht="30" customHeight="1">
      <c r="A771" s="415"/>
      <c r="B771" s="418"/>
      <c r="C771" s="146" t="s">
        <v>23</v>
      </c>
      <c r="D771" s="421"/>
      <c r="E771" s="421"/>
      <c r="F771" s="421"/>
      <c r="G771" s="421"/>
      <c r="H771" s="426"/>
      <c r="I771" s="236">
        <v>5</v>
      </c>
      <c r="J771" s="234"/>
      <c r="K771" s="234"/>
      <c r="L771" s="234"/>
      <c r="M771" s="235"/>
      <c r="N771" s="428"/>
      <c r="O771" s="421"/>
      <c r="P771" s="421"/>
      <c r="Q771" s="421"/>
      <c r="R771" s="421"/>
      <c r="S771" s="245"/>
      <c r="T771" s="246"/>
      <c r="U771" s="246"/>
      <c r="V771" s="246"/>
      <c r="W771" s="247"/>
      <c r="X771" s="65"/>
    </row>
    <row r="772" spans="1:24" ht="30" customHeight="1" thickBot="1">
      <c r="A772" s="415"/>
      <c r="B772" s="419"/>
      <c r="C772" s="149" t="s">
        <v>24</v>
      </c>
      <c r="D772" s="421"/>
      <c r="E772" s="421"/>
      <c r="F772" s="421"/>
      <c r="G772" s="421"/>
      <c r="H772" s="426"/>
      <c r="I772" s="237">
        <v>15</v>
      </c>
      <c r="J772" s="238"/>
      <c r="K772" s="238"/>
      <c r="L772" s="238"/>
      <c r="M772" s="239"/>
      <c r="N772" s="429"/>
      <c r="O772" s="424"/>
      <c r="P772" s="424"/>
      <c r="Q772" s="424"/>
      <c r="R772" s="424"/>
      <c r="S772" s="251"/>
      <c r="T772" s="248"/>
      <c r="U772" s="248"/>
      <c r="V772" s="248"/>
      <c r="W772" s="252"/>
      <c r="X772" s="65"/>
    </row>
    <row r="773" spans="1:24" ht="30" customHeight="1" thickBot="1">
      <c r="A773" s="416"/>
      <c r="B773" s="422" t="s">
        <v>25</v>
      </c>
      <c r="C773" s="423"/>
      <c r="D773" s="256"/>
      <c r="E773" s="223"/>
      <c r="F773" s="223"/>
      <c r="G773" s="223"/>
      <c r="H773" s="223"/>
      <c r="I773" s="223">
        <f t="shared" ref="I773:M773" si="168">I765+I766+I767+I768+I769+I770+I771+I772</f>
        <v>132.03</v>
      </c>
      <c r="J773" s="223">
        <f t="shared" si="168"/>
        <v>0</v>
      </c>
      <c r="K773" s="223">
        <f t="shared" si="168"/>
        <v>0</v>
      </c>
      <c r="L773" s="223">
        <f t="shared" si="168"/>
        <v>0</v>
      </c>
      <c r="M773" s="224">
        <f t="shared" si="168"/>
        <v>0</v>
      </c>
      <c r="N773" s="256"/>
      <c r="O773" s="223"/>
      <c r="P773" s="223"/>
      <c r="Q773" s="223"/>
      <c r="R773" s="223"/>
      <c r="S773" s="223">
        <f t="shared" ref="S773:W773" si="169">S765+S766+S767+S768+S769+S770+S771+S772</f>
        <v>1.24</v>
      </c>
      <c r="T773" s="223">
        <f t="shared" si="169"/>
        <v>0</v>
      </c>
      <c r="U773" s="223">
        <f t="shared" si="169"/>
        <v>0</v>
      </c>
      <c r="V773" s="223">
        <f t="shared" si="169"/>
        <v>0</v>
      </c>
      <c r="W773" s="224">
        <f t="shared" si="169"/>
        <v>0</v>
      </c>
      <c r="X773" s="65"/>
    </row>
    <row r="774" spans="1:24" ht="30" customHeight="1">
      <c r="A774" s="415">
        <v>86</v>
      </c>
      <c r="B774" s="417" t="s">
        <v>474</v>
      </c>
      <c r="C774" s="144" t="s">
        <v>17</v>
      </c>
      <c r="D774" s="420">
        <v>121.3018</v>
      </c>
      <c r="E774" s="420">
        <v>3.54</v>
      </c>
      <c r="F774" s="420">
        <v>0</v>
      </c>
      <c r="G774" s="420">
        <v>0</v>
      </c>
      <c r="H774" s="425">
        <v>8.8862000000000005</v>
      </c>
      <c r="I774" s="240"/>
      <c r="J774" s="232"/>
      <c r="K774" s="232"/>
      <c r="L774" s="232"/>
      <c r="M774" s="233"/>
      <c r="N774" s="427"/>
      <c r="O774" s="420"/>
      <c r="P774" s="420"/>
      <c r="Q774" s="420"/>
      <c r="R774" s="420"/>
      <c r="S774" s="242"/>
      <c r="T774" s="243"/>
      <c r="U774" s="243"/>
      <c r="V774" s="243"/>
      <c r="W774" s="244"/>
      <c r="X774" s="65"/>
    </row>
    <row r="775" spans="1:24" ht="30" customHeight="1">
      <c r="A775" s="415"/>
      <c r="B775" s="418"/>
      <c r="C775" s="146" t="s">
        <v>18</v>
      </c>
      <c r="D775" s="421"/>
      <c r="E775" s="421"/>
      <c r="F775" s="421"/>
      <c r="G775" s="421"/>
      <c r="H775" s="426"/>
      <c r="I775" s="236"/>
      <c r="J775" s="234"/>
      <c r="K775" s="234"/>
      <c r="L775" s="234"/>
      <c r="M775" s="235"/>
      <c r="N775" s="428"/>
      <c r="O775" s="421"/>
      <c r="P775" s="421"/>
      <c r="Q775" s="421"/>
      <c r="R775" s="421"/>
      <c r="S775" s="245"/>
      <c r="T775" s="246"/>
      <c r="U775" s="246"/>
      <c r="V775" s="246"/>
      <c r="W775" s="247"/>
      <c r="X775" s="65"/>
    </row>
    <row r="776" spans="1:24" ht="30" customHeight="1">
      <c r="A776" s="415"/>
      <c r="B776" s="418"/>
      <c r="C776" s="146" t="s">
        <v>19</v>
      </c>
      <c r="D776" s="421"/>
      <c r="E776" s="421"/>
      <c r="F776" s="421"/>
      <c r="G776" s="421"/>
      <c r="H776" s="426"/>
      <c r="I776" s="236"/>
      <c r="J776" s="234"/>
      <c r="K776" s="234"/>
      <c r="L776" s="234"/>
      <c r="M776" s="235"/>
      <c r="N776" s="428"/>
      <c r="O776" s="421"/>
      <c r="P776" s="421"/>
      <c r="Q776" s="421"/>
      <c r="R776" s="421"/>
      <c r="S776" s="245"/>
      <c r="T776" s="246"/>
      <c r="U776" s="246"/>
      <c r="V776" s="246"/>
      <c r="W776" s="247"/>
      <c r="X776" s="65"/>
    </row>
    <row r="777" spans="1:24" ht="30" customHeight="1">
      <c r="A777" s="415"/>
      <c r="B777" s="418"/>
      <c r="C777" s="146" t="s">
        <v>20</v>
      </c>
      <c r="D777" s="421"/>
      <c r="E777" s="421"/>
      <c r="F777" s="421"/>
      <c r="G777" s="421"/>
      <c r="H777" s="426"/>
      <c r="I777" s="236"/>
      <c r="J777" s="234"/>
      <c r="K777" s="234"/>
      <c r="L777" s="234"/>
      <c r="M777" s="235"/>
      <c r="N777" s="428"/>
      <c r="O777" s="421"/>
      <c r="P777" s="421"/>
      <c r="Q777" s="421"/>
      <c r="R777" s="421"/>
      <c r="S777" s="245"/>
      <c r="T777" s="246"/>
      <c r="U777" s="246"/>
      <c r="V777" s="246"/>
      <c r="W777" s="247"/>
      <c r="X777" s="65"/>
    </row>
    <row r="778" spans="1:24" ht="30" customHeight="1">
      <c r="A778" s="415"/>
      <c r="B778" s="418"/>
      <c r="C778" s="146" t="s">
        <v>21</v>
      </c>
      <c r="D778" s="421"/>
      <c r="E778" s="421"/>
      <c r="F778" s="421"/>
      <c r="G778" s="421"/>
      <c r="H778" s="426"/>
      <c r="I778" s="236"/>
      <c r="J778" s="234"/>
      <c r="K778" s="234"/>
      <c r="L778" s="234"/>
      <c r="M778" s="235"/>
      <c r="N778" s="428"/>
      <c r="O778" s="421"/>
      <c r="P778" s="421"/>
      <c r="Q778" s="421"/>
      <c r="R778" s="421"/>
      <c r="S778" s="245"/>
      <c r="T778" s="246"/>
      <c r="U778" s="246"/>
      <c r="V778" s="246"/>
      <c r="W778" s="247"/>
      <c r="X778" s="65"/>
    </row>
    <row r="779" spans="1:24" ht="30" customHeight="1">
      <c r="A779" s="415"/>
      <c r="B779" s="418"/>
      <c r="C779" s="146" t="s">
        <v>22</v>
      </c>
      <c r="D779" s="421"/>
      <c r="E779" s="421"/>
      <c r="F779" s="421"/>
      <c r="G779" s="421"/>
      <c r="H779" s="426"/>
      <c r="I779" s="236"/>
      <c r="J779" s="234"/>
      <c r="K779" s="234"/>
      <c r="L779" s="234"/>
      <c r="M779" s="235"/>
      <c r="N779" s="428"/>
      <c r="O779" s="421"/>
      <c r="P779" s="421"/>
      <c r="Q779" s="421"/>
      <c r="R779" s="421"/>
      <c r="S779" s="245"/>
      <c r="T779" s="246"/>
      <c r="U779" s="246"/>
      <c r="V779" s="246"/>
      <c r="W779" s="247"/>
      <c r="X779" s="65"/>
    </row>
    <row r="780" spans="1:24" ht="30" customHeight="1">
      <c r="A780" s="415"/>
      <c r="B780" s="418"/>
      <c r="C780" s="146" t="s">
        <v>23</v>
      </c>
      <c r="D780" s="421"/>
      <c r="E780" s="421"/>
      <c r="F780" s="421"/>
      <c r="G780" s="421"/>
      <c r="H780" s="426"/>
      <c r="I780" s="236"/>
      <c r="J780" s="234"/>
      <c r="K780" s="234"/>
      <c r="L780" s="234"/>
      <c r="M780" s="235"/>
      <c r="N780" s="428"/>
      <c r="O780" s="421"/>
      <c r="P780" s="421"/>
      <c r="Q780" s="421"/>
      <c r="R780" s="421"/>
      <c r="S780" s="245"/>
      <c r="T780" s="246"/>
      <c r="U780" s="246"/>
      <c r="V780" s="246"/>
      <c r="W780" s="247"/>
      <c r="X780" s="65"/>
    </row>
    <row r="781" spans="1:24" ht="30" customHeight="1" thickBot="1">
      <c r="A781" s="415"/>
      <c r="B781" s="419"/>
      <c r="C781" s="149" t="s">
        <v>24</v>
      </c>
      <c r="D781" s="421"/>
      <c r="E781" s="421"/>
      <c r="F781" s="421"/>
      <c r="G781" s="421"/>
      <c r="H781" s="426"/>
      <c r="I781" s="237"/>
      <c r="J781" s="238"/>
      <c r="K781" s="238"/>
      <c r="L781" s="238"/>
      <c r="M781" s="239"/>
      <c r="N781" s="429"/>
      <c r="O781" s="424"/>
      <c r="P781" s="424"/>
      <c r="Q781" s="424"/>
      <c r="R781" s="424"/>
      <c r="S781" s="251"/>
      <c r="T781" s="248"/>
      <c r="U781" s="248"/>
      <c r="V781" s="248"/>
      <c r="W781" s="252"/>
      <c r="X781" s="65"/>
    </row>
    <row r="782" spans="1:24" ht="30" customHeight="1" thickBot="1">
      <c r="A782" s="416"/>
      <c r="B782" s="422" t="s">
        <v>25</v>
      </c>
      <c r="C782" s="423"/>
      <c r="D782" s="256"/>
      <c r="E782" s="223"/>
      <c r="F782" s="223"/>
      <c r="G782" s="223"/>
      <c r="H782" s="223"/>
      <c r="I782" s="223">
        <f>I774+I775+I776+I777+I778+I779+I780+I781</f>
        <v>0</v>
      </c>
      <c r="J782" s="223">
        <f t="shared" ref="J782:M782" si="170">J774+J775+J776+J777+J778+J779+J780+J781</f>
        <v>0</v>
      </c>
      <c r="K782" s="223">
        <f t="shared" si="170"/>
        <v>0</v>
      </c>
      <c r="L782" s="223">
        <f t="shared" si="170"/>
        <v>0</v>
      </c>
      <c r="M782" s="224">
        <f t="shared" si="170"/>
        <v>0</v>
      </c>
      <c r="N782" s="256"/>
      <c r="O782" s="223"/>
      <c r="P782" s="223"/>
      <c r="Q782" s="223"/>
      <c r="R782" s="223"/>
      <c r="S782" s="223">
        <f>S774+S775+S776+S777+S778+S779+S780+S781</f>
        <v>0</v>
      </c>
      <c r="T782" s="223">
        <f t="shared" ref="T782:W782" si="171">T774+T775+T776+T777+T778+T779+T780+T781</f>
        <v>0</v>
      </c>
      <c r="U782" s="223">
        <f t="shared" si="171"/>
        <v>0</v>
      </c>
      <c r="V782" s="223">
        <f t="shared" si="171"/>
        <v>0</v>
      </c>
      <c r="W782" s="224">
        <f t="shared" si="171"/>
        <v>0</v>
      </c>
      <c r="X782" s="65"/>
    </row>
    <row r="783" spans="1:24" ht="30" customHeight="1">
      <c r="A783" s="415">
        <v>87</v>
      </c>
      <c r="B783" s="417" t="s">
        <v>475</v>
      </c>
      <c r="C783" s="144" t="s">
        <v>17</v>
      </c>
      <c r="D783" s="420">
        <v>178.17250000000001</v>
      </c>
      <c r="E783" s="420">
        <v>59.88</v>
      </c>
      <c r="F783" s="420">
        <v>0</v>
      </c>
      <c r="G783" s="420">
        <v>13.0527</v>
      </c>
      <c r="H783" s="425">
        <v>4.2068000000000003</v>
      </c>
      <c r="I783" s="240"/>
      <c r="J783" s="232"/>
      <c r="K783" s="232"/>
      <c r="L783" s="232"/>
      <c r="M783" s="233"/>
      <c r="N783" s="427">
        <v>0</v>
      </c>
      <c r="O783" s="420">
        <v>0</v>
      </c>
      <c r="P783" s="420">
        <v>0</v>
      </c>
      <c r="Q783" s="420">
        <v>2.5099999999999998</v>
      </c>
      <c r="R783" s="420">
        <v>0</v>
      </c>
      <c r="S783" s="242"/>
      <c r="T783" s="243"/>
      <c r="U783" s="243"/>
      <c r="V783" s="243"/>
      <c r="W783" s="244"/>
      <c r="X783" s="65"/>
    </row>
    <row r="784" spans="1:24" ht="30" customHeight="1">
      <c r="A784" s="415"/>
      <c r="B784" s="418"/>
      <c r="C784" s="146" t="s">
        <v>18</v>
      </c>
      <c r="D784" s="421"/>
      <c r="E784" s="421"/>
      <c r="F784" s="421"/>
      <c r="G784" s="421"/>
      <c r="H784" s="426"/>
      <c r="I784" s="236">
        <v>10</v>
      </c>
      <c r="J784" s="234"/>
      <c r="K784" s="234"/>
      <c r="L784" s="234"/>
      <c r="M784" s="235"/>
      <c r="N784" s="428"/>
      <c r="O784" s="421"/>
      <c r="P784" s="421"/>
      <c r="Q784" s="421"/>
      <c r="R784" s="421"/>
      <c r="S784" s="245"/>
      <c r="T784" s="246"/>
      <c r="U784" s="246"/>
      <c r="V784" s="246"/>
      <c r="W784" s="247"/>
      <c r="X784" s="65"/>
    </row>
    <row r="785" spans="1:24" ht="30" customHeight="1">
      <c r="A785" s="415"/>
      <c r="B785" s="418"/>
      <c r="C785" s="146" t="s">
        <v>19</v>
      </c>
      <c r="D785" s="421"/>
      <c r="E785" s="421"/>
      <c r="F785" s="421"/>
      <c r="G785" s="421"/>
      <c r="H785" s="426"/>
      <c r="I785" s="236"/>
      <c r="J785" s="234"/>
      <c r="K785" s="234"/>
      <c r="L785" s="234"/>
      <c r="M785" s="235"/>
      <c r="N785" s="428"/>
      <c r="O785" s="421"/>
      <c r="P785" s="421"/>
      <c r="Q785" s="421"/>
      <c r="R785" s="421"/>
      <c r="S785" s="245"/>
      <c r="T785" s="246"/>
      <c r="U785" s="246"/>
      <c r="V785" s="246"/>
      <c r="W785" s="247"/>
      <c r="X785" s="65"/>
    </row>
    <row r="786" spans="1:24" ht="30" customHeight="1">
      <c r="A786" s="415"/>
      <c r="B786" s="418"/>
      <c r="C786" s="146" t="s">
        <v>20</v>
      </c>
      <c r="D786" s="421"/>
      <c r="E786" s="421"/>
      <c r="F786" s="421"/>
      <c r="G786" s="421"/>
      <c r="H786" s="426"/>
      <c r="I786" s="236">
        <v>73</v>
      </c>
      <c r="J786" s="234"/>
      <c r="K786" s="234"/>
      <c r="L786" s="234"/>
      <c r="M786" s="235"/>
      <c r="N786" s="428"/>
      <c r="O786" s="421"/>
      <c r="P786" s="421"/>
      <c r="Q786" s="421"/>
      <c r="R786" s="421"/>
      <c r="S786" s="245"/>
      <c r="T786" s="246"/>
      <c r="U786" s="246"/>
      <c r="V786" s="246"/>
      <c r="W786" s="247"/>
      <c r="X786" s="65"/>
    </row>
    <row r="787" spans="1:24" ht="30" customHeight="1">
      <c r="A787" s="415"/>
      <c r="B787" s="418"/>
      <c r="C787" s="146" t="s">
        <v>21</v>
      </c>
      <c r="D787" s="421"/>
      <c r="E787" s="421"/>
      <c r="F787" s="421"/>
      <c r="G787" s="421"/>
      <c r="H787" s="426"/>
      <c r="I787" s="236">
        <v>31</v>
      </c>
      <c r="J787" s="234"/>
      <c r="K787" s="234"/>
      <c r="L787" s="234"/>
      <c r="M787" s="235"/>
      <c r="N787" s="428"/>
      <c r="O787" s="421"/>
      <c r="P787" s="421"/>
      <c r="Q787" s="421"/>
      <c r="R787" s="421"/>
      <c r="S787" s="245"/>
      <c r="T787" s="246"/>
      <c r="U787" s="246"/>
      <c r="V787" s="246"/>
      <c r="W787" s="247"/>
      <c r="X787" s="65"/>
    </row>
    <row r="788" spans="1:24" ht="30" customHeight="1">
      <c r="A788" s="415"/>
      <c r="B788" s="418"/>
      <c r="C788" s="146" t="s">
        <v>22</v>
      </c>
      <c r="D788" s="421"/>
      <c r="E788" s="421"/>
      <c r="F788" s="421"/>
      <c r="G788" s="421"/>
      <c r="H788" s="426"/>
      <c r="I788" s="236"/>
      <c r="J788" s="234"/>
      <c r="K788" s="234"/>
      <c r="L788" s="234"/>
      <c r="M788" s="235"/>
      <c r="N788" s="428"/>
      <c r="O788" s="421"/>
      <c r="P788" s="421"/>
      <c r="Q788" s="421"/>
      <c r="R788" s="421"/>
      <c r="S788" s="245"/>
      <c r="T788" s="246"/>
      <c r="U788" s="246"/>
      <c r="V788" s="246"/>
      <c r="W788" s="247"/>
      <c r="X788" s="65"/>
    </row>
    <row r="789" spans="1:24" ht="30" customHeight="1">
      <c r="A789" s="415"/>
      <c r="B789" s="418"/>
      <c r="C789" s="146" t="s">
        <v>23</v>
      </c>
      <c r="D789" s="421"/>
      <c r="E789" s="421"/>
      <c r="F789" s="421"/>
      <c r="G789" s="421"/>
      <c r="H789" s="426"/>
      <c r="I789" s="236"/>
      <c r="J789" s="234"/>
      <c r="K789" s="234"/>
      <c r="L789" s="234"/>
      <c r="M789" s="235"/>
      <c r="N789" s="428"/>
      <c r="O789" s="421"/>
      <c r="P789" s="421"/>
      <c r="Q789" s="421"/>
      <c r="R789" s="421"/>
      <c r="S789" s="245"/>
      <c r="T789" s="246"/>
      <c r="U789" s="246"/>
      <c r="V789" s="246"/>
      <c r="W789" s="247"/>
      <c r="X789" s="65"/>
    </row>
    <row r="790" spans="1:24" ht="30" customHeight="1" thickBot="1">
      <c r="A790" s="415"/>
      <c r="B790" s="419"/>
      <c r="C790" s="149" t="s">
        <v>24</v>
      </c>
      <c r="D790" s="421"/>
      <c r="E790" s="421"/>
      <c r="F790" s="421"/>
      <c r="G790" s="421"/>
      <c r="H790" s="426"/>
      <c r="I790" s="237">
        <v>27</v>
      </c>
      <c r="J790" s="238"/>
      <c r="K790" s="238"/>
      <c r="L790" s="238"/>
      <c r="M790" s="239"/>
      <c r="N790" s="429"/>
      <c r="O790" s="424"/>
      <c r="P790" s="424"/>
      <c r="Q790" s="424"/>
      <c r="R790" s="424"/>
      <c r="S790" s="251"/>
      <c r="T790" s="248"/>
      <c r="U790" s="248"/>
      <c r="V790" s="248"/>
      <c r="W790" s="252"/>
      <c r="X790" s="65"/>
    </row>
    <row r="791" spans="1:24" ht="30" customHeight="1" thickBot="1">
      <c r="A791" s="416"/>
      <c r="B791" s="422" t="s">
        <v>25</v>
      </c>
      <c r="C791" s="423"/>
      <c r="D791" s="256"/>
      <c r="E791" s="223"/>
      <c r="F791" s="223"/>
      <c r="G791" s="223"/>
      <c r="H791" s="223"/>
      <c r="I791" s="223">
        <f t="shared" ref="I791:M791" si="172">I783+I784+I785+I786+I787+I788+I789+I790</f>
        <v>141</v>
      </c>
      <c r="J791" s="223">
        <f t="shared" si="172"/>
        <v>0</v>
      </c>
      <c r="K791" s="223">
        <f t="shared" si="172"/>
        <v>0</v>
      </c>
      <c r="L791" s="223">
        <f t="shared" si="172"/>
        <v>0</v>
      </c>
      <c r="M791" s="224">
        <f t="shared" si="172"/>
        <v>0</v>
      </c>
      <c r="N791" s="256"/>
      <c r="O791" s="223"/>
      <c r="P791" s="223"/>
      <c r="Q791" s="223"/>
      <c r="R791" s="223"/>
      <c r="S791" s="223">
        <f t="shared" ref="S791:W791" si="173">S783+S784+S785+S786+S787+S788+S789+S790</f>
        <v>0</v>
      </c>
      <c r="T791" s="223">
        <f t="shared" si="173"/>
        <v>0</v>
      </c>
      <c r="U791" s="223">
        <f t="shared" si="173"/>
        <v>0</v>
      </c>
      <c r="V791" s="223">
        <f t="shared" si="173"/>
        <v>0</v>
      </c>
      <c r="W791" s="224">
        <f t="shared" si="173"/>
        <v>0</v>
      </c>
      <c r="X791" s="65"/>
    </row>
    <row r="792" spans="1:24" ht="30" customHeight="1">
      <c r="A792" s="415">
        <v>88</v>
      </c>
      <c r="B792" s="417" t="s">
        <v>476</v>
      </c>
      <c r="C792" s="144" t="s">
        <v>17</v>
      </c>
      <c r="D792" s="420">
        <v>62.1721</v>
      </c>
      <c r="E792" s="420">
        <v>52.98</v>
      </c>
      <c r="F792" s="420">
        <v>0</v>
      </c>
      <c r="G792" s="420">
        <v>30.946999999999999</v>
      </c>
      <c r="H792" s="425">
        <v>5.8959999999999999</v>
      </c>
      <c r="I792" s="240">
        <v>3.5</v>
      </c>
      <c r="J792" s="232"/>
      <c r="K792" s="232"/>
      <c r="L792" s="232"/>
      <c r="M792" s="233"/>
      <c r="N792" s="427"/>
      <c r="O792" s="420"/>
      <c r="P792" s="420"/>
      <c r="Q792" s="420"/>
      <c r="R792" s="420"/>
      <c r="S792" s="242"/>
      <c r="T792" s="243"/>
      <c r="U792" s="243"/>
      <c r="V792" s="243"/>
      <c r="W792" s="244"/>
      <c r="X792" s="65"/>
    </row>
    <row r="793" spans="1:24" ht="30" customHeight="1">
      <c r="A793" s="415"/>
      <c r="B793" s="418"/>
      <c r="C793" s="146" t="s">
        <v>18</v>
      </c>
      <c r="D793" s="421"/>
      <c r="E793" s="421"/>
      <c r="F793" s="421"/>
      <c r="G793" s="421"/>
      <c r="H793" s="426"/>
      <c r="I793" s="236">
        <v>3</v>
      </c>
      <c r="J793" s="234"/>
      <c r="K793" s="234"/>
      <c r="L793" s="234"/>
      <c r="M793" s="235"/>
      <c r="N793" s="428"/>
      <c r="O793" s="421"/>
      <c r="P793" s="421"/>
      <c r="Q793" s="421"/>
      <c r="R793" s="421"/>
      <c r="S793" s="245"/>
      <c r="T793" s="246"/>
      <c r="U793" s="246"/>
      <c r="V793" s="246"/>
      <c r="W793" s="247"/>
      <c r="X793" s="65"/>
    </row>
    <row r="794" spans="1:24" ht="30" customHeight="1">
      <c r="A794" s="415"/>
      <c r="B794" s="418"/>
      <c r="C794" s="146" t="s">
        <v>19</v>
      </c>
      <c r="D794" s="421"/>
      <c r="E794" s="421"/>
      <c r="F794" s="421"/>
      <c r="G794" s="421"/>
      <c r="H794" s="426"/>
      <c r="I794" s="236"/>
      <c r="J794" s="234"/>
      <c r="K794" s="234"/>
      <c r="L794" s="234"/>
      <c r="M794" s="235"/>
      <c r="N794" s="428"/>
      <c r="O794" s="421"/>
      <c r="P794" s="421"/>
      <c r="Q794" s="421"/>
      <c r="R794" s="421"/>
      <c r="S794" s="245"/>
      <c r="T794" s="246"/>
      <c r="U794" s="246"/>
      <c r="V794" s="246"/>
      <c r="W794" s="247"/>
      <c r="X794" s="65"/>
    </row>
    <row r="795" spans="1:24" ht="30" customHeight="1">
      <c r="A795" s="415"/>
      <c r="B795" s="418"/>
      <c r="C795" s="146" t="s">
        <v>20</v>
      </c>
      <c r="D795" s="421"/>
      <c r="E795" s="421"/>
      <c r="F795" s="421"/>
      <c r="G795" s="421"/>
      <c r="H795" s="426"/>
      <c r="I795" s="236">
        <v>15</v>
      </c>
      <c r="J795" s="234">
        <v>0.5</v>
      </c>
      <c r="K795" s="234"/>
      <c r="L795" s="234"/>
      <c r="M795" s="235"/>
      <c r="N795" s="428"/>
      <c r="O795" s="421"/>
      <c r="P795" s="421"/>
      <c r="Q795" s="421"/>
      <c r="R795" s="421"/>
      <c r="S795" s="245"/>
      <c r="T795" s="246"/>
      <c r="U795" s="246"/>
      <c r="V795" s="246"/>
      <c r="W795" s="247"/>
      <c r="X795" s="65"/>
    </row>
    <row r="796" spans="1:24" ht="30" customHeight="1">
      <c r="A796" s="415"/>
      <c r="B796" s="418"/>
      <c r="C796" s="146" t="s">
        <v>21</v>
      </c>
      <c r="D796" s="421"/>
      <c r="E796" s="421"/>
      <c r="F796" s="421"/>
      <c r="G796" s="421"/>
      <c r="H796" s="426"/>
      <c r="I796" s="236">
        <v>10</v>
      </c>
      <c r="J796" s="234"/>
      <c r="K796" s="234"/>
      <c r="L796" s="234"/>
      <c r="M796" s="235"/>
      <c r="N796" s="428"/>
      <c r="O796" s="421"/>
      <c r="P796" s="421"/>
      <c r="Q796" s="421"/>
      <c r="R796" s="421"/>
      <c r="S796" s="245"/>
      <c r="T796" s="246"/>
      <c r="U796" s="246"/>
      <c r="V796" s="246"/>
      <c r="W796" s="247"/>
      <c r="X796" s="65"/>
    </row>
    <row r="797" spans="1:24" ht="30" customHeight="1">
      <c r="A797" s="415"/>
      <c r="B797" s="418"/>
      <c r="C797" s="146" t="s">
        <v>22</v>
      </c>
      <c r="D797" s="421"/>
      <c r="E797" s="421"/>
      <c r="F797" s="421"/>
      <c r="G797" s="421"/>
      <c r="H797" s="426"/>
      <c r="I797" s="236"/>
      <c r="J797" s="234"/>
      <c r="K797" s="234"/>
      <c r="L797" s="234"/>
      <c r="M797" s="235"/>
      <c r="N797" s="428"/>
      <c r="O797" s="421"/>
      <c r="P797" s="421"/>
      <c r="Q797" s="421"/>
      <c r="R797" s="421"/>
      <c r="S797" s="245"/>
      <c r="T797" s="246"/>
      <c r="U797" s="246"/>
      <c r="V797" s="246"/>
      <c r="W797" s="247"/>
      <c r="X797" s="65"/>
    </row>
    <row r="798" spans="1:24" ht="30" customHeight="1">
      <c r="A798" s="415"/>
      <c r="B798" s="418"/>
      <c r="C798" s="146" t="s">
        <v>23</v>
      </c>
      <c r="D798" s="421"/>
      <c r="E798" s="421"/>
      <c r="F798" s="421"/>
      <c r="G798" s="421"/>
      <c r="H798" s="426"/>
      <c r="I798" s="236">
        <v>3</v>
      </c>
      <c r="J798" s="234"/>
      <c r="K798" s="234"/>
      <c r="L798" s="234"/>
      <c r="M798" s="235"/>
      <c r="N798" s="428"/>
      <c r="O798" s="421"/>
      <c r="P798" s="421"/>
      <c r="Q798" s="421"/>
      <c r="R798" s="421"/>
      <c r="S798" s="245"/>
      <c r="T798" s="246"/>
      <c r="U798" s="246"/>
      <c r="V798" s="246"/>
      <c r="W798" s="247"/>
      <c r="X798" s="65"/>
    </row>
    <row r="799" spans="1:24" ht="30" customHeight="1" thickBot="1">
      <c r="A799" s="415"/>
      <c r="B799" s="419"/>
      <c r="C799" s="149" t="s">
        <v>24</v>
      </c>
      <c r="D799" s="421"/>
      <c r="E799" s="421"/>
      <c r="F799" s="421"/>
      <c r="G799" s="421"/>
      <c r="H799" s="426"/>
      <c r="I799" s="237">
        <v>5</v>
      </c>
      <c r="J799" s="238"/>
      <c r="K799" s="238"/>
      <c r="L799" s="238"/>
      <c r="M799" s="239"/>
      <c r="N799" s="429"/>
      <c r="O799" s="424"/>
      <c r="P799" s="424"/>
      <c r="Q799" s="424"/>
      <c r="R799" s="424"/>
      <c r="S799" s="251"/>
      <c r="T799" s="248"/>
      <c r="U799" s="248"/>
      <c r="V799" s="248"/>
      <c r="W799" s="252"/>
      <c r="X799" s="65"/>
    </row>
    <row r="800" spans="1:24" ht="30" customHeight="1" thickBot="1">
      <c r="A800" s="416"/>
      <c r="B800" s="422" t="s">
        <v>25</v>
      </c>
      <c r="C800" s="423"/>
      <c r="D800" s="256"/>
      <c r="E800" s="223"/>
      <c r="F800" s="223"/>
      <c r="G800" s="223"/>
      <c r="H800" s="223"/>
      <c r="I800" s="223">
        <f>I792+I793+I794+I795+I796+I797+I798+I799</f>
        <v>39.5</v>
      </c>
      <c r="J800" s="223">
        <f t="shared" ref="J800:M800" si="174">J792+J793+J794+J795+J796+J797+J798+J799</f>
        <v>0.5</v>
      </c>
      <c r="K800" s="223">
        <f t="shared" si="174"/>
        <v>0</v>
      </c>
      <c r="L800" s="223">
        <f t="shared" si="174"/>
        <v>0</v>
      </c>
      <c r="M800" s="224">
        <f t="shared" si="174"/>
        <v>0</v>
      </c>
      <c r="N800" s="256"/>
      <c r="O800" s="223"/>
      <c r="P800" s="223"/>
      <c r="Q800" s="223"/>
      <c r="R800" s="223"/>
      <c r="S800" s="223">
        <f>S792+S793+S794+S795+S796+S797+S798+S799</f>
        <v>0</v>
      </c>
      <c r="T800" s="223">
        <f t="shared" ref="T800:W800" si="175">T792+T793+T794+T795+T796+T797+T798+T799</f>
        <v>0</v>
      </c>
      <c r="U800" s="223">
        <f t="shared" si="175"/>
        <v>0</v>
      </c>
      <c r="V800" s="223">
        <f t="shared" si="175"/>
        <v>0</v>
      </c>
      <c r="W800" s="224">
        <f t="shared" si="175"/>
        <v>0</v>
      </c>
      <c r="X800" s="65"/>
    </row>
    <row r="801" spans="1:24" ht="30" customHeight="1">
      <c r="A801" s="415">
        <v>89</v>
      </c>
      <c r="B801" s="417" t="s">
        <v>477</v>
      </c>
      <c r="C801" s="144" t="s">
        <v>17</v>
      </c>
      <c r="D801" s="420">
        <v>91.578800000000001</v>
      </c>
      <c r="E801" s="420">
        <v>41.0364</v>
      </c>
      <c r="F801" s="420">
        <v>0</v>
      </c>
      <c r="G801" s="420">
        <v>0</v>
      </c>
      <c r="H801" s="425">
        <v>2.52</v>
      </c>
      <c r="I801" s="240">
        <v>4.9000000000000004</v>
      </c>
      <c r="J801" s="232">
        <v>3</v>
      </c>
      <c r="K801" s="232"/>
      <c r="L801" s="232"/>
      <c r="M801" s="233"/>
      <c r="N801" s="427"/>
      <c r="O801" s="420"/>
      <c r="P801" s="420"/>
      <c r="Q801" s="420"/>
      <c r="R801" s="420"/>
      <c r="S801" s="242"/>
      <c r="T801" s="243"/>
      <c r="U801" s="243"/>
      <c r="V801" s="243"/>
      <c r="W801" s="244"/>
      <c r="X801" s="65"/>
    </row>
    <row r="802" spans="1:24" ht="30" customHeight="1">
      <c r="A802" s="415"/>
      <c r="B802" s="418"/>
      <c r="C802" s="146" t="s">
        <v>18</v>
      </c>
      <c r="D802" s="421"/>
      <c r="E802" s="421"/>
      <c r="F802" s="421"/>
      <c r="G802" s="421"/>
      <c r="H802" s="426"/>
      <c r="I802" s="236">
        <v>2</v>
      </c>
      <c r="J802" s="234">
        <v>1</v>
      </c>
      <c r="K802" s="234"/>
      <c r="L802" s="234"/>
      <c r="M802" s="235"/>
      <c r="N802" s="428"/>
      <c r="O802" s="421"/>
      <c r="P802" s="421"/>
      <c r="Q802" s="421"/>
      <c r="R802" s="421"/>
      <c r="S802" s="245"/>
      <c r="T802" s="246"/>
      <c r="U802" s="246"/>
      <c r="V802" s="246"/>
      <c r="W802" s="247"/>
      <c r="X802" s="65"/>
    </row>
    <row r="803" spans="1:24" ht="30" customHeight="1">
      <c r="A803" s="415"/>
      <c r="B803" s="418"/>
      <c r="C803" s="146" t="s">
        <v>19</v>
      </c>
      <c r="D803" s="421"/>
      <c r="E803" s="421"/>
      <c r="F803" s="421"/>
      <c r="G803" s="421"/>
      <c r="H803" s="426"/>
      <c r="I803" s="236"/>
      <c r="J803" s="234"/>
      <c r="K803" s="234"/>
      <c r="L803" s="234"/>
      <c r="M803" s="235"/>
      <c r="N803" s="428"/>
      <c r="O803" s="421"/>
      <c r="P803" s="421"/>
      <c r="Q803" s="421"/>
      <c r="R803" s="421"/>
      <c r="S803" s="245"/>
      <c r="T803" s="246"/>
      <c r="U803" s="246"/>
      <c r="V803" s="246"/>
      <c r="W803" s="247"/>
      <c r="X803" s="65"/>
    </row>
    <row r="804" spans="1:24" ht="30" customHeight="1">
      <c r="A804" s="415"/>
      <c r="B804" s="418"/>
      <c r="C804" s="146" t="s">
        <v>20</v>
      </c>
      <c r="D804" s="421"/>
      <c r="E804" s="421"/>
      <c r="F804" s="421"/>
      <c r="G804" s="421"/>
      <c r="H804" s="426"/>
      <c r="I804" s="236">
        <v>7</v>
      </c>
      <c r="J804" s="234">
        <v>10</v>
      </c>
      <c r="K804" s="234"/>
      <c r="L804" s="234"/>
      <c r="M804" s="235"/>
      <c r="N804" s="428"/>
      <c r="O804" s="421"/>
      <c r="P804" s="421"/>
      <c r="Q804" s="421"/>
      <c r="R804" s="421"/>
      <c r="S804" s="245"/>
      <c r="T804" s="246"/>
      <c r="U804" s="246"/>
      <c r="V804" s="246"/>
      <c r="W804" s="247"/>
      <c r="X804" s="65"/>
    </row>
    <row r="805" spans="1:24" ht="30" customHeight="1">
      <c r="A805" s="415"/>
      <c r="B805" s="418"/>
      <c r="C805" s="146" t="s">
        <v>21</v>
      </c>
      <c r="D805" s="421"/>
      <c r="E805" s="421"/>
      <c r="F805" s="421"/>
      <c r="G805" s="421"/>
      <c r="H805" s="426"/>
      <c r="I805" s="236">
        <v>8</v>
      </c>
      <c r="J805" s="234">
        <v>2.2999999999999998</v>
      </c>
      <c r="K805" s="234"/>
      <c r="L805" s="234"/>
      <c r="M805" s="235"/>
      <c r="N805" s="428"/>
      <c r="O805" s="421"/>
      <c r="P805" s="421"/>
      <c r="Q805" s="421"/>
      <c r="R805" s="421"/>
      <c r="S805" s="245"/>
      <c r="T805" s="246"/>
      <c r="U805" s="246"/>
      <c r="V805" s="246"/>
      <c r="W805" s="247"/>
      <c r="X805" s="65"/>
    </row>
    <row r="806" spans="1:24" ht="30" customHeight="1">
      <c r="A806" s="415"/>
      <c r="B806" s="418"/>
      <c r="C806" s="146" t="s">
        <v>22</v>
      </c>
      <c r="D806" s="421"/>
      <c r="E806" s="421"/>
      <c r="F806" s="421"/>
      <c r="G806" s="421"/>
      <c r="H806" s="426"/>
      <c r="I806" s="236"/>
      <c r="J806" s="234"/>
      <c r="K806" s="234"/>
      <c r="L806" s="234"/>
      <c r="M806" s="235"/>
      <c r="N806" s="428"/>
      <c r="O806" s="421"/>
      <c r="P806" s="421"/>
      <c r="Q806" s="421"/>
      <c r="R806" s="421"/>
      <c r="S806" s="245"/>
      <c r="T806" s="246"/>
      <c r="U806" s="246"/>
      <c r="V806" s="246"/>
      <c r="W806" s="247"/>
      <c r="X806" s="65"/>
    </row>
    <row r="807" spans="1:24" ht="30" customHeight="1">
      <c r="A807" s="415"/>
      <c r="B807" s="418"/>
      <c r="C807" s="146" t="s">
        <v>23</v>
      </c>
      <c r="D807" s="421"/>
      <c r="E807" s="421"/>
      <c r="F807" s="421"/>
      <c r="G807" s="421"/>
      <c r="H807" s="426"/>
      <c r="I807" s="236"/>
      <c r="J807" s="234"/>
      <c r="K807" s="234"/>
      <c r="L807" s="234"/>
      <c r="M807" s="235"/>
      <c r="N807" s="428"/>
      <c r="O807" s="421"/>
      <c r="P807" s="421"/>
      <c r="Q807" s="421"/>
      <c r="R807" s="421"/>
      <c r="S807" s="245"/>
      <c r="T807" s="246"/>
      <c r="U807" s="246"/>
      <c r="V807" s="246"/>
      <c r="W807" s="247"/>
      <c r="X807" s="65"/>
    </row>
    <row r="808" spans="1:24" ht="30" customHeight="1" thickBot="1">
      <c r="A808" s="415"/>
      <c r="B808" s="419"/>
      <c r="C808" s="149" t="s">
        <v>24</v>
      </c>
      <c r="D808" s="421"/>
      <c r="E808" s="421"/>
      <c r="F808" s="421"/>
      <c r="G808" s="421"/>
      <c r="H808" s="426"/>
      <c r="I808" s="237">
        <v>7</v>
      </c>
      <c r="J808" s="238">
        <v>5</v>
      </c>
      <c r="K808" s="238"/>
      <c r="L808" s="238"/>
      <c r="M808" s="239"/>
      <c r="N808" s="429"/>
      <c r="O808" s="424"/>
      <c r="P808" s="424"/>
      <c r="Q808" s="424"/>
      <c r="R808" s="424"/>
      <c r="S808" s="251"/>
      <c r="T808" s="248"/>
      <c r="U808" s="248"/>
      <c r="V808" s="248"/>
      <c r="W808" s="252"/>
      <c r="X808" s="65"/>
    </row>
    <row r="809" spans="1:24" ht="30" customHeight="1" thickBot="1">
      <c r="A809" s="416"/>
      <c r="B809" s="422" t="s">
        <v>25</v>
      </c>
      <c r="C809" s="423"/>
      <c r="D809" s="256"/>
      <c r="E809" s="223"/>
      <c r="F809" s="223"/>
      <c r="G809" s="223"/>
      <c r="H809" s="223"/>
      <c r="I809" s="223">
        <f t="shared" ref="I809:M809" si="176">I801+I802+I803+I804+I805+I806+I807+I808</f>
        <v>28.9</v>
      </c>
      <c r="J809" s="223">
        <f t="shared" si="176"/>
        <v>21.3</v>
      </c>
      <c r="K809" s="223">
        <f t="shared" si="176"/>
        <v>0</v>
      </c>
      <c r="L809" s="223">
        <f t="shared" si="176"/>
        <v>0</v>
      </c>
      <c r="M809" s="224">
        <f t="shared" si="176"/>
        <v>0</v>
      </c>
      <c r="N809" s="256"/>
      <c r="O809" s="223"/>
      <c r="P809" s="223"/>
      <c r="Q809" s="223"/>
      <c r="R809" s="223"/>
      <c r="S809" s="223">
        <f t="shared" ref="S809:W809" si="177">S801+S802+S803+S804+S805+S806+S807+S808</f>
        <v>0</v>
      </c>
      <c r="T809" s="223">
        <f t="shared" si="177"/>
        <v>0</v>
      </c>
      <c r="U809" s="223">
        <f t="shared" si="177"/>
        <v>0</v>
      </c>
      <c r="V809" s="223">
        <f t="shared" si="177"/>
        <v>0</v>
      </c>
      <c r="W809" s="224">
        <f t="shared" si="177"/>
        <v>0</v>
      </c>
      <c r="X809" s="65"/>
    </row>
    <row r="810" spans="1:24" ht="30" customHeight="1">
      <c r="A810" s="415">
        <v>90</v>
      </c>
      <c r="B810" s="417" t="s">
        <v>478</v>
      </c>
      <c r="C810" s="144" t="s">
        <v>17</v>
      </c>
      <c r="D810" s="420">
        <v>258.08359999999999</v>
      </c>
      <c r="E810" s="420">
        <v>0</v>
      </c>
      <c r="F810" s="420">
        <v>26.450700000000001</v>
      </c>
      <c r="G810" s="420">
        <v>74.190700000000007</v>
      </c>
      <c r="H810" s="425">
        <v>21.635300000000001</v>
      </c>
      <c r="I810" s="240"/>
      <c r="J810" s="232"/>
      <c r="K810" s="232"/>
      <c r="L810" s="232"/>
      <c r="M810" s="233"/>
      <c r="N810" s="427">
        <v>9.3800000000000008</v>
      </c>
      <c r="O810" s="420">
        <v>0</v>
      </c>
      <c r="P810" s="420">
        <v>14.8</v>
      </c>
      <c r="Q810" s="420">
        <v>4</v>
      </c>
      <c r="R810" s="420">
        <v>0.8</v>
      </c>
      <c r="S810" s="242"/>
      <c r="T810" s="243"/>
      <c r="U810" s="243"/>
      <c r="V810" s="243"/>
      <c r="W810" s="244"/>
      <c r="X810" s="65"/>
    </row>
    <row r="811" spans="1:24" ht="30" customHeight="1">
      <c r="A811" s="415"/>
      <c r="B811" s="418"/>
      <c r="C811" s="146" t="s">
        <v>18</v>
      </c>
      <c r="D811" s="421"/>
      <c r="E811" s="421"/>
      <c r="F811" s="421"/>
      <c r="G811" s="421"/>
      <c r="H811" s="426"/>
      <c r="I811" s="236"/>
      <c r="J811" s="234"/>
      <c r="K811" s="234"/>
      <c r="L811" s="234"/>
      <c r="M811" s="235"/>
      <c r="N811" s="428"/>
      <c r="O811" s="421"/>
      <c r="P811" s="421"/>
      <c r="Q811" s="421"/>
      <c r="R811" s="421"/>
      <c r="S811" s="245"/>
      <c r="T811" s="246"/>
      <c r="U811" s="246"/>
      <c r="V811" s="246"/>
      <c r="W811" s="247"/>
      <c r="X811" s="65"/>
    </row>
    <row r="812" spans="1:24" ht="30" customHeight="1">
      <c r="A812" s="415"/>
      <c r="B812" s="418"/>
      <c r="C812" s="146" t="s">
        <v>19</v>
      </c>
      <c r="D812" s="421"/>
      <c r="E812" s="421"/>
      <c r="F812" s="421"/>
      <c r="G812" s="421"/>
      <c r="H812" s="426"/>
      <c r="I812" s="236"/>
      <c r="J812" s="234"/>
      <c r="K812" s="234"/>
      <c r="L812" s="234"/>
      <c r="M812" s="235"/>
      <c r="N812" s="428"/>
      <c r="O812" s="421"/>
      <c r="P812" s="421"/>
      <c r="Q812" s="421"/>
      <c r="R812" s="421"/>
      <c r="S812" s="245"/>
      <c r="T812" s="246"/>
      <c r="U812" s="246"/>
      <c r="V812" s="246"/>
      <c r="W812" s="247"/>
      <c r="X812" s="65"/>
    </row>
    <row r="813" spans="1:24" ht="30" customHeight="1">
      <c r="A813" s="415"/>
      <c r="B813" s="418"/>
      <c r="C813" s="146" t="s">
        <v>20</v>
      </c>
      <c r="D813" s="421"/>
      <c r="E813" s="421"/>
      <c r="F813" s="421"/>
      <c r="G813" s="421"/>
      <c r="H813" s="426"/>
      <c r="I813" s="236"/>
      <c r="J813" s="234"/>
      <c r="K813" s="234"/>
      <c r="L813" s="234"/>
      <c r="M813" s="235"/>
      <c r="N813" s="428"/>
      <c r="O813" s="421"/>
      <c r="P813" s="421"/>
      <c r="Q813" s="421"/>
      <c r="R813" s="421"/>
      <c r="S813" s="245"/>
      <c r="T813" s="246"/>
      <c r="U813" s="246"/>
      <c r="V813" s="246"/>
      <c r="W813" s="247"/>
      <c r="X813" s="65"/>
    </row>
    <row r="814" spans="1:24" ht="30" customHeight="1">
      <c r="A814" s="415"/>
      <c r="B814" s="418"/>
      <c r="C814" s="146" t="s">
        <v>21</v>
      </c>
      <c r="D814" s="421"/>
      <c r="E814" s="421"/>
      <c r="F814" s="421"/>
      <c r="G814" s="421"/>
      <c r="H814" s="426"/>
      <c r="I814" s="236"/>
      <c r="J814" s="234"/>
      <c r="K814" s="234"/>
      <c r="L814" s="234"/>
      <c r="M814" s="235"/>
      <c r="N814" s="428"/>
      <c r="O814" s="421"/>
      <c r="P814" s="421"/>
      <c r="Q814" s="421"/>
      <c r="R814" s="421"/>
      <c r="S814" s="245"/>
      <c r="T814" s="246"/>
      <c r="U814" s="246"/>
      <c r="V814" s="246"/>
      <c r="W814" s="247"/>
      <c r="X814" s="65"/>
    </row>
    <row r="815" spans="1:24" ht="30" customHeight="1">
      <c r="A815" s="415"/>
      <c r="B815" s="418"/>
      <c r="C815" s="146" t="s">
        <v>22</v>
      </c>
      <c r="D815" s="421"/>
      <c r="E815" s="421"/>
      <c r="F815" s="421"/>
      <c r="G815" s="421"/>
      <c r="H815" s="426"/>
      <c r="I815" s="236"/>
      <c r="J815" s="234"/>
      <c r="K815" s="234"/>
      <c r="L815" s="234"/>
      <c r="M815" s="235"/>
      <c r="N815" s="428"/>
      <c r="O815" s="421"/>
      <c r="P815" s="421"/>
      <c r="Q815" s="421"/>
      <c r="R815" s="421"/>
      <c r="S815" s="245"/>
      <c r="T815" s="246"/>
      <c r="U815" s="246"/>
      <c r="V815" s="246"/>
      <c r="W815" s="247"/>
      <c r="X815" s="65"/>
    </row>
    <row r="816" spans="1:24" ht="30" customHeight="1">
      <c r="A816" s="415"/>
      <c r="B816" s="418"/>
      <c r="C816" s="146" t="s">
        <v>23</v>
      </c>
      <c r="D816" s="421"/>
      <c r="E816" s="421"/>
      <c r="F816" s="421"/>
      <c r="G816" s="421"/>
      <c r="H816" s="426"/>
      <c r="I816" s="236"/>
      <c r="J816" s="234"/>
      <c r="K816" s="234"/>
      <c r="L816" s="234"/>
      <c r="M816" s="235"/>
      <c r="N816" s="428"/>
      <c r="O816" s="421"/>
      <c r="P816" s="421"/>
      <c r="Q816" s="421"/>
      <c r="R816" s="421"/>
      <c r="S816" s="245"/>
      <c r="T816" s="246"/>
      <c r="U816" s="246"/>
      <c r="V816" s="246"/>
      <c r="W816" s="247"/>
      <c r="X816" s="65"/>
    </row>
    <row r="817" spans="1:24" ht="30" customHeight="1" thickBot="1">
      <c r="A817" s="415"/>
      <c r="B817" s="419"/>
      <c r="C817" s="149" t="s">
        <v>24</v>
      </c>
      <c r="D817" s="421"/>
      <c r="E817" s="421"/>
      <c r="F817" s="421"/>
      <c r="G817" s="421"/>
      <c r="H817" s="426"/>
      <c r="I817" s="237"/>
      <c r="J817" s="238"/>
      <c r="K817" s="238"/>
      <c r="L817" s="238"/>
      <c r="M817" s="239"/>
      <c r="N817" s="429"/>
      <c r="O817" s="424"/>
      <c r="P817" s="424"/>
      <c r="Q817" s="424"/>
      <c r="R817" s="424"/>
      <c r="S817" s="251"/>
      <c r="T817" s="248"/>
      <c r="U817" s="248"/>
      <c r="V817" s="248"/>
      <c r="W817" s="252"/>
      <c r="X817" s="65"/>
    </row>
    <row r="818" spans="1:24" ht="30" customHeight="1" thickBot="1">
      <c r="A818" s="416"/>
      <c r="B818" s="422" t="s">
        <v>25</v>
      </c>
      <c r="C818" s="423"/>
      <c r="D818" s="256"/>
      <c r="E818" s="223"/>
      <c r="F818" s="223"/>
      <c r="G818" s="223"/>
      <c r="H818" s="223"/>
      <c r="I818" s="223">
        <f>I810+I811+I812+I813+I814+I815+I816+I817</f>
        <v>0</v>
      </c>
      <c r="J818" s="223">
        <f t="shared" ref="J818:M818" si="178">J810+J811+J812+J813+J814+J815+J816+J817</f>
        <v>0</v>
      </c>
      <c r="K818" s="223">
        <f t="shared" si="178"/>
        <v>0</v>
      </c>
      <c r="L818" s="223">
        <f t="shared" si="178"/>
        <v>0</v>
      </c>
      <c r="M818" s="224">
        <f t="shared" si="178"/>
        <v>0</v>
      </c>
      <c r="N818" s="256"/>
      <c r="O818" s="223"/>
      <c r="P818" s="223"/>
      <c r="Q818" s="223"/>
      <c r="R818" s="223"/>
      <c r="S818" s="223">
        <f>S810+S811+S812+S813+S814+S815+S816+S817</f>
        <v>0</v>
      </c>
      <c r="T818" s="223">
        <f t="shared" ref="T818:W818" si="179">T810+T811+T812+T813+T814+T815+T816+T817</f>
        <v>0</v>
      </c>
      <c r="U818" s="223">
        <f t="shared" si="179"/>
        <v>0</v>
      </c>
      <c r="V818" s="223">
        <f t="shared" si="179"/>
        <v>0</v>
      </c>
      <c r="W818" s="224">
        <f t="shared" si="179"/>
        <v>0</v>
      </c>
      <c r="X818" s="65"/>
    </row>
    <row r="819" spans="1:24" ht="30" customHeight="1">
      <c r="A819" s="415">
        <v>91</v>
      </c>
      <c r="B819" s="417" t="s">
        <v>479</v>
      </c>
      <c r="C819" s="144" t="s">
        <v>17</v>
      </c>
      <c r="D819" s="420">
        <v>44.5</v>
      </c>
      <c r="E819" s="420">
        <v>49.61</v>
      </c>
      <c r="F819" s="420">
        <v>0</v>
      </c>
      <c r="G819" s="420">
        <v>8.0953999999999997</v>
      </c>
      <c r="H819" s="425">
        <v>6.3362999999999996</v>
      </c>
      <c r="I819" s="240"/>
      <c r="J819" s="232"/>
      <c r="K819" s="232"/>
      <c r="L819" s="232"/>
      <c r="M819" s="233"/>
      <c r="N819" s="427">
        <v>0</v>
      </c>
      <c r="O819" s="420">
        <v>1.0900000000000001</v>
      </c>
      <c r="P819" s="420">
        <v>0</v>
      </c>
      <c r="Q819" s="420">
        <v>0</v>
      </c>
      <c r="R819" s="420">
        <v>0</v>
      </c>
      <c r="S819" s="242"/>
      <c r="T819" s="243"/>
      <c r="U819" s="243"/>
      <c r="V819" s="243"/>
      <c r="W819" s="244"/>
      <c r="X819" s="65"/>
    </row>
    <row r="820" spans="1:24" ht="30" customHeight="1">
      <c r="A820" s="415"/>
      <c r="B820" s="418"/>
      <c r="C820" s="146" t="s">
        <v>18</v>
      </c>
      <c r="D820" s="421"/>
      <c r="E820" s="421"/>
      <c r="F820" s="421"/>
      <c r="G820" s="421"/>
      <c r="H820" s="426"/>
      <c r="I820" s="236"/>
      <c r="J820" s="234"/>
      <c r="K820" s="234"/>
      <c r="L820" s="234"/>
      <c r="M820" s="235"/>
      <c r="N820" s="428"/>
      <c r="O820" s="421"/>
      <c r="P820" s="421"/>
      <c r="Q820" s="421"/>
      <c r="R820" s="421"/>
      <c r="S820" s="245"/>
      <c r="T820" s="246"/>
      <c r="U820" s="246"/>
      <c r="V820" s="246"/>
      <c r="W820" s="247"/>
      <c r="X820" s="65"/>
    </row>
    <row r="821" spans="1:24" ht="30" customHeight="1">
      <c r="A821" s="415"/>
      <c r="B821" s="418"/>
      <c r="C821" s="146" t="s">
        <v>19</v>
      </c>
      <c r="D821" s="421"/>
      <c r="E821" s="421"/>
      <c r="F821" s="421"/>
      <c r="G821" s="421"/>
      <c r="H821" s="426"/>
      <c r="I821" s="236"/>
      <c r="J821" s="234"/>
      <c r="K821" s="234"/>
      <c r="L821" s="234"/>
      <c r="M821" s="235"/>
      <c r="N821" s="428"/>
      <c r="O821" s="421"/>
      <c r="P821" s="421"/>
      <c r="Q821" s="421"/>
      <c r="R821" s="421"/>
      <c r="S821" s="245"/>
      <c r="T821" s="246"/>
      <c r="U821" s="246"/>
      <c r="V821" s="246"/>
      <c r="W821" s="247"/>
      <c r="X821" s="65"/>
    </row>
    <row r="822" spans="1:24" ht="30" customHeight="1">
      <c r="A822" s="415"/>
      <c r="B822" s="418"/>
      <c r="C822" s="146" t="s">
        <v>20</v>
      </c>
      <c r="D822" s="421"/>
      <c r="E822" s="421"/>
      <c r="F822" s="421"/>
      <c r="G822" s="421"/>
      <c r="H822" s="426"/>
      <c r="I822" s="236"/>
      <c r="J822" s="234"/>
      <c r="K822" s="234"/>
      <c r="L822" s="234"/>
      <c r="M822" s="235"/>
      <c r="N822" s="428"/>
      <c r="O822" s="421"/>
      <c r="P822" s="421"/>
      <c r="Q822" s="421"/>
      <c r="R822" s="421"/>
      <c r="S822" s="245"/>
      <c r="T822" s="246"/>
      <c r="U822" s="246"/>
      <c r="V822" s="246"/>
      <c r="W822" s="247"/>
      <c r="X822" s="65"/>
    </row>
    <row r="823" spans="1:24" ht="30" customHeight="1">
      <c r="A823" s="415"/>
      <c r="B823" s="418"/>
      <c r="C823" s="146" t="s">
        <v>21</v>
      </c>
      <c r="D823" s="421"/>
      <c r="E823" s="421"/>
      <c r="F823" s="421"/>
      <c r="G823" s="421"/>
      <c r="H823" s="426"/>
      <c r="I823" s="236"/>
      <c r="J823" s="234"/>
      <c r="K823" s="234"/>
      <c r="L823" s="234"/>
      <c r="M823" s="235"/>
      <c r="N823" s="428"/>
      <c r="O823" s="421"/>
      <c r="P823" s="421"/>
      <c r="Q823" s="421"/>
      <c r="R823" s="421"/>
      <c r="S823" s="245"/>
      <c r="T823" s="246"/>
      <c r="U823" s="246"/>
      <c r="V823" s="246"/>
      <c r="W823" s="247"/>
      <c r="X823" s="65"/>
    </row>
    <row r="824" spans="1:24" ht="30" customHeight="1">
      <c r="A824" s="415"/>
      <c r="B824" s="418"/>
      <c r="C824" s="146" t="s">
        <v>22</v>
      </c>
      <c r="D824" s="421"/>
      <c r="E824" s="421"/>
      <c r="F824" s="421"/>
      <c r="G824" s="421"/>
      <c r="H824" s="426"/>
      <c r="I824" s="236"/>
      <c r="J824" s="234"/>
      <c r="K824" s="234"/>
      <c r="L824" s="234"/>
      <c r="M824" s="235"/>
      <c r="N824" s="428"/>
      <c r="O824" s="421"/>
      <c r="P824" s="421"/>
      <c r="Q824" s="421"/>
      <c r="R824" s="421"/>
      <c r="S824" s="245"/>
      <c r="T824" s="246"/>
      <c r="U824" s="246"/>
      <c r="V824" s="246"/>
      <c r="W824" s="247"/>
      <c r="X824" s="65"/>
    </row>
    <row r="825" spans="1:24" ht="30" customHeight="1">
      <c r="A825" s="415"/>
      <c r="B825" s="418"/>
      <c r="C825" s="146" t="s">
        <v>23</v>
      </c>
      <c r="D825" s="421"/>
      <c r="E825" s="421"/>
      <c r="F825" s="421"/>
      <c r="G825" s="421"/>
      <c r="H825" s="426"/>
      <c r="I825" s="236"/>
      <c r="J825" s="234"/>
      <c r="K825" s="234"/>
      <c r="L825" s="234"/>
      <c r="M825" s="235"/>
      <c r="N825" s="428"/>
      <c r="O825" s="421"/>
      <c r="P825" s="421"/>
      <c r="Q825" s="421"/>
      <c r="R825" s="421"/>
      <c r="S825" s="245"/>
      <c r="T825" s="246"/>
      <c r="U825" s="246"/>
      <c r="V825" s="246"/>
      <c r="W825" s="247"/>
      <c r="X825" s="65"/>
    </row>
    <row r="826" spans="1:24" ht="30" customHeight="1" thickBot="1">
      <c r="A826" s="415"/>
      <c r="B826" s="419"/>
      <c r="C826" s="149" t="s">
        <v>24</v>
      </c>
      <c r="D826" s="421"/>
      <c r="E826" s="421"/>
      <c r="F826" s="421"/>
      <c r="G826" s="421"/>
      <c r="H826" s="426"/>
      <c r="I826" s="237"/>
      <c r="J826" s="238"/>
      <c r="K826" s="238"/>
      <c r="L826" s="238"/>
      <c r="M826" s="239"/>
      <c r="N826" s="429"/>
      <c r="O826" s="424"/>
      <c r="P826" s="424"/>
      <c r="Q826" s="424"/>
      <c r="R826" s="424"/>
      <c r="S826" s="251"/>
      <c r="T826" s="248"/>
      <c r="U826" s="248"/>
      <c r="V826" s="248"/>
      <c r="W826" s="252"/>
      <c r="X826" s="65"/>
    </row>
    <row r="827" spans="1:24" ht="30" customHeight="1" thickBot="1">
      <c r="A827" s="416"/>
      <c r="B827" s="422" t="s">
        <v>25</v>
      </c>
      <c r="C827" s="423"/>
      <c r="D827" s="256"/>
      <c r="E827" s="223"/>
      <c r="F827" s="223"/>
      <c r="G827" s="223"/>
      <c r="H827" s="223"/>
      <c r="I827" s="223">
        <f t="shared" ref="I827:M827" si="180">I819+I820+I821+I822+I823+I824+I825+I826</f>
        <v>0</v>
      </c>
      <c r="J827" s="223">
        <f t="shared" si="180"/>
        <v>0</v>
      </c>
      <c r="K827" s="223">
        <f t="shared" si="180"/>
        <v>0</v>
      </c>
      <c r="L827" s="223">
        <f t="shared" si="180"/>
        <v>0</v>
      </c>
      <c r="M827" s="224">
        <f t="shared" si="180"/>
        <v>0</v>
      </c>
      <c r="N827" s="256"/>
      <c r="O827" s="223"/>
      <c r="P827" s="223"/>
      <c r="Q827" s="223"/>
      <c r="R827" s="223"/>
      <c r="S827" s="223">
        <f t="shared" ref="S827:W827" si="181">S819+S820+S821+S822+S823+S824+S825+S826</f>
        <v>0</v>
      </c>
      <c r="T827" s="223">
        <f t="shared" si="181"/>
        <v>0</v>
      </c>
      <c r="U827" s="223">
        <f t="shared" si="181"/>
        <v>0</v>
      </c>
      <c r="V827" s="223">
        <f t="shared" si="181"/>
        <v>0</v>
      </c>
      <c r="W827" s="224">
        <f t="shared" si="181"/>
        <v>0</v>
      </c>
      <c r="X827" s="65"/>
    </row>
    <row r="828" spans="1:24" ht="30" customHeight="1">
      <c r="A828" s="415">
        <v>92</v>
      </c>
      <c r="B828" s="417" t="s">
        <v>480</v>
      </c>
      <c r="C828" s="144" t="s">
        <v>17</v>
      </c>
      <c r="D828" s="420">
        <v>98.238</v>
      </c>
      <c r="E828" s="420">
        <v>0</v>
      </c>
      <c r="F828" s="420">
        <v>3</v>
      </c>
      <c r="G828" s="420">
        <v>17.145</v>
      </c>
      <c r="H828" s="425">
        <v>156.54689999999999</v>
      </c>
      <c r="I828" s="240">
        <v>3.21</v>
      </c>
      <c r="J828" s="232"/>
      <c r="K828" s="232"/>
      <c r="L828" s="232"/>
      <c r="M828" s="233"/>
      <c r="N828" s="427">
        <v>0</v>
      </c>
      <c r="O828" s="420">
        <v>0</v>
      </c>
      <c r="P828" s="420">
        <v>0</v>
      </c>
      <c r="Q828" s="420">
        <v>10.27</v>
      </c>
      <c r="R828" s="420">
        <v>0</v>
      </c>
      <c r="S828" s="242"/>
      <c r="T828" s="243"/>
      <c r="U828" s="243"/>
      <c r="V828" s="243"/>
      <c r="W828" s="244"/>
      <c r="X828" s="65"/>
    </row>
    <row r="829" spans="1:24" ht="30" customHeight="1">
      <c r="A829" s="415"/>
      <c r="B829" s="418"/>
      <c r="C829" s="146" t="s">
        <v>18</v>
      </c>
      <c r="D829" s="421"/>
      <c r="E829" s="421"/>
      <c r="F829" s="421"/>
      <c r="G829" s="421"/>
      <c r="H829" s="426"/>
      <c r="I829" s="236">
        <v>2</v>
      </c>
      <c r="J829" s="234"/>
      <c r="K829" s="234"/>
      <c r="L829" s="234"/>
      <c r="M829" s="235"/>
      <c r="N829" s="428"/>
      <c r="O829" s="421"/>
      <c r="P829" s="421"/>
      <c r="Q829" s="421"/>
      <c r="R829" s="421"/>
      <c r="S829" s="245"/>
      <c r="T829" s="246"/>
      <c r="U829" s="246"/>
      <c r="V829" s="246"/>
      <c r="W829" s="247"/>
      <c r="X829" s="65"/>
    </row>
    <row r="830" spans="1:24" ht="30" customHeight="1">
      <c r="A830" s="415"/>
      <c r="B830" s="418"/>
      <c r="C830" s="146" t="s">
        <v>19</v>
      </c>
      <c r="D830" s="421"/>
      <c r="E830" s="421"/>
      <c r="F830" s="421"/>
      <c r="G830" s="421"/>
      <c r="H830" s="426"/>
      <c r="I830" s="236"/>
      <c r="J830" s="234"/>
      <c r="K830" s="234"/>
      <c r="L830" s="234"/>
      <c r="M830" s="235"/>
      <c r="N830" s="428"/>
      <c r="O830" s="421"/>
      <c r="P830" s="421"/>
      <c r="Q830" s="421"/>
      <c r="R830" s="421"/>
      <c r="S830" s="245"/>
      <c r="T830" s="246"/>
      <c r="U830" s="246"/>
      <c r="V830" s="246"/>
      <c r="W830" s="247"/>
      <c r="X830" s="65"/>
    </row>
    <row r="831" spans="1:24" ht="30" customHeight="1">
      <c r="A831" s="415"/>
      <c r="B831" s="418"/>
      <c r="C831" s="146" t="s">
        <v>20</v>
      </c>
      <c r="D831" s="421"/>
      <c r="E831" s="421"/>
      <c r="F831" s="421"/>
      <c r="G831" s="421"/>
      <c r="H831" s="426"/>
      <c r="I831" s="236">
        <v>5</v>
      </c>
      <c r="J831" s="234"/>
      <c r="K831" s="234"/>
      <c r="L831" s="234"/>
      <c r="M831" s="235"/>
      <c r="N831" s="428"/>
      <c r="O831" s="421"/>
      <c r="P831" s="421"/>
      <c r="Q831" s="421"/>
      <c r="R831" s="421"/>
      <c r="S831" s="245"/>
      <c r="T831" s="246"/>
      <c r="U831" s="246"/>
      <c r="V831" s="246"/>
      <c r="W831" s="247"/>
      <c r="X831" s="65"/>
    </row>
    <row r="832" spans="1:24" ht="30" customHeight="1">
      <c r="A832" s="415"/>
      <c r="B832" s="418"/>
      <c r="C832" s="146" t="s">
        <v>21</v>
      </c>
      <c r="D832" s="421"/>
      <c r="E832" s="421"/>
      <c r="F832" s="421"/>
      <c r="G832" s="421"/>
      <c r="H832" s="426"/>
      <c r="I832" s="236">
        <v>10</v>
      </c>
      <c r="J832" s="234"/>
      <c r="K832" s="234"/>
      <c r="L832" s="234"/>
      <c r="M832" s="235"/>
      <c r="N832" s="428"/>
      <c r="O832" s="421"/>
      <c r="P832" s="421"/>
      <c r="Q832" s="421"/>
      <c r="R832" s="421"/>
      <c r="S832" s="245"/>
      <c r="T832" s="246"/>
      <c r="U832" s="246"/>
      <c r="V832" s="246"/>
      <c r="W832" s="247"/>
      <c r="X832" s="65"/>
    </row>
    <row r="833" spans="1:24" ht="30" customHeight="1">
      <c r="A833" s="415"/>
      <c r="B833" s="418"/>
      <c r="C833" s="146" t="s">
        <v>22</v>
      </c>
      <c r="D833" s="421"/>
      <c r="E833" s="421"/>
      <c r="F833" s="421"/>
      <c r="G833" s="421"/>
      <c r="H833" s="426"/>
      <c r="I833" s="236"/>
      <c r="J833" s="234"/>
      <c r="K833" s="234"/>
      <c r="L833" s="234"/>
      <c r="M833" s="235"/>
      <c r="N833" s="428"/>
      <c r="O833" s="421"/>
      <c r="P833" s="421"/>
      <c r="Q833" s="421"/>
      <c r="R833" s="421"/>
      <c r="S833" s="245"/>
      <c r="T833" s="246"/>
      <c r="U833" s="246"/>
      <c r="V833" s="246"/>
      <c r="W833" s="247"/>
      <c r="X833" s="65"/>
    </row>
    <row r="834" spans="1:24" ht="30" customHeight="1">
      <c r="A834" s="415"/>
      <c r="B834" s="418"/>
      <c r="C834" s="146" t="s">
        <v>23</v>
      </c>
      <c r="D834" s="421"/>
      <c r="E834" s="421"/>
      <c r="F834" s="421"/>
      <c r="G834" s="421"/>
      <c r="H834" s="426"/>
      <c r="I834" s="236"/>
      <c r="J834" s="234"/>
      <c r="K834" s="234"/>
      <c r="L834" s="234"/>
      <c r="M834" s="235"/>
      <c r="N834" s="428"/>
      <c r="O834" s="421"/>
      <c r="P834" s="421"/>
      <c r="Q834" s="421"/>
      <c r="R834" s="421"/>
      <c r="S834" s="245"/>
      <c r="T834" s="246"/>
      <c r="U834" s="246"/>
      <c r="V834" s="246"/>
      <c r="W834" s="247"/>
      <c r="X834" s="65"/>
    </row>
    <row r="835" spans="1:24" ht="30" customHeight="1" thickBot="1">
      <c r="A835" s="415"/>
      <c r="B835" s="419"/>
      <c r="C835" s="149" t="s">
        <v>24</v>
      </c>
      <c r="D835" s="421"/>
      <c r="E835" s="421"/>
      <c r="F835" s="421"/>
      <c r="G835" s="421"/>
      <c r="H835" s="426"/>
      <c r="I835" s="237">
        <v>5</v>
      </c>
      <c r="J835" s="238"/>
      <c r="K835" s="238"/>
      <c r="L835" s="238"/>
      <c r="M835" s="239"/>
      <c r="N835" s="429"/>
      <c r="O835" s="424"/>
      <c r="P835" s="424"/>
      <c r="Q835" s="424"/>
      <c r="R835" s="424"/>
      <c r="S835" s="251"/>
      <c r="T835" s="248"/>
      <c r="U835" s="248"/>
      <c r="V835" s="248"/>
      <c r="W835" s="252"/>
      <c r="X835" s="65"/>
    </row>
    <row r="836" spans="1:24" ht="30" customHeight="1" thickBot="1">
      <c r="A836" s="416"/>
      <c r="B836" s="422" t="s">
        <v>25</v>
      </c>
      <c r="C836" s="423"/>
      <c r="D836" s="256"/>
      <c r="E836" s="223"/>
      <c r="F836" s="223"/>
      <c r="G836" s="223"/>
      <c r="H836" s="223"/>
      <c r="I836" s="223">
        <f>I828+I829+I830+I831+I832+I833+I834+I835</f>
        <v>25.21</v>
      </c>
      <c r="J836" s="223">
        <f t="shared" ref="J836:M836" si="182">J828+J829+J830+J831+J832+J833+J834+J835</f>
        <v>0</v>
      </c>
      <c r="K836" s="223">
        <f t="shared" si="182"/>
        <v>0</v>
      </c>
      <c r="L836" s="223">
        <f t="shared" si="182"/>
        <v>0</v>
      </c>
      <c r="M836" s="224">
        <f t="shared" si="182"/>
        <v>0</v>
      </c>
      <c r="N836" s="256"/>
      <c r="O836" s="223"/>
      <c r="P836" s="223"/>
      <c r="Q836" s="223"/>
      <c r="R836" s="223"/>
      <c r="S836" s="223">
        <f>S828+S829+S830+S831+S832+S833+S834+S835</f>
        <v>0</v>
      </c>
      <c r="T836" s="223">
        <f t="shared" ref="T836:W836" si="183">T828+T829+T830+T831+T832+T833+T834+T835</f>
        <v>0</v>
      </c>
      <c r="U836" s="223">
        <f t="shared" si="183"/>
        <v>0</v>
      </c>
      <c r="V836" s="223">
        <f t="shared" si="183"/>
        <v>0</v>
      </c>
      <c r="W836" s="224">
        <f t="shared" si="183"/>
        <v>0</v>
      </c>
      <c r="X836" s="65"/>
    </row>
    <row r="837" spans="1:24" ht="30" customHeight="1">
      <c r="A837" s="415">
        <v>93</v>
      </c>
      <c r="B837" s="417" t="s">
        <v>481</v>
      </c>
      <c r="C837" s="144" t="s">
        <v>17</v>
      </c>
      <c r="D837" s="420">
        <v>175.273</v>
      </c>
      <c r="E837" s="420">
        <v>0</v>
      </c>
      <c r="F837" s="420">
        <v>0</v>
      </c>
      <c r="G837" s="420">
        <v>21.4055</v>
      </c>
      <c r="H837" s="425">
        <v>15.7011</v>
      </c>
      <c r="I837" s="240">
        <v>13.7</v>
      </c>
      <c r="J837" s="232"/>
      <c r="K837" s="232"/>
      <c r="L837" s="232"/>
      <c r="M837" s="233"/>
      <c r="N837" s="427">
        <v>6.5190000000000001</v>
      </c>
      <c r="O837" s="420">
        <v>0</v>
      </c>
      <c r="P837" s="420">
        <v>0</v>
      </c>
      <c r="Q837" s="420">
        <v>2.69</v>
      </c>
      <c r="R837" s="420">
        <v>0</v>
      </c>
      <c r="S837" s="242">
        <v>3.5190000000000001</v>
      </c>
      <c r="T837" s="243"/>
      <c r="U837" s="243"/>
      <c r="V837" s="243"/>
      <c r="W837" s="244"/>
      <c r="X837" s="65"/>
    </row>
    <row r="838" spans="1:24" ht="30" customHeight="1">
      <c r="A838" s="415"/>
      <c r="B838" s="418"/>
      <c r="C838" s="146" t="s">
        <v>18</v>
      </c>
      <c r="D838" s="421"/>
      <c r="E838" s="421"/>
      <c r="F838" s="421"/>
      <c r="G838" s="421"/>
      <c r="H838" s="426"/>
      <c r="I838" s="236">
        <v>10</v>
      </c>
      <c r="J838" s="234"/>
      <c r="K838" s="234"/>
      <c r="L838" s="234"/>
      <c r="M838" s="235"/>
      <c r="N838" s="428"/>
      <c r="O838" s="421"/>
      <c r="P838" s="421"/>
      <c r="Q838" s="421"/>
      <c r="R838" s="421"/>
      <c r="S838" s="245"/>
      <c r="T838" s="246"/>
      <c r="U838" s="246"/>
      <c r="V838" s="246"/>
      <c r="W838" s="247"/>
      <c r="X838" s="65"/>
    </row>
    <row r="839" spans="1:24" ht="30" customHeight="1">
      <c r="A839" s="415"/>
      <c r="B839" s="418"/>
      <c r="C839" s="146" t="s">
        <v>19</v>
      </c>
      <c r="D839" s="421"/>
      <c r="E839" s="421"/>
      <c r="F839" s="421"/>
      <c r="G839" s="421"/>
      <c r="H839" s="426"/>
      <c r="I839" s="236"/>
      <c r="J839" s="234"/>
      <c r="K839" s="234"/>
      <c r="L839" s="234"/>
      <c r="M839" s="235"/>
      <c r="N839" s="428"/>
      <c r="O839" s="421"/>
      <c r="P839" s="421"/>
      <c r="Q839" s="421"/>
      <c r="R839" s="421"/>
      <c r="S839" s="245"/>
      <c r="T839" s="246"/>
      <c r="U839" s="246"/>
      <c r="V839" s="246"/>
      <c r="W839" s="247"/>
      <c r="X839" s="65"/>
    </row>
    <row r="840" spans="1:24" ht="30" customHeight="1">
      <c r="A840" s="415"/>
      <c r="B840" s="418"/>
      <c r="C840" s="146" t="s">
        <v>20</v>
      </c>
      <c r="D840" s="421"/>
      <c r="E840" s="421"/>
      <c r="F840" s="421"/>
      <c r="G840" s="421"/>
      <c r="H840" s="426"/>
      <c r="I840" s="236">
        <v>55</v>
      </c>
      <c r="J840" s="234"/>
      <c r="K840" s="234"/>
      <c r="L840" s="234"/>
      <c r="M840" s="235"/>
      <c r="N840" s="428"/>
      <c r="O840" s="421"/>
      <c r="P840" s="421"/>
      <c r="Q840" s="421"/>
      <c r="R840" s="421"/>
      <c r="S840" s="245"/>
      <c r="T840" s="246"/>
      <c r="U840" s="246"/>
      <c r="V840" s="246"/>
      <c r="W840" s="247"/>
      <c r="X840" s="65"/>
    </row>
    <row r="841" spans="1:24" ht="30" customHeight="1">
      <c r="A841" s="415"/>
      <c r="B841" s="418"/>
      <c r="C841" s="146" t="s">
        <v>21</v>
      </c>
      <c r="D841" s="421"/>
      <c r="E841" s="421"/>
      <c r="F841" s="421"/>
      <c r="G841" s="421"/>
      <c r="H841" s="426"/>
      <c r="I841" s="236">
        <v>12</v>
      </c>
      <c r="J841" s="234"/>
      <c r="K841" s="234"/>
      <c r="L841" s="234"/>
      <c r="M841" s="235"/>
      <c r="N841" s="428"/>
      <c r="O841" s="421"/>
      <c r="P841" s="421"/>
      <c r="Q841" s="421"/>
      <c r="R841" s="421"/>
      <c r="S841" s="245">
        <v>3</v>
      </c>
      <c r="T841" s="246"/>
      <c r="U841" s="246"/>
      <c r="V841" s="246"/>
      <c r="W841" s="247"/>
      <c r="X841" s="65"/>
    </row>
    <row r="842" spans="1:24" ht="30" customHeight="1">
      <c r="A842" s="415"/>
      <c r="B842" s="418"/>
      <c r="C842" s="146" t="s">
        <v>22</v>
      </c>
      <c r="D842" s="421"/>
      <c r="E842" s="421"/>
      <c r="F842" s="421"/>
      <c r="G842" s="421"/>
      <c r="H842" s="426"/>
      <c r="I842" s="236"/>
      <c r="J842" s="234"/>
      <c r="K842" s="234"/>
      <c r="L842" s="234"/>
      <c r="M842" s="235"/>
      <c r="N842" s="428"/>
      <c r="O842" s="421"/>
      <c r="P842" s="421"/>
      <c r="Q842" s="421"/>
      <c r="R842" s="421"/>
      <c r="S842" s="245"/>
      <c r="T842" s="246"/>
      <c r="U842" s="246"/>
      <c r="V842" s="246"/>
      <c r="W842" s="247"/>
      <c r="X842" s="65"/>
    </row>
    <row r="843" spans="1:24" ht="30" customHeight="1">
      <c r="A843" s="415"/>
      <c r="B843" s="418"/>
      <c r="C843" s="146" t="s">
        <v>23</v>
      </c>
      <c r="D843" s="421"/>
      <c r="E843" s="421"/>
      <c r="F843" s="421"/>
      <c r="G843" s="421"/>
      <c r="H843" s="426"/>
      <c r="I843" s="236"/>
      <c r="J843" s="234"/>
      <c r="K843" s="234"/>
      <c r="L843" s="234"/>
      <c r="M843" s="235"/>
      <c r="N843" s="428"/>
      <c r="O843" s="421"/>
      <c r="P843" s="421"/>
      <c r="Q843" s="421"/>
      <c r="R843" s="421"/>
      <c r="S843" s="245"/>
      <c r="T843" s="246"/>
      <c r="U843" s="246"/>
      <c r="V843" s="246"/>
      <c r="W843" s="247"/>
      <c r="X843" s="65"/>
    </row>
    <row r="844" spans="1:24" ht="30" customHeight="1" thickBot="1">
      <c r="A844" s="415"/>
      <c r="B844" s="419"/>
      <c r="C844" s="149" t="s">
        <v>24</v>
      </c>
      <c r="D844" s="421"/>
      <c r="E844" s="421"/>
      <c r="F844" s="421"/>
      <c r="G844" s="421"/>
      <c r="H844" s="426"/>
      <c r="I844" s="237">
        <v>25</v>
      </c>
      <c r="J844" s="238"/>
      <c r="K844" s="238"/>
      <c r="L844" s="238"/>
      <c r="M844" s="239"/>
      <c r="N844" s="429"/>
      <c r="O844" s="424"/>
      <c r="P844" s="424"/>
      <c r="Q844" s="424"/>
      <c r="R844" s="424"/>
      <c r="S844" s="251"/>
      <c r="T844" s="248"/>
      <c r="U844" s="248"/>
      <c r="V844" s="248"/>
      <c r="W844" s="252"/>
      <c r="X844" s="65"/>
    </row>
    <row r="845" spans="1:24" ht="30" customHeight="1" thickBot="1">
      <c r="A845" s="416"/>
      <c r="B845" s="422" t="s">
        <v>25</v>
      </c>
      <c r="C845" s="423"/>
      <c r="D845" s="256"/>
      <c r="E845" s="223"/>
      <c r="F845" s="223"/>
      <c r="G845" s="223"/>
      <c r="H845" s="223"/>
      <c r="I845" s="223">
        <f t="shared" ref="I845:M845" si="184">I837+I838+I839+I840+I841+I842+I843+I844</f>
        <v>115.7</v>
      </c>
      <c r="J845" s="223">
        <f t="shared" si="184"/>
        <v>0</v>
      </c>
      <c r="K845" s="223">
        <f t="shared" si="184"/>
        <v>0</v>
      </c>
      <c r="L845" s="223">
        <f t="shared" si="184"/>
        <v>0</v>
      </c>
      <c r="M845" s="224">
        <f t="shared" si="184"/>
        <v>0</v>
      </c>
      <c r="N845" s="256"/>
      <c r="O845" s="223"/>
      <c r="P845" s="223"/>
      <c r="Q845" s="223"/>
      <c r="R845" s="223"/>
      <c r="S845" s="223">
        <f t="shared" ref="S845:W845" si="185">S837+S838+S839+S840+S841+S842+S843+S844</f>
        <v>6.5190000000000001</v>
      </c>
      <c r="T845" s="223">
        <f t="shared" si="185"/>
        <v>0</v>
      </c>
      <c r="U845" s="223">
        <f t="shared" si="185"/>
        <v>0</v>
      </c>
      <c r="V845" s="223">
        <f t="shared" si="185"/>
        <v>0</v>
      </c>
      <c r="W845" s="224">
        <f t="shared" si="185"/>
        <v>0</v>
      </c>
      <c r="X845" s="65"/>
    </row>
    <row r="846" spans="1:24" ht="30" customHeight="1">
      <c r="A846" s="415">
        <v>94</v>
      </c>
      <c r="B846" s="417" t="s">
        <v>482</v>
      </c>
      <c r="C846" s="144" t="s">
        <v>17</v>
      </c>
      <c r="D846" s="420">
        <v>59.33</v>
      </c>
      <c r="E846" s="420">
        <v>0</v>
      </c>
      <c r="F846" s="420">
        <v>69.672799999999995</v>
      </c>
      <c r="G846" s="420">
        <v>67.703299999999999</v>
      </c>
      <c r="H846" s="425">
        <v>4.6040000000000001</v>
      </c>
      <c r="I846" s="240"/>
      <c r="J846" s="232"/>
      <c r="K846" s="232"/>
      <c r="L846" s="232"/>
      <c r="M846" s="233"/>
      <c r="N846" s="427">
        <v>4.67</v>
      </c>
      <c r="O846" s="420">
        <v>0</v>
      </c>
      <c r="P846" s="420">
        <v>0</v>
      </c>
      <c r="Q846" s="420">
        <v>4.0137</v>
      </c>
      <c r="R846" s="420">
        <v>1.0106999999999999</v>
      </c>
      <c r="S846" s="242"/>
      <c r="T846" s="243"/>
      <c r="U846" s="243"/>
      <c r="V846" s="243"/>
      <c r="W846" s="244"/>
      <c r="X846" s="65"/>
    </row>
    <row r="847" spans="1:24" ht="30" customHeight="1">
      <c r="A847" s="415"/>
      <c r="B847" s="418"/>
      <c r="C847" s="146" t="s">
        <v>18</v>
      </c>
      <c r="D847" s="421"/>
      <c r="E847" s="421"/>
      <c r="F847" s="421"/>
      <c r="G847" s="421"/>
      <c r="H847" s="426"/>
      <c r="I847" s="236"/>
      <c r="J847" s="234"/>
      <c r="K847" s="234"/>
      <c r="L847" s="234"/>
      <c r="M847" s="235"/>
      <c r="N847" s="428"/>
      <c r="O847" s="421"/>
      <c r="P847" s="421"/>
      <c r="Q847" s="421"/>
      <c r="R847" s="421"/>
      <c r="S847" s="245"/>
      <c r="T847" s="246"/>
      <c r="U847" s="246"/>
      <c r="V847" s="246"/>
      <c r="W847" s="247"/>
      <c r="X847" s="65"/>
    </row>
    <row r="848" spans="1:24" ht="30" customHeight="1">
      <c r="A848" s="415"/>
      <c r="B848" s="418"/>
      <c r="C848" s="146" t="s">
        <v>19</v>
      </c>
      <c r="D848" s="421"/>
      <c r="E848" s="421"/>
      <c r="F848" s="421"/>
      <c r="G848" s="421"/>
      <c r="H848" s="426"/>
      <c r="I848" s="236"/>
      <c r="J848" s="234"/>
      <c r="K848" s="234"/>
      <c r="L848" s="234"/>
      <c r="M848" s="235"/>
      <c r="N848" s="428"/>
      <c r="O848" s="421"/>
      <c r="P848" s="421"/>
      <c r="Q848" s="421"/>
      <c r="R848" s="421"/>
      <c r="S848" s="245"/>
      <c r="T848" s="246"/>
      <c r="U848" s="246"/>
      <c r="V848" s="246"/>
      <c r="W848" s="247"/>
      <c r="X848" s="65"/>
    </row>
    <row r="849" spans="1:24" ht="30" customHeight="1">
      <c r="A849" s="415"/>
      <c r="B849" s="418"/>
      <c r="C849" s="146" t="s">
        <v>20</v>
      </c>
      <c r="D849" s="421"/>
      <c r="E849" s="421"/>
      <c r="F849" s="421"/>
      <c r="G849" s="421"/>
      <c r="H849" s="426"/>
      <c r="I849" s="236"/>
      <c r="J849" s="234"/>
      <c r="K849" s="234"/>
      <c r="L849" s="234"/>
      <c r="M849" s="235"/>
      <c r="N849" s="428"/>
      <c r="O849" s="421"/>
      <c r="P849" s="421"/>
      <c r="Q849" s="421"/>
      <c r="R849" s="421"/>
      <c r="S849" s="245"/>
      <c r="T849" s="246"/>
      <c r="U849" s="246"/>
      <c r="V849" s="246"/>
      <c r="W849" s="247"/>
      <c r="X849" s="65"/>
    </row>
    <row r="850" spans="1:24" ht="30" customHeight="1">
      <c r="A850" s="415"/>
      <c r="B850" s="418"/>
      <c r="C850" s="146" t="s">
        <v>21</v>
      </c>
      <c r="D850" s="421"/>
      <c r="E850" s="421"/>
      <c r="F850" s="421"/>
      <c r="G850" s="421"/>
      <c r="H850" s="426"/>
      <c r="I850" s="236"/>
      <c r="J850" s="234"/>
      <c r="K850" s="234"/>
      <c r="L850" s="234"/>
      <c r="M850" s="235"/>
      <c r="N850" s="428"/>
      <c r="O850" s="421"/>
      <c r="P850" s="421"/>
      <c r="Q850" s="421"/>
      <c r="R850" s="421"/>
      <c r="S850" s="245"/>
      <c r="T850" s="246"/>
      <c r="U850" s="246"/>
      <c r="V850" s="246"/>
      <c r="W850" s="247"/>
      <c r="X850" s="65"/>
    </row>
    <row r="851" spans="1:24" ht="30" customHeight="1">
      <c r="A851" s="415"/>
      <c r="B851" s="418"/>
      <c r="C851" s="146" t="s">
        <v>22</v>
      </c>
      <c r="D851" s="421"/>
      <c r="E851" s="421"/>
      <c r="F851" s="421"/>
      <c r="G851" s="421"/>
      <c r="H851" s="426"/>
      <c r="I851" s="236"/>
      <c r="J851" s="234"/>
      <c r="K851" s="234"/>
      <c r="L851" s="234"/>
      <c r="M851" s="235"/>
      <c r="N851" s="428"/>
      <c r="O851" s="421"/>
      <c r="P851" s="421"/>
      <c r="Q851" s="421"/>
      <c r="R851" s="421"/>
      <c r="S851" s="245"/>
      <c r="T851" s="246"/>
      <c r="U851" s="246"/>
      <c r="V851" s="246"/>
      <c r="W851" s="247"/>
      <c r="X851" s="65"/>
    </row>
    <row r="852" spans="1:24" ht="30" customHeight="1">
      <c r="A852" s="415"/>
      <c r="B852" s="418"/>
      <c r="C852" s="146" t="s">
        <v>23</v>
      </c>
      <c r="D852" s="421"/>
      <c r="E852" s="421"/>
      <c r="F852" s="421"/>
      <c r="G852" s="421"/>
      <c r="H852" s="426"/>
      <c r="I852" s="236"/>
      <c r="J852" s="234"/>
      <c r="K852" s="234"/>
      <c r="L852" s="234"/>
      <c r="M852" s="235"/>
      <c r="N852" s="428"/>
      <c r="O852" s="421"/>
      <c r="P852" s="421"/>
      <c r="Q852" s="421"/>
      <c r="R852" s="421"/>
      <c r="S852" s="245"/>
      <c r="T852" s="246"/>
      <c r="U852" s="246"/>
      <c r="V852" s="246"/>
      <c r="W852" s="247"/>
      <c r="X852" s="65"/>
    </row>
    <row r="853" spans="1:24" ht="30" customHeight="1" thickBot="1">
      <c r="A853" s="415"/>
      <c r="B853" s="419"/>
      <c r="C853" s="149" t="s">
        <v>24</v>
      </c>
      <c r="D853" s="421"/>
      <c r="E853" s="421"/>
      <c r="F853" s="421"/>
      <c r="G853" s="421"/>
      <c r="H853" s="426"/>
      <c r="I853" s="237"/>
      <c r="J853" s="238"/>
      <c r="K853" s="238"/>
      <c r="L853" s="238"/>
      <c r="M853" s="239"/>
      <c r="N853" s="429"/>
      <c r="O853" s="424"/>
      <c r="P853" s="424"/>
      <c r="Q853" s="424"/>
      <c r="R853" s="424"/>
      <c r="S853" s="251"/>
      <c r="T853" s="248"/>
      <c r="U853" s="248"/>
      <c r="V853" s="248"/>
      <c r="W853" s="252"/>
      <c r="X853" s="65"/>
    </row>
    <row r="854" spans="1:24" ht="30" customHeight="1" thickBot="1">
      <c r="A854" s="416"/>
      <c r="B854" s="422" t="s">
        <v>25</v>
      </c>
      <c r="C854" s="423"/>
      <c r="D854" s="256"/>
      <c r="E854" s="223"/>
      <c r="F854" s="223"/>
      <c r="G854" s="223"/>
      <c r="H854" s="223"/>
      <c r="I854" s="223">
        <f>I846+I847+I848+I849+I850+I851+I852+I853</f>
        <v>0</v>
      </c>
      <c r="J854" s="223">
        <f t="shared" ref="J854:M854" si="186">J846+J847+J848+J849+J850+J851+J852+J853</f>
        <v>0</v>
      </c>
      <c r="K854" s="223">
        <f t="shared" si="186"/>
        <v>0</v>
      </c>
      <c r="L854" s="223">
        <f t="shared" si="186"/>
        <v>0</v>
      </c>
      <c r="M854" s="224">
        <f t="shared" si="186"/>
        <v>0</v>
      </c>
      <c r="N854" s="256"/>
      <c r="O854" s="223"/>
      <c r="P854" s="223"/>
      <c r="Q854" s="223"/>
      <c r="R854" s="223"/>
      <c r="S854" s="223">
        <f>S846+S847+S848+S849+S850+S851+S852+S853</f>
        <v>0</v>
      </c>
      <c r="T854" s="223">
        <f t="shared" ref="T854:W854" si="187">T846+T847+T848+T849+T850+T851+T852+T853</f>
        <v>0</v>
      </c>
      <c r="U854" s="223">
        <f t="shared" si="187"/>
        <v>0</v>
      </c>
      <c r="V854" s="223">
        <f t="shared" si="187"/>
        <v>0</v>
      </c>
      <c r="W854" s="224">
        <f t="shared" si="187"/>
        <v>0</v>
      </c>
      <c r="X854" s="65"/>
    </row>
    <row r="855" spans="1:24" ht="30" customHeight="1">
      <c r="A855" s="415">
        <v>95</v>
      </c>
      <c r="B855" s="417" t="s">
        <v>483</v>
      </c>
      <c r="C855" s="144" t="s">
        <v>17</v>
      </c>
      <c r="D855" s="420">
        <v>167.4496</v>
      </c>
      <c r="E855" s="420">
        <v>0</v>
      </c>
      <c r="F855" s="420">
        <v>0</v>
      </c>
      <c r="G855" s="420">
        <v>4.7649999999999997</v>
      </c>
      <c r="H855" s="425">
        <v>88.865700000000004</v>
      </c>
      <c r="I855" s="240">
        <v>3.27</v>
      </c>
      <c r="J855" s="232"/>
      <c r="K855" s="232"/>
      <c r="L855" s="232"/>
      <c r="M855" s="233"/>
      <c r="N855" s="427"/>
      <c r="O855" s="420"/>
      <c r="P855" s="420"/>
      <c r="Q855" s="420"/>
      <c r="R855" s="420"/>
      <c r="S855" s="242"/>
      <c r="T855" s="243"/>
      <c r="U855" s="243"/>
      <c r="V855" s="243"/>
      <c r="W855" s="244"/>
      <c r="X855" s="65"/>
    </row>
    <row r="856" spans="1:24" ht="30" customHeight="1">
      <c r="A856" s="415"/>
      <c r="B856" s="418"/>
      <c r="C856" s="146" t="s">
        <v>18</v>
      </c>
      <c r="D856" s="421"/>
      <c r="E856" s="421"/>
      <c r="F856" s="421"/>
      <c r="G856" s="421"/>
      <c r="H856" s="426"/>
      <c r="I856" s="236">
        <v>3</v>
      </c>
      <c r="J856" s="234"/>
      <c r="K856" s="234"/>
      <c r="L856" s="234"/>
      <c r="M856" s="235"/>
      <c r="N856" s="428"/>
      <c r="O856" s="421"/>
      <c r="P856" s="421"/>
      <c r="Q856" s="421"/>
      <c r="R856" s="421"/>
      <c r="S856" s="245"/>
      <c r="T856" s="246"/>
      <c r="U856" s="246"/>
      <c r="V856" s="246"/>
      <c r="W856" s="247"/>
      <c r="X856" s="65"/>
    </row>
    <row r="857" spans="1:24" ht="30" customHeight="1">
      <c r="A857" s="415"/>
      <c r="B857" s="418"/>
      <c r="C857" s="146" t="s">
        <v>19</v>
      </c>
      <c r="D857" s="421"/>
      <c r="E857" s="421"/>
      <c r="F857" s="421"/>
      <c r="G857" s="421"/>
      <c r="H857" s="426"/>
      <c r="I857" s="236"/>
      <c r="J857" s="234"/>
      <c r="K857" s="234"/>
      <c r="L857" s="234"/>
      <c r="M857" s="235"/>
      <c r="N857" s="428"/>
      <c r="O857" s="421"/>
      <c r="P857" s="421"/>
      <c r="Q857" s="421"/>
      <c r="R857" s="421"/>
      <c r="S857" s="245"/>
      <c r="T857" s="246"/>
      <c r="U857" s="246"/>
      <c r="V857" s="246"/>
      <c r="W857" s="247"/>
      <c r="X857" s="65"/>
    </row>
    <row r="858" spans="1:24" ht="30" customHeight="1">
      <c r="A858" s="415"/>
      <c r="B858" s="418"/>
      <c r="C858" s="146" t="s">
        <v>20</v>
      </c>
      <c r="D858" s="421"/>
      <c r="E858" s="421"/>
      <c r="F858" s="421"/>
      <c r="G858" s="421"/>
      <c r="H858" s="426"/>
      <c r="I858" s="236">
        <v>5</v>
      </c>
      <c r="J858" s="234"/>
      <c r="K858" s="234"/>
      <c r="L858" s="234"/>
      <c r="M858" s="235"/>
      <c r="N858" s="428"/>
      <c r="O858" s="421"/>
      <c r="P858" s="421"/>
      <c r="Q858" s="421"/>
      <c r="R858" s="421"/>
      <c r="S858" s="245"/>
      <c r="T858" s="246"/>
      <c r="U858" s="246"/>
      <c r="V858" s="246"/>
      <c r="W858" s="247"/>
      <c r="X858" s="65"/>
    </row>
    <row r="859" spans="1:24" ht="30" customHeight="1">
      <c r="A859" s="415"/>
      <c r="B859" s="418"/>
      <c r="C859" s="146" t="s">
        <v>21</v>
      </c>
      <c r="D859" s="421"/>
      <c r="E859" s="421"/>
      <c r="F859" s="421"/>
      <c r="G859" s="421"/>
      <c r="H859" s="426"/>
      <c r="I859" s="236">
        <v>10</v>
      </c>
      <c r="J859" s="234"/>
      <c r="K859" s="234"/>
      <c r="L859" s="234"/>
      <c r="M859" s="235"/>
      <c r="N859" s="428"/>
      <c r="O859" s="421"/>
      <c r="P859" s="421"/>
      <c r="Q859" s="421"/>
      <c r="R859" s="421"/>
      <c r="S859" s="245"/>
      <c r="T859" s="246"/>
      <c r="U859" s="246"/>
      <c r="V859" s="246"/>
      <c r="W859" s="247"/>
      <c r="X859" s="65"/>
    </row>
    <row r="860" spans="1:24" ht="30" customHeight="1">
      <c r="A860" s="415"/>
      <c r="B860" s="418"/>
      <c r="C860" s="146" t="s">
        <v>22</v>
      </c>
      <c r="D860" s="421"/>
      <c r="E860" s="421"/>
      <c r="F860" s="421"/>
      <c r="G860" s="421"/>
      <c r="H860" s="426"/>
      <c r="I860" s="236"/>
      <c r="J860" s="234"/>
      <c r="K860" s="234"/>
      <c r="L860" s="234"/>
      <c r="M860" s="235"/>
      <c r="N860" s="428"/>
      <c r="O860" s="421"/>
      <c r="P860" s="421"/>
      <c r="Q860" s="421"/>
      <c r="R860" s="421"/>
      <c r="S860" s="245"/>
      <c r="T860" s="246"/>
      <c r="U860" s="246"/>
      <c r="V860" s="246"/>
      <c r="W860" s="247"/>
      <c r="X860" s="65"/>
    </row>
    <row r="861" spans="1:24" ht="30" customHeight="1">
      <c r="A861" s="415"/>
      <c r="B861" s="418"/>
      <c r="C861" s="146" t="s">
        <v>23</v>
      </c>
      <c r="D861" s="421"/>
      <c r="E861" s="421"/>
      <c r="F861" s="421"/>
      <c r="G861" s="421"/>
      <c r="H861" s="426"/>
      <c r="I861" s="236"/>
      <c r="J861" s="234"/>
      <c r="K861" s="234"/>
      <c r="L861" s="234"/>
      <c r="M861" s="235"/>
      <c r="N861" s="428"/>
      <c r="O861" s="421"/>
      <c r="P861" s="421"/>
      <c r="Q861" s="421"/>
      <c r="R861" s="421"/>
      <c r="S861" s="245"/>
      <c r="T861" s="246"/>
      <c r="U861" s="246"/>
      <c r="V861" s="246"/>
      <c r="W861" s="247"/>
      <c r="X861" s="65"/>
    </row>
    <row r="862" spans="1:24" ht="30" customHeight="1" thickBot="1">
      <c r="A862" s="415"/>
      <c r="B862" s="419"/>
      <c r="C862" s="149" t="s">
        <v>24</v>
      </c>
      <c r="D862" s="421"/>
      <c r="E862" s="421"/>
      <c r="F862" s="421"/>
      <c r="G862" s="421"/>
      <c r="H862" s="426"/>
      <c r="I862" s="237">
        <v>13</v>
      </c>
      <c r="J862" s="238"/>
      <c r="K862" s="238"/>
      <c r="L862" s="238"/>
      <c r="M862" s="239"/>
      <c r="N862" s="429"/>
      <c r="O862" s="424"/>
      <c r="P862" s="424"/>
      <c r="Q862" s="424"/>
      <c r="R862" s="424"/>
      <c r="S862" s="251"/>
      <c r="T862" s="248"/>
      <c r="U862" s="248"/>
      <c r="V862" s="248"/>
      <c r="W862" s="252"/>
      <c r="X862" s="65"/>
    </row>
    <row r="863" spans="1:24" ht="30" customHeight="1" thickBot="1">
      <c r="A863" s="416"/>
      <c r="B863" s="422" t="s">
        <v>25</v>
      </c>
      <c r="C863" s="423"/>
      <c r="D863" s="256"/>
      <c r="E863" s="223"/>
      <c r="F863" s="223"/>
      <c r="G863" s="223"/>
      <c r="H863" s="223"/>
      <c r="I863" s="223">
        <f t="shared" ref="I863:M863" si="188">I855+I856+I857+I858+I859+I860+I861+I862</f>
        <v>34.269999999999996</v>
      </c>
      <c r="J863" s="223">
        <f t="shared" si="188"/>
        <v>0</v>
      </c>
      <c r="K863" s="223">
        <f t="shared" si="188"/>
        <v>0</v>
      </c>
      <c r="L863" s="223">
        <f t="shared" si="188"/>
        <v>0</v>
      </c>
      <c r="M863" s="224">
        <f t="shared" si="188"/>
        <v>0</v>
      </c>
      <c r="N863" s="256"/>
      <c r="O863" s="223"/>
      <c r="P863" s="223"/>
      <c r="Q863" s="223"/>
      <c r="R863" s="223"/>
      <c r="S863" s="223">
        <f t="shared" ref="S863:W863" si="189">S855+S856+S857+S858+S859+S860+S861+S862</f>
        <v>0</v>
      </c>
      <c r="T863" s="223">
        <f t="shared" si="189"/>
        <v>0</v>
      </c>
      <c r="U863" s="223">
        <f t="shared" si="189"/>
        <v>0</v>
      </c>
      <c r="V863" s="223">
        <f t="shared" si="189"/>
        <v>0</v>
      </c>
      <c r="W863" s="224">
        <f t="shared" si="189"/>
        <v>0</v>
      </c>
      <c r="X863" s="65"/>
    </row>
    <row r="864" spans="1:24" ht="30" customHeight="1" thickBot="1">
      <c r="A864" s="483"/>
      <c r="B864" s="486" t="s">
        <v>322</v>
      </c>
      <c r="C864" s="100" t="s">
        <v>17</v>
      </c>
      <c r="D864" s="480">
        <f>SUM(D9:D863)</f>
        <v>18034.167100000006</v>
      </c>
      <c r="E864" s="480">
        <f t="shared" ref="E864:H864" si="190">SUM(E9:E863)</f>
        <v>9376.1338000000032</v>
      </c>
      <c r="F864" s="480">
        <f t="shared" si="190"/>
        <v>951.15120000000002</v>
      </c>
      <c r="G864" s="480">
        <f t="shared" si="190"/>
        <v>2144.7302999999997</v>
      </c>
      <c r="H864" s="480">
        <f t="shared" si="190"/>
        <v>1465.6000999999997</v>
      </c>
      <c r="I864" s="101">
        <f>I855+I846+I837+I828+I819+I810+I801+I792+I783+I774+I765+I756+I747+I738+I729+I720+I711+I702+I693+I684+I675+I666+I657+I648+I639+I630+I621+I612+I603+I594+I585+I576+I567+I558+I549+I540+I531+I522+I513+I504+I495+I486+I477+I468+I459+I450+I441+I432+I423+I414+I405+I396+I387+I378+I369+I360+I351+I342+I333+I324+I315+I306+I297+I288+I279+I270+I261+I252+I243+I234+I225+I216+I207+I198+I189+I180+I171+I162+I153+I144+I135+I126+I117+I108+I99+I90+I81+I72+I63+I54+I45+I36+I27+I18+I9</f>
        <v>297.52199999999999</v>
      </c>
      <c r="J864" s="101">
        <f t="shared" ref="J864:M864" si="191">J855+J846+J837+J828+J819+J810+J801+J792+J783+J774+J765+J756+J747+J738+J729+J720+J711+J702+J693+J684+J675+J666+J657+J648+J639+J630+J621+J612+J603+J594+J585+J576+J567+J558+J549+J540+J531+J522+J513+J504+J495+J486+J477+J468+J459+J450+J441+J432+J423+J414+J405+J396+J387+J378+J369+J360+J351+J342+J333+J324+J315+J306+J297+J288+J279+J270+J261+J252+J243+J234+J225+J216+J207+J198+J189+J180+J171+J162+J153+J144+J135+J126+J117+J108+J99+J90+J81+J72+J63+J54+J45+J36+J27+J18+J9</f>
        <v>8.129999999999999</v>
      </c>
      <c r="K864" s="101">
        <f t="shared" si="191"/>
        <v>17.843</v>
      </c>
      <c r="L864" s="101">
        <f t="shared" si="191"/>
        <v>0</v>
      </c>
      <c r="M864" s="101">
        <f t="shared" si="191"/>
        <v>0</v>
      </c>
      <c r="N864" s="475">
        <f t="shared" ref="N864" si="192">SUM(N9:N863)</f>
        <v>440.85260000000005</v>
      </c>
      <c r="O864" s="475">
        <f t="shared" ref="O864" si="193">SUM(O9:O863)</f>
        <v>243.22709999999998</v>
      </c>
      <c r="P864" s="475">
        <f>SUM(P9:P863)</f>
        <v>23.839399999999998</v>
      </c>
      <c r="Q864" s="475">
        <f t="shared" ref="Q864:R864" si="194">SUM(Q9:Q863)</f>
        <v>332.52899999999988</v>
      </c>
      <c r="R864" s="475">
        <f t="shared" si="194"/>
        <v>236.86790000000002</v>
      </c>
      <c r="S864" s="101">
        <f>S855+S846+S837+S828+S819+S810+S801+S792+S783+S774+S765+S756+S747+S738+S729+S720+S711+S702+S693+S684+S675+S666+S657+S648+S639+S630+S621+S612+S603+S594+S585+S576+S567+S558+S549+S540+S531+S522+S513+S504+S495+S486+S477+S468+S459+S450+S441+S432+S423+S414+S405+S396+S387+S378+S369+S360+S351+S342+S333+S324+S315+S306+S297+S288+S279+S270+S261+S252+S243+S234+S225+S216+S207+S198+S189+S180+S171+S162+S153+S144+S135+S126+S117+S108+S99+S90+S81+S72+S63+S54+S45+S36+S27+S18+S9</f>
        <v>14.199</v>
      </c>
      <c r="T864" s="101">
        <f t="shared" ref="T864:W864" si="195">T855+T846+T837+T828+T819+T810+T801+T792+T783+T774+T765+T756+T747+T738+T729+T720+T711+T702+T693+T684+T675+T666+T657+T648+T639+T630+T621+T612+T603+T594+T585+T576+T567+T558+T549+T540+T531+T522+T513+T504+T495+T486+T477+T468+T459+T450+T441+T432+T423+T414+T405+T396+T387+T378+T369+T360+T351+T342+T333+T324+T315+T306+T297+T288+T279+T270+T261+T252+T243+T234+T225+T216+T207+T198+T189+T180+T171+T162+T153+T144+T135+T126+T117+T108+T99+T90+T81+T72+T63+T54+T45+T36+T27+T18+T9</f>
        <v>0</v>
      </c>
      <c r="U864" s="101">
        <f t="shared" si="195"/>
        <v>0</v>
      </c>
      <c r="V864" s="101">
        <f t="shared" si="195"/>
        <v>0</v>
      </c>
      <c r="W864" s="101">
        <f t="shared" si="195"/>
        <v>0</v>
      </c>
    </row>
    <row r="865" spans="1:23" ht="30" customHeight="1" thickBot="1">
      <c r="A865" s="484"/>
      <c r="B865" s="487"/>
      <c r="C865" s="102" t="s">
        <v>18</v>
      </c>
      <c r="D865" s="481"/>
      <c r="E865" s="481"/>
      <c r="F865" s="481"/>
      <c r="G865" s="481"/>
      <c r="H865" s="481"/>
      <c r="I865" s="101">
        <f t="shared" ref="I865:M871" si="196">I856+I847+I838+I829+I820+I811+I802+I793+I784+I775+I766+I757+I748+I739+I730+I721+I712+I703+I694+I685+I676+I667+I658+I649+I640+I631+I622+I613+I604+I595+I586+I577+I568+I559+I550+I541+I532+I523+I514+I505+I496+I487+I478+I469+I460+I451+I442+I433+I424+I415+I406+I397+I388+I379+I370+I361+I352+I343+I334+I325+I316+I307+I298+I289+I280+I271+I262+I253+I244+I235+I226+I217+I208+I199+I190+I181+I172+I163+I154+I145+I136+I127+I118+I109+I100+I91+I82+I73+I64+I55+I46+I37+I28+I19+I10</f>
        <v>248.42999999999998</v>
      </c>
      <c r="J865" s="101">
        <f t="shared" si="196"/>
        <v>5.5</v>
      </c>
      <c r="K865" s="101">
        <f t="shared" si="196"/>
        <v>20</v>
      </c>
      <c r="L865" s="101">
        <f t="shared" si="196"/>
        <v>0</v>
      </c>
      <c r="M865" s="101">
        <f t="shared" si="196"/>
        <v>0</v>
      </c>
      <c r="N865" s="476"/>
      <c r="O865" s="476"/>
      <c r="P865" s="476"/>
      <c r="Q865" s="476"/>
      <c r="R865" s="476"/>
      <c r="S865" s="101">
        <f t="shared" ref="S865:W871" si="197">S856+S847+S838+S829+S820+S811+S802+S793+S784+S775+S766+S757+S748+S739+S730+S721+S712+S703+S694+S685+S676+S667+S658+S649+S640+S631+S622+S613+S604+S595+S586+S577+S568+S559+S550+S541+S532+S523+S514+S505+S496+S487+S478+S469+S460+S451+S442+S433+S424+S415+S406+S397+S388+S379+S370+S361+S352+S343+S334+S325+S316+S307+S298+S289+S280+S271+S262+S253+S244+S235+S226+S217+S208+S199+S190+S181+S172+S163+S154+S145+S136+S127+S118+S109+S100+S91+S82+S73+S64+S55+S46+S37+S28+S19+S10</f>
        <v>0</v>
      </c>
      <c r="T865" s="101">
        <f t="shared" si="197"/>
        <v>0</v>
      </c>
      <c r="U865" s="101">
        <f t="shared" si="197"/>
        <v>0</v>
      </c>
      <c r="V865" s="101">
        <f t="shared" si="197"/>
        <v>0</v>
      </c>
      <c r="W865" s="101">
        <f t="shared" si="197"/>
        <v>0</v>
      </c>
    </row>
    <row r="866" spans="1:23" ht="30" customHeight="1" thickBot="1">
      <c r="A866" s="484"/>
      <c r="B866" s="487"/>
      <c r="C866" s="102" t="s">
        <v>19</v>
      </c>
      <c r="D866" s="481"/>
      <c r="E866" s="481"/>
      <c r="F866" s="481"/>
      <c r="G866" s="481"/>
      <c r="H866" s="481"/>
      <c r="I866" s="101">
        <f t="shared" si="196"/>
        <v>61</v>
      </c>
      <c r="J866" s="101">
        <f t="shared" si="196"/>
        <v>0</v>
      </c>
      <c r="K866" s="101">
        <f t="shared" si="196"/>
        <v>5</v>
      </c>
      <c r="L866" s="101">
        <f t="shared" si="196"/>
        <v>0</v>
      </c>
      <c r="M866" s="101">
        <f t="shared" si="196"/>
        <v>0</v>
      </c>
      <c r="N866" s="476"/>
      <c r="O866" s="476"/>
      <c r="P866" s="476"/>
      <c r="Q866" s="476"/>
      <c r="R866" s="476"/>
      <c r="S866" s="101">
        <f t="shared" si="197"/>
        <v>2</v>
      </c>
      <c r="T866" s="101">
        <f t="shared" si="197"/>
        <v>0</v>
      </c>
      <c r="U866" s="101">
        <f t="shared" si="197"/>
        <v>0</v>
      </c>
      <c r="V866" s="101">
        <f t="shared" si="197"/>
        <v>0</v>
      </c>
      <c r="W866" s="101">
        <f t="shared" si="197"/>
        <v>0</v>
      </c>
    </row>
    <row r="867" spans="1:23" ht="30" customHeight="1" thickBot="1">
      <c r="A867" s="484"/>
      <c r="B867" s="487"/>
      <c r="C867" s="102" t="s">
        <v>20</v>
      </c>
      <c r="D867" s="481"/>
      <c r="E867" s="481"/>
      <c r="F867" s="481"/>
      <c r="G867" s="481"/>
      <c r="H867" s="481"/>
      <c r="I867" s="101">
        <f t="shared" si="196"/>
        <v>747.86200000000008</v>
      </c>
      <c r="J867" s="101">
        <f t="shared" si="196"/>
        <v>25.47</v>
      </c>
      <c r="K867" s="101">
        <f t="shared" si="196"/>
        <v>0</v>
      </c>
      <c r="L867" s="101">
        <f t="shared" si="196"/>
        <v>0</v>
      </c>
      <c r="M867" s="101">
        <f t="shared" si="196"/>
        <v>0</v>
      </c>
      <c r="N867" s="476"/>
      <c r="O867" s="476"/>
      <c r="P867" s="476"/>
      <c r="Q867" s="476"/>
      <c r="R867" s="476"/>
      <c r="S867" s="101">
        <f t="shared" si="197"/>
        <v>9.24</v>
      </c>
      <c r="T867" s="101">
        <f t="shared" si="197"/>
        <v>0</v>
      </c>
      <c r="U867" s="101">
        <f t="shared" si="197"/>
        <v>0</v>
      </c>
      <c r="V867" s="101">
        <f t="shared" si="197"/>
        <v>0</v>
      </c>
      <c r="W867" s="101">
        <f t="shared" si="197"/>
        <v>0</v>
      </c>
    </row>
    <row r="868" spans="1:23" ht="30" customHeight="1" thickBot="1">
      <c r="A868" s="484"/>
      <c r="B868" s="487"/>
      <c r="C868" s="102" t="s">
        <v>21</v>
      </c>
      <c r="D868" s="481"/>
      <c r="E868" s="481"/>
      <c r="F868" s="481"/>
      <c r="G868" s="481"/>
      <c r="H868" s="481"/>
      <c r="I868" s="101">
        <f t="shared" si="196"/>
        <v>590.56999999999994</v>
      </c>
      <c r="J868" s="101">
        <f t="shared" si="196"/>
        <v>16.3</v>
      </c>
      <c r="K868" s="101">
        <f t="shared" si="196"/>
        <v>55</v>
      </c>
      <c r="L868" s="101">
        <f t="shared" si="196"/>
        <v>0</v>
      </c>
      <c r="M868" s="101">
        <f t="shared" si="196"/>
        <v>0</v>
      </c>
      <c r="N868" s="476"/>
      <c r="O868" s="476"/>
      <c r="P868" s="476"/>
      <c r="Q868" s="476"/>
      <c r="R868" s="476"/>
      <c r="S868" s="101">
        <f t="shared" si="197"/>
        <v>26.768000000000001</v>
      </c>
      <c r="T868" s="101">
        <f t="shared" si="197"/>
        <v>0</v>
      </c>
      <c r="U868" s="101">
        <f t="shared" si="197"/>
        <v>0</v>
      </c>
      <c r="V868" s="101">
        <f t="shared" si="197"/>
        <v>0</v>
      </c>
      <c r="W868" s="101">
        <f t="shared" si="197"/>
        <v>0</v>
      </c>
    </row>
    <row r="869" spans="1:23" ht="30" customHeight="1" thickBot="1">
      <c r="A869" s="484"/>
      <c r="B869" s="487"/>
      <c r="C869" s="102" t="s">
        <v>22</v>
      </c>
      <c r="D869" s="481"/>
      <c r="E869" s="481"/>
      <c r="F869" s="481"/>
      <c r="G869" s="481"/>
      <c r="H869" s="481"/>
      <c r="I869" s="101">
        <f t="shared" si="196"/>
        <v>66.5</v>
      </c>
      <c r="J869" s="101">
        <f t="shared" si="196"/>
        <v>0</v>
      </c>
      <c r="K869" s="101">
        <f t="shared" si="196"/>
        <v>0</v>
      </c>
      <c r="L869" s="101">
        <f t="shared" si="196"/>
        <v>0</v>
      </c>
      <c r="M869" s="101">
        <f t="shared" si="196"/>
        <v>0</v>
      </c>
      <c r="N869" s="476"/>
      <c r="O869" s="476"/>
      <c r="P869" s="476"/>
      <c r="Q869" s="476"/>
      <c r="R869" s="476"/>
      <c r="S869" s="101">
        <f t="shared" si="197"/>
        <v>3</v>
      </c>
      <c r="T869" s="101">
        <f t="shared" si="197"/>
        <v>0</v>
      </c>
      <c r="U869" s="101">
        <f t="shared" si="197"/>
        <v>0</v>
      </c>
      <c r="V869" s="101">
        <f t="shared" si="197"/>
        <v>0</v>
      </c>
      <c r="W869" s="101">
        <f t="shared" si="197"/>
        <v>0</v>
      </c>
    </row>
    <row r="870" spans="1:23" ht="30" customHeight="1" thickBot="1">
      <c r="A870" s="484"/>
      <c r="B870" s="487"/>
      <c r="C870" s="102" t="s">
        <v>23</v>
      </c>
      <c r="D870" s="481"/>
      <c r="E870" s="481"/>
      <c r="F870" s="481"/>
      <c r="G870" s="481"/>
      <c r="H870" s="481"/>
      <c r="I870" s="101">
        <f t="shared" si="196"/>
        <v>79</v>
      </c>
      <c r="J870" s="101">
        <f t="shared" si="196"/>
        <v>2</v>
      </c>
      <c r="K870" s="101">
        <f t="shared" si="196"/>
        <v>0</v>
      </c>
      <c r="L870" s="101">
        <f t="shared" si="196"/>
        <v>0</v>
      </c>
      <c r="M870" s="101">
        <f t="shared" si="196"/>
        <v>0</v>
      </c>
      <c r="N870" s="476"/>
      <c r="O870" s="476"/>
      <c r="P870" s="476"/>
      <c r="Q870" s="476"/>
      <c r="R870" s="476"/>
      <c r="S870" s="101">
        <f t="shared" si="197"/>
        <v>0</v>
      </c>
      <c r="T870" s="101">
        <f t="shared" si="197"/>
        <v>0</v>
      </c>
      <c r="U870" s="101">
        <f t="shared" si="197"/>
        <v>0</v>
      </c>
      <c r="V870" s="101">
        <f t="shared" si="197"/>
        <v>0</v>
      </c>
      <c r="W870" s="101">
        <f t="shared" si="197"/>
        <v>0</v>
      </c>
    </row>
    <row r="871" spans="1:23" ht="30" customHeight="1" thickBot="1">
      <c r="A871" s="484"/>
      <c r="B871" s="488"/>
      <c r="C871" s="103" t="s">
        <v>24</v>
      </c>
      <c r="D871" s="482"/>
      <c r="E871" s="482"/>
      <c r="F871" s="482"/>
      <c r="G871" s="482"/>
      <c r="H871" s="482"/>
      <c r="I871" s="101">
        <f t="shared" si="196"/>
        <v>476.40999999999997</v>
      </c>
      <c r="J871" s="101">
        <f t="shared" si="196"/>
        <v>15.08</v>
      </c>
      <c r="K871" s="101">
        <f t="shared" si="196"/>
        <v>35</v>
      </c>
      <c r="L871" s="101">
        <f t="shared" si="196"/>
        <v>0</v>
      </c>
      <c r="M871" s="101">
        <f t="shared" si="196"/>
        <v>0</v>
      </c>
      <c r="N871" s="477"/>
      <c r="O871" s="477"/>
      <c r="P871" s="477"/>
      <c r="Q871" s="477"/>
      <c r="R871" s="477"/>
      <c r="S871" s="101">
        <f t="shared" si="197"/>
        <v>2</v>
      </c>
      <c r="T871" s="101">
        <f t="shared" si="197"/>
        <v>0</v>
      </c>
      <c r="U871" s="101">
        <f t="shared" si="197"/>
        <v>0</v>
      </c>
      <c r="V871" s="101">
        <f t="shared" si="197"/>
        <v>0</v>
      </c>
      <c r="W871" s="101">
        <f t="shared" si="197"/>
        <v>0</v>
      </c>
    </row>
    <row r="872" spans="1:23" ht="30" customHeight="1" thickBot="1">
      <c r="A872" s="485"/>
      <c r="B872" s="478" t="s">
        <v>25</v>
      </c>
      <c r="C872" s="479"/>
      <c r="D872" s="104"/>
      <c r="E872" s="105"/>
      <c r="F872" s="105"/>
      <c r="G872" s="105"/>
      <c r="H872" s="105"/>
      <c r="I872" s="106">
        <f t="shared" ref="I872:M872" si="198">I864+I865+I866+I867+I868+I869+I870+I871</f>
        <v>2567.2939999999999</v>
      </c>
      <c r="J872" s="107">
        <f t="shared" si="198"/>
        <v>72.47999999999999</v>
      </c>
      <c r="K872" s="107">
        <f t="shared" si="198"/>
        <v>132.84300000000002</v>
      </c>
      <c r="L872" s="105">
        <f t="shared" si="198"/>
        <v>0</v>
      </c>
      <c r="M872" s="108">
        <f t="shared" si="198"/>
        <v>0</v>
      </c>
      <c r="N872" s="104"/>
      <c r="O872" s="105"/>
      <c r="P872" s="105"/>
      <c r="Q872" s="105"/>
      <c r="R872" s="105"/>
      <c r="S872" s="107">
        <f t="shared" ref="S872:W872" si="199">S864+S865+S866+S867+S868+S869+S870+S871</f>
        <v>57.207000000000001</v>
      </c>
      <c r="T872" s="105">
        <f t="shared" si="199"/>
        <v>0</v>
      </c>
      <c r="U872" s="105">
        <f t="shared" si="199"/>
        <v>0</v>
      </c>
      <c r="V872" s="105">
        <f t="shared" si="199"/>
        <v>0</v>
      </c>
      <c r="W872" s="108">
        <f t="shared" si="199"/>
        <v>0</v>
      </c>
    </row>
    <row r="874" spans="1:23">
      <c r="I874" s="67"/>
    </row>
  </sheetData>
  <mergeCells count="1268">
    <mergeCell ref="R864:R871"/>
    <mergeCell ref="B872:C872"/>
    <mergeCell ref="G864:G871"/>
    <mergeCell ref="H864:H871"/>
    <mergeCell ref="N864:N871"/>
    <mergeCell ref="O864:O871"/>
    <mergeCell ref="P864:P871"/>
    <mergeCell ref="Q864:Q871"/>
    <mergeCell ref="O855:O862"/>
    <mergeCell ref="P855:P862"/>
    <mergeCell ref="Q855:Q862"/>
    <mergeCell ref="R855:R862"/>
    <mergeCell ref="B863:C863"/>
    <mergeCell ref="A864:A872"/>
    <mergeCell ref="B864:B871"/>
    <mergeCell ref="D864:D871"/>
    <mergeCell ref="E864:E871"/>
    <mergeCell ref="F864:F871"/>
    <mergeCell ref="R846:R853"/>
    <mergeCell ref="B854:C854"/>
    <mergeCell ref="A855:A863"/>
    <mergeCell ref="B855:B862"/>
    <mergeCell ref="D855:D862"/>
    <mergeCell ref="E855:E862"/>
    <mergeCell ref="F855:F862"/>
    <mergeCell ref="G855:G862"/>
    <mergeCell ref="H855:H862"/>
    <mergeCell ref="N855:N862"/>
    <mergeCell ref="G846:G853"/>
    <mergeCell ref="H846:H853"/>
    <mergeCell ref="N846:N853"/>
    <mergeCell ref="O846:O853"/>
    <mergeCell ref="P846:P853"/>
    <mergeCell ref="Q846:Q853"/>
    <mergeCell ref="O837:O844"/>
    <mergeCell ref="P837:P844"/>
    <mergeCell ref="Q837:Q844"/>
    <mergeCell ref="R837:R844"/>
    <mergeCell ref="B845:C845"/>
    <mergeCell ref="A846:A854"/>
    <mergeCell ref="B846:B853"/>
    <mergeCell ref="D846:D853"/>
    <mergeCell ref="E846:E853"/>
    <mergeCell ref="F846:F853"/>
    <mergeCell ref="R828:R835"/>
    <mergeCell ref="B836:C836"/>
    <mergeCell ref="A837:A845"/>
    <mergeCell ref="B837:B844"/>
    <mergeCell ref="D837:D844"/>
    <mergeCell ref="E837:E844"/>
    <mergeCell ref="F837:F844"/>
    <mergeCell ref="G837:G844"/>
    <mergeCell ref="H837:H844"/>
    <mergeCell ref="N837:N844"/>
    <mergeCell ref="G828:G835"/>
    <mergeCell ref="H828:H835"/>
    <mergeCell ref="N828:N835"/>
    <mergeCell ref="O828:O835"/>
    <mergeCell ref="P828:P835"/>
    <mergeCell ref="Q828:Q835"/>
    <mergeCell ref="O819:O826"/>
    <mergeCell ref="P819:P826"/>
    <mergeCell ref="Q819:Q826"/>
    <mergeCell ref="R819:R826"/>
    <mergeCell ref="B827:C827"/>
    <mergeCell ref="A828:A836"/>
    <mergeCell ref="B828:B835"/>
    <mergeCell ref="D828:D835"/>
    <mergeCell ref="E828:E835"/>
    <mergeCell ref="F828:F835"/>
    <mergeCell ref="R810:R817"/>
    <mergeCell ref="B818:C818"/>
    <mergeCell ref="A819:A827"/>
    <mergeCell ref="B819:B826"/>
    <mergeCell ref="D819:D826"/>
    <mergeCell ref="E819:E826"/>
    <mergeCell ref="F819:F826"/>
    <mergeCell ref="G819:G826"/>
    <mergeCell ref="H819:H826"/>
    <mergeCell ref="N819:N826"/>
    <mergeCell ref="G810:G817"/>
    <mergeCell ref="H810:H817"/>
    <mergeCell ref="N810:N817"/>
    <mergeCell ref="O810:O817"/>
    <mergeCell ref="P810:P817"/>
    <mergeCell ref="Q810:Q817"/>
    <mergeCell ref="O801:O808"/>
    <mergeCell ref="P801:P808"/>
    <mergeCell ref="Q801:Q808"/>
    <mergeCell ref="R801:R808"/>
    <mergeCell ref="B809:C809"/>
    <mergeCell ref="A810:A818"/>
    <mergeCell ref="B810:B817"/>
    <mergeCell ref="D810:D817"/>
    <mergeCell ref="E810:E817"/>
    <mergeCell ref="F810:F817"/>
    <mergeCell ref="R792:R799"/>
    <mergeCell ref="B800:C800"/>
    <mergeCell ref="A801:A809"/>
    <mergeCell ref="B801:B808"/>
    <mergeCell ref="D801:D808"/>
    <mergeCell ref="E801:E808"/>
    <mergeCell ref="F801:F808"/>
    <mergeCell ref="G801:G808"/>
    <mergeCell ref="H801:H808"/>
    <mergeCell ref="N801:N808"/>
    <mergeCell ref="G792:G799"/>
    <mergeCell ref="H792:H799"/>
    <mergeCell ref="N792:N799"/>
    <mergeCell ref="O792:O799"/>
    <mergeCell ref="P792:P799"/>
    <mergeCell ref="Q792:Q799"/>
    <mergeCell ref="O783:O790"/>
    <mergeCell ref="P783:P790"/>
    <mergeCell ref="Q783:Q790"/>
    <mergeCell ref="R783:R790"/>
    <mergeCell ref="B791:C791"/>
    <mergeCell ref="A792:A800"/>
    <mergeCell ref="B792:B799"/>
    <mergeCell ref="D792:D799"/>
    <mergeCell ref="E792:E799"/>
    <mergeCell ref="F792:F799"/>
    <mergeCell ref="R774:R781"/>
    <mergeCell ref="B782:C782"/>
    <mergeCell ref="A783:A791"/>
    <mergeCell ref="B783:B790"/>
    <mergeCell ref="D783:D790"/>
    <mergeCell ref="E783:E790"/>
    <mergeCell ref="F783:F790"/>
    <mergeCell ref="G783:G790"/>
    <mergeCell ref="H783:H790"/>
    <mergeCell ref="N783:N790"/>
    <mergeCell ref="G774:G781"/>
    <mergeCell ref="H774:H781"/>
    <mergeCell ref="N774:N781"/>
    <mergeCell ref="O774:O781"/>
    <mergeCell ref="P774:P781"/>
    <mergeCell ref="Q774:Q781"/>
    <mergeCell ref="O765:O772"/>
    <mergeCell ref="P765:P772"/>
    <mergeCell ref="Q765:Q772"/>
    <mergeCell ref="R765:R772"/>
    <mergeCell ref="B773:C773"/>
    <mergeCell ref="A774:A782"/>
    <mergeCell ref="B774:B781"/>
    <mergeCell ref="D774:D781"/>
    <mergeCell ref="E774:E781"/>
    <mergeCell ref="F774:F781"/>
    <mergeCell ref="R756:R763"/>
    <mergeCell ref="B764:C764"/>
    <mergeCell ref="A765:A773"/>
    <mergeCell ref="B765:B772"/>
    <mergeCell ref="D765:D772"/>
    <mergeCell ref="E765:E772"/>
    <mergeCell ref="F765:F772"/>
    <mergeCell ref="G765:G772"/>
    <mergeCell ref="H765:H772"/>
    <mergeCell ref="N765:N772"/>
    <mergeCell ref="G756:G763"/>
    <mergeCell ref="H756:H763"/>
    <mergeCell ref="N756:N763"/>
    <mergeCell ref="O756:O763"/>
    <mergeCell ref="P756:P763"/>
    <mergeCell ref="Q756:Q763"/>
    <mergeCell ref="O747:O754"/>
    <mergeCell ref="P747:P754"/>
    <mergeCell ref="Q747:Q754"/>
    <mergeCell ref="R747:R754"/>
    <mergeCell ref="B755:C755"/>
    <mergeCell ref="A756:A764"/>
    <mergeCell ref="B756:B763"/>
    <mergeCell ref="D756:D763"/>
    <mergeCell ref="E756:E763"/>
    <mergeCell ref="F756:F763"/>
    <mergeCell ref="R738:R745"/>
    <mergeCell ref="B746:C746"/>
    <mergeCell ref="A747:A755"/>
    <mergeCell ref="B747:B754"/>
    <mergeCell ref="D747:D754"/>
    <mergeCell ref="E747:E754"/>
    <mergeCell ref="F747:F754"/>
    <mergeCell ref="G747:G754"/>
    <mergeCell ref="H747:H754"/>
    <mergeCell ref="N747:N754"/>
    <mergeCell ref="G738:G745"/>
    <mergeCell ref="H738:H745"/>
    <mergeCell ref="N738:N745"/>
    <mergeCell ref="O738:O745"/>
    <mergeCell ref="P738:P745"/>
    <mergeCell ref="Q738:Q745"/>
    <mergeCell ref="O729:O736"/>
    <mergeCell ref="P729:P736"/>
    <mergeCell ref="Q729:Q736"/>
    <mergeCell ref="R729:R736"/>
    <mergeCell ref="B737:C737"/>
    <mergeCell ref="A738:A746"/>
    <mergeCell ref="B738:B745"/>
    <mergeCell ref="D738:D745"/>
    <mergeCell ref="E738:E745"/>
    <mergeCell ref="F738:F745"/>
    <mergeCell ref="R720:R727"/>
    <mergeCell ref="B728:C728"/>
    <mergeCell ref="A729:A737"/>
    <mergeCell ref="B729:B736"/>
    <mergeCell ref="D729:D736"/>
    <mergeCell ref="E729:E736"/>
    <mergeCell ref="F729:F736"/>
    <mergeCell ref="G729:G736"/>
    <mergeCell ref="H729:H736"/>
    <mergeCell ref="N729:N736"/>
    <mergeCell ref="G720:G727"/>
    <mergeCell ref="H720:H727"/>
    <mergeCell ref="N720:N727"/>
    <mergeCell ref="O720:O727"/>
    <mergeCell ref="P720:P727"/>
    <mergeCell ref="Q720:Q727"/>
    <mergeCell ref="O711:O718"/>
    <mergeCell ref="P711:P718"/>
    <mergeCell ref="Q711:Q718"/>
    <mergeCell ref="R711:R718"/>
    <mergeCell ref="B719:C719"/>
    <mergeCell ref="A720:A728"/>
    <mergeCell ref="B720:B727"/>
    <mergeCell ref="D720:D727"/>
    <mergeCell ref="E720:E727"/>
    <mergeCell ref="F720:F727"/>
    <mergeCell ref="R702:R709"/>
    <mergeCell ref="B710:C710"/>
    <mergeCell ref="A711:A719"/>
    <mergeCell ref="B711:B718"/>
    <mergeCell ref="D711:D718"/>
    <mergeCell ref="E711:E718"/>
    <mergeCell ref="F711:F718"/>
    <mergeCell ref="G711:G718"/>
    <mergeCell ref="H711:H718"/>
    <mergeCell ref="N711:N718"/>
    <mergeCell ref="G702:G709"/>
    <mergeCell ref="H702:H709"/>
    <mergeCell ref="N702:N709"/>
    <mergeCell ref="O702:O709"/>
    <mergeCell ref="P702:P709"/>
    <mergeCell ref="Q702:Q709"/>
    <mergeCell ref="O693:O700"/>
    <mergeCell ref="P693:P700"/>
    <mergeCell ref="Q693:Q700"/>
    <mergeCell ref="R693:R700"/>
    <mergeCell ref="B701:C701"/>
    <mergeCell ref="A702:A710"/>
    <mergeCell ref="B702:B709"/>
    <mergeCell ref="D702:D709"/>
    <mergeCell ref="E702:E709"/>
    <mergeCell ref="F702:F709"/>
    <mergeCell ref="R684:R691"/>
    <mergeCell ref="B692:C692"/>
    <mergeCell ref="A693:A701"/>
    <mergeCell ref="B693:B700"/>
    <mergeCell ref="D693:D700"/>
    <mergeCell ref="E693:E700"/>
    <mergeCell ref="F693:F700"/>
    <mergeCell ref="G693:G700"/>
    <mergeCell ref="H693:H700"/>
    <mergeCell ref="N693:N700"/>
    <mergeCell ref="G684:G691"/>
    <mergeCell ref="H684:H691"/>
    <mergeCell ref="N684:N691"/>
    <mergeCell ref="O684:O691"/>
    <mergeCell ref="P684:P691"/>
    <mergeCell ref="Q684:Q691"/>
    <mergeCell ref="O675:O682"/>
    <mergeCell ref="P675:P682"/>
    <mergeCell ref="Q675:Q682"/>
    <mergeCell ref="R675:R682"/>
    <mergeCell ref="B683:C683"/>
    <mergeCell ref="A684:A692"/>
    <mergeCell ref="B684:B691"/>
    <mergeCell ref="D684:D691"/>
    <mergeCell ref="E684:E691"/>
    <mergeCell ref="F684:F691"/>
    <mergeCell ref="R666:R673"/>
    <mergeCell ref="B674:C674"/>
    <mergeCell ref="A675:A683"/>
    <mergeCell ref="B675:B682"/>
    <mergeCell ref="D675:D682"/>
    <mergeCell ref="E675:E682"/>
    <mergeCell ref="F675:F682"/>
    <mergeCell ref="G675:G682"/>
    <mergeCell ref="H675:H682"/>
    <mergeCell ref="N675:N682"/>
    <mergeCell ref="G666:G673"/>
    <mergeCell ref="H666:H673"/>
    <mergeCell ref="N666:N673"/>
    <mergeCell ref="O666:O673"/>
    <mergeCell ref="P666:P673"/>
    <mergeCell ref="Q666:Q673"/>
    <mergeCell ref="O657:O664"/>
    <mergeCell ref="P657:P664"/>
    <mergeCell ref="Q657:Q664"/>
    <mergeCell ref="R657:R664"/>
    <mergeCell ref="B665:C665"/>
    <mergeCell ref="A666:A674"/>
    <mergeCell ref="B666:B673"/>
    <mergeCell ref="D666:D673"/>
    <mergeCell ref="E666:E673"/>
    <mergeCell ref="F666:F673"/>
    <mergeCell ref="R648:R655"/>
    <mergeCell ref="B656:C656"/>
    <mergeCell ref="A657:A665"/>
    <mergeCell ref="B657:B664"/>
    <mergeCell ref="D657:D664"/>
    <mergeCell ref="E657:E664"/>
    <mergeCell ref="F657:F664"/>
    <mergeCell ref="G657:G664"/>
    <mergeCell ref="H657:H664"/>
    <mergeCell ref="N657:N664"/>
    <mergeCell ref="G648:G655"/>
    <mergeCell ref="H648:H655"/>
    <mergeCell ref="N648:N655"/>
    <mergeCell ref="O648:O655"/>
    <mergeCell ref="P648:P655"/>
    <mergeCell ref="Q648:Q655"/>
    <mergeCell ref="O639:O646"/>
    <mergeCell ref="P639:P646"/>
    <mergeCell ref="Q639:Q646"/>
    <mergeCell ref="R639:R646"/>
    <mergeCell ref="B647:C647"/>
    <mergeCell ref="A648:A656"/>
    <mergeCell ref="B648:B655"/>
    <mergeCell ref="D648:D655"/>
    <mergeCell ref="E648:E655"/>
    <mergeCell ref="F648:F655"/>
    <mergeCell ref="R630:R637"/>
    <mergeCell ref="B638:C638"/>
    <mergeCell ref="A639:A647"/>
    <mergeCell ref="B639:B646"/>
    <mergeCell ref="D639:D646"/>
    <mergeCell ref="E639:E646"/>
    <mergeCell ref="F639:F646"/>
    <mergeCell ref="G639:G646"/>
    <mergeCell ref="H639:H646"/>
    <mergeCell ref="N639:N646"/>
    <mergeCell ref="G630:G637"/>
    <mergeCell ref="H630:H637"/>
    <mergeCell ref="N630:N637"/>
    <mergeCell ref="O630:O637"/>
    <mergeCell ref="P630:P637"/>
    <mergeCell ref="Q630:Q637"/>
    <mergeCell ref="O621:O628"/>
    <mergeCell ref="P621:P628"/>
    <mergeCell ref="Q621:Q628"/>
    <mergeCell ref="R621:R628"/>
    <mergeCell ref="B629:C629"/>
    <mergeCell ref="A630:A638"/>
    <mergeCell ref="B630:B637"/>
    <mergeCell ref="D630:D637"/>
    <mergeCell ref="E630:E637"/>
    <mergeCell ref="F630:F637"/>
    <mergeCell ref="R612:R619"/>
    <mergeCell ref="B620:C620"/>
    <mergeCell ref="A621:A629"/>
    <mergeCell ref="B621:B628"/>
    <mergeCell ref="D621:D628"/>
    <mergeCell ref="E621:E628"/>
    <mergeCell ref="F621:F628"/>
    <mergeCell ref="G621:G628"/>
    <mergeCell ref="H621:H628"/>
    <mergeCell ref="N621:N628"/>
    <mergeCell ref="G612:G619"/>
    <mergeCell ref="H612:H619"/>
    <mergeCell ref="N612:N619"/>
    <mergeCell ref="O612:O619"/>
    <mergeCell ref="P612:P619"/>
    <mergeCell ref="Q612:Q619"/>
    <mergeCell ref="O603:O610"/>
    <mergeCell ref="P603:P610"/>
    <mergeCell ref="Q603:Q610"/>
    <mergeCell ref="R603:R610"/>
    <mergeCell ref="B611:C611"/>
    <mergeCell ref="A612:A620"/>
    <mergeCell ref="B612:B619"/>
    <mergeCell ref="D612:D619"/>
    <mergeCell ref="E612:E619"/>
    <mergeCell ref="F612:F619"/>
    <mergeCell ref="R594:R601"/>
    <mergeCell ref="B602:C602"/>
    <mergeCell ref="A603:A611"/>
    <mergeCell ref="B603:B610"/>
    <mergeCell ref="D603:D610"/>
    <mergeCell ref="E603:E610"/>
    <mergeCell ref="F603:F610"/>
    <mergeCell ref="G603:G610"/>
    <mergeCell ref="H603:H610"/>
    <mergeCell ref="N603:N610"/>
    <mergeCell ref="G594:G601"/>
    <mergeCell ref="H594:H601"/>
    <mergeCell ref="N594:N601"/>
    <mergeCell ref="O594:O601"/>
    <mergeCell ref="P594:P601"/>
    <mergeCell ref="Q594:Q601"/>
    <mergeCell ref="O585:O592"/>
    <mergeCell ref="P585:P592"/>
    <mergeCell ref="Q585:Q592"/>
    <mergeCell ref="R585:R592"/>
    <mergeCell ref="B593:C593"/>
    <mergeCell ref="A594:A602"/>
    <mergeCell ref="B594:B601"/>
    <mergeCell ref="D594:D601"/>
    <mergeCell ref="E594:E601"/>
    <mergeCell ref="F594:F601"/>
    <mergeCell ref="R576:R583"/>
    <mergeCell ref="B584:C584"/>
    <mergeCell ref="A585:A593"/>
    <mergeCell ref="B585:B592"/>
    <mergeCell ref="D585:D592"/>
    <mergeCell ref="E585:E592"/>
    <mergeCell ref="F585:F592"/>
    <mergeCell ref="G585:G592"/>
    <mergeCell ref="H585:H592"/>
    <mergeCell ref="N585:N592"/>
    <mergeCell ref="G576:G583"/>
    <mergeCell ref="H576:H583"/>
    <mergeCell ref="N576:N583"/>
    <mergeCell ref="O576:O583"/>
    <mergeCell ref="P576:P583"/>
    <mergeCell ref="Q576:Q583"/>
    <mergeCell ref="O567:O574"/>
    <mergeCell ref="P567:P574"/>
    <mergeCell ref="Q567:Q574"/>
    <mergeCell ref="R567:R574"/>
    <mergeCell ref="B575:C575"/>
    <mergeCell ref="A576:A584"/>
    <mergeCell ref="B576:B583"/>
    <mergeCell ref="D576:D583"/>
    <mergeCell ref="E576:E583"/>
    <mergeCell ref="F576:F583"/>
    <mergeCell ref="R558:R565"/>
    <mergeCell ref="B566:C566"/>
    <mergeCell ref="A567:A575"/>
    <mergeCell ref="B567:B574"/>
    <mergeCell ref="D567:D574"/>
    <mergeCell ref="E567:E574"/>
    <mergeCell ref="F567:F574"/>
    <mergeCell ref="G567:G574"/>
    <mergeCell ref="H567:H574"/>
    <mergeCell ref="N567:N574"/>
    <mergeCell ref="G558:G565"/>
    <mergeCell ref="H558:H565"/>
    <mergeCell ref="N558:N565"/>
    <mergeCell ref="O558:O565"/>
    <mergeCell ref="P558:P565"/>
    <mergeCell ref="Q558:Q565"/>
    <mergeCell ref="O549:O556"/>
    <mergeCell ref="P549:P556"/>
    <mergeCell ref="Q549:Q556"/>
    <mergeCell ref="R549:R556"/>
    <mergeCell ref="B557:C557"/>
    <mergeCell ref="A558:A566"/>
    <mergeCell ref="B558:B565"/>
    <mergeCell ref="D558:D565"/>
    <mergeCell ref="E558:E565"/>
    <mergeCell ref="F558:F565"/>
    <mergeCell ref="R540:R547"/>
    <mergeCell ref="B548:C548"/>
    <mergeCell ref="A549:A557"/>
    <mergeCell ref="B549:B556"/>
    <mergeCell ref="D549:D556"/>
    <mergeCell ref="E549:E556"/>
    <mergeCell ref="F549:F556"/>
    <mergeCell ref="G549:G556"/>
    <mergeCell ref="H549:H556"/>
    <mergeCell ref="N549:N556"/>
    <mergeCell ref="G540:G547"/>
    <mergeCell ref="H540:H547"/>
    <mergeCell ref="N540:N547"/>
    <mergeCell ref="O540:O547"/>
    <mergeCell ref="P540:P547"/>
    <mergeCell ref="Q540:Q547"/>
    <mergeCell ref="O531:O538"/>
    <mergeCell ref="P531:P538"/>
    <mergeCell ref="Q531:Q538"/>
    <mergeCell ref="R531:R538"/>
    <mergeCell ref="B539:C539"/>
    <mergeCell ref="A540:A548"/>
    <mergeCell ref="B540:B547"/>
    <mergeCell ref="D540:D547"/>
    <mergeCell ref="E540:E547"/>
    <mergeCell ref="F540:F547"/>
    <mergeCell ref="R522:R529"/>
    <mergeCell ref="B530:C530"/>
    <mergeCell ref="A531:A539"/>
    <mergeCell ref="B531:B538"/>
    <mergeCell ref="D531:D538"/>
    <mergeCell ref="E531:E538"/>
    <mergeCell ref="F531:F538"/>
    <mergeCell ref="G531:G538"/>
    <mergeCell ref="H531:H538"/>
    <mergeCell ref="N531:N538"/>
    <mergeCell ref="G522:G529"/>
    <mergeCell ref="H522:H529"/>
    <mergeCell ref="N522:N529"/>
    <mergeCell ref="O522:O529"/>
    <mergeCell ref="P522:P529"/>
    <mergeCell ref="Q522:Q529"/>
    <mergeCell ref="O513:O520"/>
    <mergeCell ref="P513:P520"/>
    <mergeCell ref="Q513:Q520"/>
    <mergeCell ref="R513:R520"/>
    <mergeCell ref="B521:C521"/>
    <mergeCell ref="A522:A530"/>
    <mergeCell ref="B522:B529"/>
    <mergeCell ref="D522:D529"/>
    <mergeCell ref="E522:E529"/>
    <mergeCell ref="F522:F529"/>
    <mergeCell ref="R504:R511"/>
    <mergeCell ref="B512:C512"/>
    <mergeCell ref="A513:A521"/>
    <mergeCell ref="B513:B520"/>
    <mergeCell ref="D513:D520"/>
    <mergeCell ref="E513:E520"/>
    <mergeCell ref="F513:F520"/>
    <mergeCell ref="G513:G520"/>
    <mergeCell ref="H513:H520"/>
    <mergeCell ref="N513:N520"/>
    <mergeCell ref="G504:G511"/>
    <mergeCell ref="H504:H511"/>
    <mergeCell ref="N504:N511"/>
    <mergeCell ref="O504:O511"/>
    <mergeCell ref="P504:P511"/>
    <mergeCell ref="Q504:Q511"/>
    <mergeCell ref="O495:O502"/>
    <mergeCell ref="P495:P502"/>
    <mergeCell ref="Q495:Q502"/>
    <mergeCell ref="R495:R502"/>
    <mergeCell ref="B503:C503"/>
    <mergeCell ref="A504:A512"/>
    <mergeCell ref="B504:B511"/>
    <mergeCell ref="D504:D511"/>
    <mergeCell ref="E504:E511"/>
    <mergeCell ref="F504:F511"/>
    <mergeCell ref="R486:R493"/>
    <mergeCell ref="B494:C494"/>
    <mergeCell ref="A495:A503"/>
    <mergeCell ref="B495:B502"/>
    <mergeCell ref="D495:D502"/>
    <mergeCell ref="E495:E502"/>
    <mergeCell ref="F495:F502"/>
    <mergeCell ref="G495:G502"/>
    <mergeCell ref="H495:H502"/>
    <mergeCell ref="N495:N502"/>
    <mergeCell ref="G486:G493"/>
    <mergeCell ref="H486:H493"/>
    <mergeCell ref="N486:N493"/>
    <mergeCell ref="O486:O493"/>
    <mergeCell ref="P486:P493"/>
    <mergeCell ref="Q486:Q493"/>
    <mergeCell ref="O477:O484"/>
    <mergeCell ref="P477:P484"/>
    <mergeCell ref="Q477:Q484"/>
    <mergeCell ref="R477:R484"/>
    <mergeCell ref="B485:C485"/>
    <mergeCell ref="A486:A494"/>
    <mergeCell ref="B486:B493"/>
    <mergeCell ref="D486:D493"/>
    <mergeCell ref="E486:E493"/>
    <mergeCell ref="F486:F493"/>
    <mergeCell ref="R468:R475"/>
    <mergeCell ref="B476:C476"/>
    <mergeCell ref="A477:A485"/>
    <mergeCell ref="B477:B484"/>
    <mergeCell ref="D477:D484"/>
    <mergeCell ref="E477:E484"/>
    <mergeCell ref="F477:F484"/>
    <mergeCell ref="G477:G484"/>
    <mergeCell ref="H477:H484"/>
    <mergeCell ref="N477:N484"/>
    <mergeCell ref="G468:G475"/>
    <mergeCell ref="H468:H475"/>
    <mergeCell ref="N468:N475"/>
    <mergeCell ref="O468:O475"/>
    <mergeCell ref="P468:P475"/>
    <mergeCell ref="Q468:Q475"/>
    <mergeCell ref="O459:O466"/>
    <mergeCell ref="P459:P466"/>
    <mergeCell ref="Q459:Q466"/>
    <mergeCell ref="R459:R466"/>
    <mergeCell ref="B467:C467"/>
    <mergeCell ref="A468:A476"/>
    <mergeCell ref="B468:B475"/>
    <mergeCell ref="D468:D475"/>
    <mergeCell ref="E468:E475"/>
    <mergeCell ref="F468:F475"/>
    <mergeCell ref="R450:R457"/>
    <mergeCell ref="B458:C458"/>
    <mergeCell ref="A459:A467"/>
    <mergeCell ref="B459:B466"/>
    <mergeCell ref="D459:D466"/>
    <mergeCell ref="E459:E466"/>
    <mergeCell ref="F459:F466"/>
    <mergeCell ref="G459:G466"/>
    <mergeCell ref="H459:H466"/>
    <mergeCell ref="N459:N466"/>
    <mergeCell ref="G450:G457"/>
    <mergeCell ref="H450:H457"/>
    <mergeCell ref="N450:N457"/>
    <mergeCell ref="O450:O457"/>
    <mergeCell ref="P450:P457"/>
    <mergeCell ref="Q450:Q457"/>
    <mergeCell ref="O441:O448"/>
    <mergeCell ref="P441:P448"/>
    <mergeCell ref="Q441:Q448"/>
    <mergeCell ref="R441:R448"/>
    <mergeCell ref="B449:C449"/>
    <mergeCell ref="A450:A458"/>
    <mergeCell ref="B450:B457"/>
    <mergeCell ref="D450:D457"/>
    <mergeCell ref="E450:E457"/>
    <mergeCell ref="F450:F457"/>
    <mergeCell ref="R432:R439"/>
    <mergeCell ref="B440:C440"/>
    <mergeCell ref="A441:A449"/>
    <mergeCell ref="B441:B448"/>
    <mergeCell ref="D441:D448"/>
    <mergeCell ref="E441:E448"/>
    <mergeCell ref="F441:F448"/>
    <mergeCell ref="G441:G448"/>
    <mergeCell ref="H441:H448"/>
    <mergeCell ref="N441:N448"/>
    <mergeCell ref="G432:G439"/>
    <mergeCell ref="H432:H439"/>
    <mergeCell ref="N432:N439"/>
    <mergeCell ref="O432:O439"/>
    <mergeCell ref="P432:P439"/>
    <mergeCell ref="Q432:Q439"/>
    <mergeCell ref="O423:O430"/>
    <mergeCell ref="P423:P430"/>
    <mergeCell ref="Q423:Q430"/>
    <mergeCell ref="R423:R430"/>
    <mergeCell ref="B431:C431"/>
    <mergeCell ref="A432:A440"/>
    <mergeCell ref="B432:B439"/>
    <mergeCell ref="D432:D439"/>
    <mergeCell ref="E432:E439"/>
    <mergeCell ref="F432:F439"/>
    <mergeCell ref="R414:R421"/>
    <mergeCell ref="B422:C422"/>
    <mergeCell ref="A423:A431"/>
    <mergeCell ref="B423:B430"/>
    <mergeCell ref="D423:D430"/>
    <mergeCell ref="E423:E430"/>
    <mergeCell ref="F423:F430"/>
    <mergeCell ref="G423:G430"/>
    <mergeCell ref="H423:H430"/>
    <mergeCell ref="N423:N430"/>
    <mergeCell ref="G414:G421"/>
    <mergeCell ref="H414:H421"/>
    <mergeCell ref="N414:N421"/>
    <mergeCell ref="O414:O421"/>
    <mergeCell ref="P414:P421"/>
    <mergeCell ref="Q414:Q421"/>
    <mergeCell ref="O405:O412"/>
    <mergeCell ref="P405:P412"/>
    <mergeCell ref="Q405:Q412"/>
    <mergeCell ref="R405:R412"/>
    <mergeCell ref="B413:C413"/>
    <mergeCell ref="A414:A422"/>
    <mergeCell ref="B414:B421"/>
    <mergeCell ref="D414:D421"/>
    <mergeCell ref="E414:E421"/>
    <mergeCell ref="F414:F421"/>
    <mergeCell ref="R396:R403"/>
    <mergeCell ref="B404:C404"/>
    <mergeCell ref="A405:A413"/>
    <mergeCell ref="B405:B412"/>
    <mergeCell ref="D405:D412"/>
    <mergeCell ref="E405:E412"/>
    <mergeCell ref="F405:F412"/>
    <mergeCell ref="G405:G412"/>
    <mergeCell ref="H405:H412"/>
    <mergeCell ref="N405:N412"/>
    <mergeCell ref="G396:G403"/>
    <mergeCell ref="H396:H403"/>
    <mergeCell ref="N396:N403"/>
    <mergeCell ref="O396:O403"/>
    <mergeCell ref="P396:P403"/>
    <mergeCell ref="Q396:Q403"/>
    <mergeCell ref="O387:O394"/>
    <mergeCell ref="P387:P394"/>
    <mergeCell ref="Q387:Q394"/>
    <mergeCell ref="R387:R394"/>
    <mergeCell ref="B395:C395"/>
    <mergeCell ref="A396:A404"/>
    <mergeCell ref="B396:B403"/>
    <mergeCell ref="D396:D403"/>
    <mergeCell ref="E396:E403"/>
    <mergeCell ref="F396:F403"/>
    <mergeCell ref="R378:R385"/>
    <mergeCell ref="B386:C386"/>
    <mergeCell ref="A387:A395"/>
    <mergeCell ref="B387:B394"/>
    <mergeCell ref="D387:D394"/>
    <mergeCell ref="E387:E394"/>
    <mergeCell ref="F387:F394"/>
    <mergeCell ref="G387:G394"/>
    <mergeCell ref="H387:H394"/>
    <mergeCell ref="N387:N394"/>
    <mergeCell ref="G378:G385"/>
    <mergeCell ref="H378:H385"/>
    <mergeCell ref="N378:N385"/>
    <mergeCell ref="O378:O385"/>
    <mergeCell ref="P378:P385"/>
    <mergeCell ref="Q378:Q385"/>
    <mergeCell ref="O369:O376"/>
    <mergeCell ref="P369:P376"/>
    <mergeCell ref="Q369:Q376"/>
    <mergeCell ref="R369:R376"/>
    <mergeCell ref="B377:C377"/>
    <mergeCell ref="A378:A386"/>
    <mergeCell ref="B378:B385"/>
    <mergeCell ref="D378:D385"/>
    <mergeCell ref="E378:E385"/>
    <mergeCell ref="F378:F385"/>
    <mergeCell ref="R360:R367"/>
    <mergeCell ref="B368:C368"/>
    <mergeCell ref="A369:A377"/>
    <mergeCell ref="B369:B376"/>
    <mergeCell ref="D369:D376"/>
    <mergeCell ref="E369:E376"/>
    <mergeCell ref="F369:F376"/>
    <mergeCell ref="G369:G376"/>
    <mergeCell ref="H369:H376"/>
    <mergeCell ref="N369:N376"/>
    <mergeCell ref="G360:G367"/>
    <mergeCell ref="H360:H367"/>
    <mergeCell ref="N360:N367"/>
    <mergeCell ref="O360:O367"/>
    <mergeCell ref="P360:P367"/>
    <mergeCell ref="Q360:Q367"/>
    <mergeCell ref="O351:O358"/>
    <mergeCell ref="P351:P358"/>
    <mergeCell ref="Q351:Q358"/>
    <mergeCell ref="R351:R358"/>
    <mergeCell ref="B359:C359"/>
    <mergeCell ref="A360:A368"/>
    <mergeCell ref="B360:B367"/>
    <mergeCell ref="D360:D367"/>
    <mergeCell ref="E360:E367"/>
    <mergeCell ref="F360:F367"/>
    <mergeCell ref="R342:R349"/>
    <mergeCell ref="B350:C350"/>
    <mergeCell ref="A351:A359"/>
    <mergeCell ref="B351:B358"/>
    <mergeCell ref="D351:D358"/>
    <mergeCell ref="E351:E358"/>
    <mergeCell ref="F351:F358"/>
    <mergeCell ref="G351:G358"/>
    <mergeCell ref="H351:H358"/>
    <mergeCell ref="N351:N358"/>
    <mergeCell ref="G342:G349"/>
    <mergeCell ref="H342:H349"/>
    <mergeCell ref="N342:N349"/>
    <mergeCell ref="O342:O349"/>
    <mergeCell ref="P342:P349"/>
    <mergeCell ref="Q342:Q349"/>
    <mergeCell ref="O333:O340"/>
    <mergeCell ref="P333:P340"/>
    <mergeCell ref="Q333:Q340"/>
    <mergeCell ref="R333:R340"/>
    <mergeCell ref="B341:C341"/>
    <mergeCell ref="A342:A350"/>
    <mergeCell ref="B342:B349"/>
    <mergeCell ref="D342:D349"/>
    <mergeCell ref="E342:E349"/>
    <mergeCell ref="F342:F349"/>
    <mergeCell ref="R324:R331"/>
    <mergeCell ref="B332:C332"/>
    <mergeCell ref="A333:A341"/>
    <mergeCell ref="B333:B340"/>
    <mergeCell ref="D333:D340"/>
    <mergeCell ref="E333:E340"/>
    <mergeCell ref="F333:F340"/>
    <mergeCell ref="G333:G340"/>
    <mergeCell ref="H333:H340"/>
    <mergeCell ref="N333:N340"/>
    <mergeCell ref="G324:G331"/>
    <mergeCell ref="H324:H331"/>
    <mergeCell ref="N324:N331"/>
    <mergeCell ref="O324:O331"/>
    <mergeCell ref="P324:P331"/>
    <mergeCell ref="Q324:Q331"/>
    <mergeCell ref="O315:O322"/>
    <mergeCell ref="P315:P322"/>
    <mergeCell ref="Q315:Q322"/>
    <mergeCell ref="R315:R322"/>
    <mergeCell ref="B323:C323"/>
    <mergeCell ref="A324:A332"/>
    <mergeCell ref="B324:B331"/>
    <mergeCell ref="D324:D331"/>
    <mergeCell ref="E324:E331"/>
    <mergeCell ref="F324:F331"/>
    <mergeCell ref="R306:R313"/>
    <mergeCell ref="B314:C314"/>
    <mergeCell ref="A315:A323"/>
    <mergeCell ref="B315:B322"/>
    <mergeCell ref="D315:D322"/>
    <mergeCell ref="E315:E322"/>
    <mergeCell ref="F315:F322"/>
    <mergeCell ref="G315:G322"/>
    <mergeCell ref="H315:H322"/>
    <mergeCell ref="N315:N322"/>
    <mergeCell ref="G306:G313"/>
    <mergeCell ref="H306:H313"/>
    <mergeCell ref="N306:N313"/>
    <mergeCell ref="O306:O313"/>
    <mergeCell ref="P306:P313"/>
    <mergeCell ref="Q306:Q313"/>
    <mergeCell ref="O297:O304"/>
    <mergeCell ref="P297:P304"/>
    <mergeCell ref="Q297:Q304"/>
    <mergeCell ref="R297:R304"/>
    <mergeCell ref="B305:C305"/>
    <mergeCell ref="A306:A314"/>
    <mergeCell ref="B306:B313"/>
    <mergeCell ref="D306:D313"/>
    <mergeCell ref="E306:E313"/>
    <mergeCell ref="F306:F313"/>
    <mergeCell ref="R288:R295"/>
    <mergeCell ref="B296:C296"/>
    <mergeCell ref="A297:A305"/>
    <mergeCell ref="B297:B304"/>
    <mergeCell ref="D297:D304"/>
    <mergeCell ref="E297:E304"/>
    <mergeCell ref="F297:F304"/>
    <mergeCell ref="G297:G304"/>
    <mergeCell ref="H297:H304"/>
    <mergeCell ref="N297:N304"/>
    <mergeCell ref="G288:G295"/>
    <mergeCell ref="H288:H295"/>
    <mergeCell ref="N288:N295"/>
    <mergeCell ref="O288:O295"/>
    <mergeCell ref="P288:P295"/>
    <mergeCell ref="Q288:Q295"/>
    <mergeCell ref="O279:O286"/>
    <mergeCell ref="P279:P286"/>
    <mergeCell ref="Q279:Q286"/>
    <mergeCell ref="R279:R286"/>
    <mergeCell ref="B287:C287"/>
    <mergeCell ref="A288:A296"/>
    <mergeCell ref="B288:B295"/>
    <mergeCell ref="D288:D295"/>
    <mergeCell ref="E288:E295"/>
    <mergeCell ref="F288:F295"/>
    <mergeCell ref="R270:R277"/>
    <mergeCell ref="B278:C278"/>
    <mergeCell ref="A279:A287"/>
    <mergeCell ref="B279:B286"/>
    <mergeCell ref="D279:D286"/>
    <mergeCell ref="E279:E286"/>
    <mergeCell ref="F279:F286"/>
    <mergeCell ref="G279:G286"/>
    <mergeCell ref="H279:H286"/>
    <mergeCell ref="N279:N286"/>
    <mergeCell ref="G270:G277"/>
    <mergeCell ref="H270:H277"/>
    <mergeCell ref="N270:N277"/>
    <mergeCell ref="O270:O277"/>
    <mergeCell ref="P270:P277"/>
    <mergeCell ref="Q270:Q277"/>
    <mergeCell ref="O261:O268"/>
    <mergeCell ref="P261:P268"/>
    <mergeCell ref="Q261:Q268"/>
    <mergeCell ref="R261:R268"/>
    <mergeCell ref="B269:C269"/>
    <mergeCell ref="A270:A278"/>
    <mergeCell ref="B270:B277"/>
    <mergeCell ref="D270:D277"/>
    <mergeCell ref="E270:E277"/>
    <mergeCell ref="F270:F277"/>
    <mergeCell ref="R252:R259"/>
    <mergeCell ref="B260:C260"/>
    <mergeCell ref="A261:A269"/>
    <mergeCell ref="B261:B268"/>
    <mergeCell ref="D261:D268"/>
    <mergeCell ref="E261:E268"/>
    <mergeCell ref="F261:F268"/>
    <mergeCell ref="G261:G268"/>
    <mergeCell ref="H261:H268"/>
    <mergeCell ref="N261:N268"/>
    <mergeCell ref="G252:G259"/>
    <mergeCell ref="H252:H259"/>
    <mergeCell ref="N252:N259"/>
    <mergeCell ref="O252:O259"/>
    <mergeCell ref="P252:P259"/>
    <mergeCell ref="Q252:Q259"/>
    <mergeCell ref="O243:O250"/>
    <mergeCell ref="P243:P250"/>
    <mergeCell ref="Q243:Q250"/>
    <mergeCell ref="R243:R250"/>
    <mergeCell ref="B251:C251"/>
    <mergeCell ref="A252:A260"/>
    <mergeCell ref="B252:B259"/>
    <mergeCell ref="D252:D259"/>
    <mergeCell ref="E252:E259"/>
    <mergeCell ref="F252:F259"/>
    <mergeCell ref="R234:R241"/>
    <mergeCell ref="B242:C242"/>
    <mergeCell ref="A243:A251"/>
    <mergeCell ref="B243:B250"/>
    <mergeCell ref="D243:D250"/>
    <mergeCell ref="E243:E250"/>
    <mergeCell ref="F243:F250"/>
    <mergeCell ref="G243:G250"/>
    <mergeCell ref="H243:H250"/>
    <mergeCell ref="N243:N250"/>
    <mergeCell ref="G234:G241"/>
    <mergeCell ref="H234:H241"/>
    <mergeCell ref="N234:N241"/>
    <mergeCell ref="O234:O241"/>
    <mergeCell ref="P234:P241"/>
    <mergeCell ref="Q234:Q241"/>
    <mergeCell ref="O225:O232"/>
    <mergeCell ref="P225:P232"/>
    <mergeCell ref="Q225:Q232"/>
    <mergeCell ref="R225:R232"/>
    <mergeCell ref="B233:C233"/>
    <mergeCell ref="A234:A242"/>
    <mergeCell ref="B234:B241"/>
    <mergeCell ref="D234:D241"/>
    <mergeCell ref="E234:E241"/>
    <mergeCell ref="F234:F241"/>
    <mergeCell ref="R216:R223"/>
    <mergeCell ref="B224:C224"/>
    <mergeCell ref="A225:A233"/>
    <mergeCell ref="B225:B232"/>
    <mergeCell ref="D225:D232"/>
    <mergeCell ref="E225:E232"/>
    <mergeCell ref="F225:F232"/>
    <mergeCell ref="G225:G232"/>
    <mergeCell ref="H225:H232"/>
    <mergeCell ref="N225:N232"/>
    <mergeCell ref="G216:G223"/>
    <mergeCell ref="H216:H223"/>
    <mergeCell ref="N216:N223"/>
    <mergeCell ref="O216:O223"/>
    <mergeCell ref="P216:P223"/>
    <mergeCell ref="Q216:Q223"/>
    <mergeCell ref="O207:O214"/>
    <mergeCell ref="P207:P214"/>
    <mergeCell ref="Q207:Q214"/>
    <mergeCell ref="R207:R214"/>
    <mergeCell ref="B215:C215"/>
    <mergeCell ref="A216:A224"/>
    <mergeCell ref="B216:B223"/>
    <mergeCell ref="D216:D223"/>
    <mergeCell ref="E216:E223"/>
    <mergeCell ref="F216:F223"/>
    <mergeCell ref="R198:R205"/>
    <mergeCell ref="B206:C206"/>
    <mergeCell ref="A207:A215"/>
    <mergeCell ref="B207:B214"/>
    <mergeCell ref="D207:D214"/>
    <mergeCell ref="E207:E214"/>
    <mergeCell ref="F207:F214"/>
    <mergeCell ref="G207:G214"/>
    <mergeCell ref="H207:H214"/>
    <mergeCell ref="N207:N214"/>
    <mergeCell ref="G198:G205"/>
    <mergeCell ref="H198:H205"/>
    <mergeCell ref="N198:N205"/>
    <mergeCell ref="O198:O205"/>
    <mergeCell ref="P198:P205"/>
    <mergeCell ref="Q198:Q205"/>
    <mergeCell ref="O189:O196"/>
    <mergeCell ref="P189:P196"/>
    <mergeCell ref="Q189:Q196"/>
    <mergeCell ref="R189:R196"/>
    <mergeCell ref="B197:C197"/>
    <mergeCell ref="A198:A206"/>
    <mergeCell ref="B198:B205"/>
    <mergeCell ref="D198:D205"/>
    <mergeCell ref="E198:E205"/>
    <mergeCell ref="F198:F205"/>
    <mergeCell ref="R180:R187"/>
    <mergeCell ref="B188:C188"/>
    <mergeCell ref="A189:A197"/>
    <mergeCell ref="B189:B196"/>
    <mergeCell ref="D189:D196"/>
    <mergeCell ref="E189:E196"/>
    <mergeCell ref="F189:F196"/>
    <mergeCell ref="G189:G196"/>
    <mergeCell ref="H189:H196"/>
    <mergeCell ref="N189:N196"/>
    <mergeCell ref="G180:G187"/>
    <mergeCell ref="H180:H187"/>
    <mergeCell ref="N180:N187"/>
    <mergeCell ref="O180:O187"/>
    <mergeCell ref="P180:P187"/>
    <mergeCell ref="Q180:Q187"/>
    <mergeCell ref="O171:O178"/>
    <mergeCell ref="P171:P178"/>
    <mergeCell ref="Q171:Q178"/>
    <mergeCell ref="R171:R178"/>
    <mergeCell ref="B179:C179"/>
    <mergeCell ref="A180:A188"/>
    <mergeCell ref="B180:B187"/>
    <mergeCell ref="D180:D187"/>
    <mergeCell ref="E180:E187"/>
    <mergeCell ref="F180:F187"/>
    <mergeCell ref="R162:R169"/>
    <mergeCell ref="B170:C170"/>
    <mergeCell ref="A171:A179"/>
    <mergeCell ref="B171:B178"/>
    <mergeCell ref="D171:D178"/>
    <mergeCell ref="E171:E178"/>
    <mergeCell ref="F171:F178"/>
    <mergeCell ref="G171:G178"/>
    <mergeCell ref="H171:H178"/>
    <mergeCell ref="N171:N178"/>
    <mergeCell ref="G162:G169"/>
    <mergeCell ref="H162:H169"/>
    <mergeCell ref="N162:N169"/>
    <mergeCell ref="O162:O169"/>
    <mergeCell ref="P162:P169"/>
    <mergeCell ref="Q162:Q169"/>
    <mergeCell ref="O153:O160"/>
    <mergeCell ref="P153:P160"/>
    <mergeCell ref="Q153:Q160"/>
    <mergeCell ref="R153:R160"/>
    <mergeCell ref="B161:C161"/>
    <mergeCell ref="A162:A170"/>
    <mergeCell ref="B162:B169"/>
    <mergeCell ref="D162:D169"/>
    <mergeCell ref="E162:E169"/>
    <mergeCell ref="F162:F169"/>
    <mergeCell ref="R144:R151"/>
    <mergeCell ref="B152:C152"/>
    <mergeCell ref="A153:A161"/>
    <mergeCell ref="B153:B160"/>
    <mergeCell ref="D153:D160"/>
    <mergeCell ref="E153:E160"/>
    <mergeCell ref="F153:F160"/>
    <mergeCell ref="G153:G160"/>
    <mergeCell ref="H153:H160"/>
    <mergeCell ref="N153:N160"/>
    <mergeCell ref="G144:G151"/>
    <mergeCell ref="H144:H151"/>
    <mergeCell ref="N144:N151"/>
    <mergeCell ref="O144:O151"/>
    <mergeCell ref="P144:P151"/>
    <mergeCell ref="Q144:Q151"/>
    <mergeCell ref="O135:O142"/>
    <mergeCell ref="P135:P142"/>
    <mergeCell ref="Q135:Q142"/>
    <mergeCell ref="R135:R142"/>
    <mergeCell ref="B143:C143"/>
    <mergeCell ref="A144:A152"/>
    <mergeCell ref="B144:B151"/>
    <mergeCell ref="D144:D151"/>
    <mergeCell ref="E144:E151"/>
    <mergeCell ref="F144:F151"/>
    <mergeCell ref="R126:R133"/>
    <mergeCell ref="B134:C134"/>
    <mergeCell ref="A135:A143"/>
    <mergeCell ref="B135:B142"/>
    <mergeCell ref="D135:D142"/>
    <mergeCell ref="E135:E142"/>
    <mergeCell ref="F135:F142"/>
    <mergeCell ref="G135:G142"/>
    <mergeCell ref="H135:H142"/>
    <mergeCell ref="N135:N142"/>
    <mergeCell ref="G126:G133"/>
    <mergeCell ref="H126:H133"/>
    <mergeCell ref="N126:N133"/>
    <mergeCell ref="O126:O133"/>
    <mergeCell ref="P126:P133"/>
    <mergeCell ref="Q126:Q133"/>
    <mergeCell ref="O117:O124"/>
    <mergeCell ref="P117:P124"/>
    <mergeCell ref="Q117:Q124"/>
    <mergeCell ref="R117:R124"/>
    <mergeCell ref="B125:C125"/>
    <mergeCell ref="A126:A134"/>
    <mergeCell ref="B126:B133"/>
    <mergeCell ref="D126:D133"/>
    <mergeCell ref="E126:E133"/>
    <mergeCell ref="F126:F133"/>
    <mergeCell ref="R108:R115"/>
    <mergeCell ref="B116:C116"/>
    <mergeCell ref="A117:A125"/>
    <mergeCell ref="B117:B124"/>
    <mergeCell ref="D117:D124"/>
    <mergeCell ref="E117:E124"/>
    <mergeCell ref="F117:F124"/>
    <mergeCell ref="G117:G124"/>
    <mergeCell ref="H117:H124"/>
    <mergeCell ref="N117:N124"/>
    <mergeCell ref="G108:G115"/>
    <mergeCell ref="H108:H115"/>
    <mergeCell ref="N108:N115"/>
    <mergeCell ref="O108:O115"/>
    <mergeCell ref="P108:P115"/>
    <mergeCell ref="Q108:Q115"/>
    <mergeCell ref="O99:O106"/>
    <mergeCell ref="P99:P106"/>
    <mergeCell ref="Q99:Q106"/>
    <mergeCell ref="R99:R106"/>
    <mergeCell ref="B107:C107"/>
    <mergeCell ref="A108:A116"/>
    <mergeCell ref="B108:B115"/>
    <mergeCell ref="D108:D115"/>
    <mergeCell ref="E108:E115"/>
    <mergeCell ref="F108:F115"/>
    <mergeCell ref="R90:R97"/>
    <mergeCell ref="B98:C98"/>
    <mergeCell ref="A99:A107"/>
    <mergeCell ref="B99:B106"/>
    <mergeCell ref="D99:D106"/>
    <mergeCell ref="E99:E106"/>
    <mergeCell ref="F99:F106"/>
    <mergeCell ref="G99:G106"/>
    <mergeCell ref="H99:H106"/>
    <mergeCell ref="N99:N106"/>
    <mergeCell ref="G90:G97"/>
    <mergeCell ref="H90:H97"/>
    <mergeCell ref="N90:N97"/>
    <mergeCell ref="O90:O97"/>
    <mergeCell ref="P90:P97"/>
    <mergeCell ref="Q90:Q97"/>
    <mergeCell ref="O81:O88"/>
    <mergeCell ref="P81:P88"/>
    <mergeCell ref="Q81:Q88"/>
    <mergeCell ref="R81:R88"/>
    <mergeCell ref="B89:C89"/>
    <mergeCell ref="A90:A98"/>
    <mergeCell ref="B90:B97"/>
    <mergeCell ref="D90:D97"/>
    <mergeCell ref="E90:E97"/>
    <mergeCell ref="F90:F97"/>
    <mergeCell ref="R72:R79"/>
    <mergeCell ref="B80:C80"/>
    <mergeCell ref="A81:A89"/>
    <mergeCell ref="B81:B88"/>
    <mergeCell ref="D81:D88"/>
    <mergeCell ref="E81:E88"/>
    <mergeCell ref="F81:F88"/>
    <mergeCell ref="G81:G88"/>
    <mergeCell ref="H81:H88"/>
    <mergeCell ref="N81:N88"/>
    <mergeCell ref="G72:G79"/>
    <mergeCell ref="H72:H79"/>
    <mergeCell ref="N72:N79"/>
    <mergeCell ref="O72:O79"/>
    <mergeCell ref="P72:P79"/>
    <mergeCell ref="Q72:Q79"/>
    <mergeCell ref="O63:O70"/>
    <mergeCell ref="P63:P70"/>
    <mergeCell ref="Q63:Q70"/>
    <mergeCell ref="R63:R70"/>
    <mergeCell ref="B71:C71"/>
    <mergeCell ref="A72:A80"/>
    <mergeCell ref="B72:B79"/>
    <mergeCell ref="D72:D79"/>
    <mergeCell ref="E72:E79"/>
    <mergeCell ref="F72:F79"/>
    <mergeCell ref="R54:R61"/>
    <mergeCell ref="B62:C62"/>
    <mergeCell ref="A63:A71"/>
    <mergeCell ref="B63:B70"/>
    <mergeCell ref="D63:D70"/>
    <mergeCell ref="E63:E70"/>
    <mergeCell ref="F63:F70"/>
    <mergeCell ref="G63:G70"/>
    <mergeCell ref="H63:H70"/>
    <mergeCell ref="N63:N70"/>
    <mergeCell ref="G54:G61"/>
    <mergeCell ref="H54:H61"/>
    <mergeCell ref="N54:N61"/>
    <mergeCell ref="O54:O61"/>
    <mergeCell ref="P54:P61"/>
    <mergeCell ref="Q54:Q61"/>
    <mergeCell ref="O45:O52"/>
    <mergeCell ref="P45:P52"/>
    <mergeCell ref="Q45:Q52"/>
    <mergeCell ref="R45:R52"/>
    <mergeCell ref="B53:C53"/>
    <mergeCell ref="A54:A62"/>
    <mergeCell ref="B54:B61"/>
    <mergeCell ref="D54:D61"/>
    <mergeCell ref="E54:E61"/>
    <mergeCell ref="F54:F61"/>
    <mergeCell ref="R36:R43"/>
    <mergeCell ref="B44:C44"/>
    <mergeCell ref="A45:A53"/>
    <mergeCell ref="B45:B52"/>
    <mergeCell ref="D45:D52"/>
    <mergeCell ref="E45:E52"/>
    <mergeCell ref="F45:F52"/>
    <mergeCell ref="G45:G52"/>
    <mergeCell ref="H45:H52"/>
    <mergeCell ref="N45:N52"/>
    <mergeCell ref="G36:G43"/>
    <mergeCell ref="H36:H43"/>
    <mergeCell ref="N36:N43"/>
    <mergeCell ref="O36:O43"/>
    <mergeCell ref="P36:P43"/>
    <mergeCell ref="Q36:Q43"/>
    <mergeCell ref="O27:O34"/>
    <mergeCell ref="P27:P34"/>
    <mergeCell ref="Q27:Q34"/>
    <mergeCell ref="R27:R34"/>
    <mergeCell ref="B35:C35"/>
    <mergeCell ref="A36:A44"/>
    <mergeCell ref="B36:B43"/>
    <mergeCell ref="D36:D43"/>
    <mergeCell ref="E36:E43"/>
    <mergeCell ref="F36:F43"/>
    <mergeCell ref="R18:R25"/>
    <mergeCell ref="B26:C26"/>
    <mergeCell ref="A27:A35"/>
    <mergeCell ref="B27:B34"/>
    <mergeCell ref="D27:D34"/>
    <mergeCell ref="E27:E34"/>
    <mergeCell ref="F27:F34"/>
    <mergeCell ref="G27:G34"/>
    <mergeCell ref="H27:H34"/>
    <mergeCell ref="N27:N34"/>
    <mergeCell ref="G18:G25"/>
    <mergeCell ref="H18:H25"/>
    <mergeCell ref="N18:N25"/>
    <mergeCell ref="O18:O25"/>
    <mergeCell ref="P18:P25"/>
    <mergeCell ref="Q18:Q25"/>
    <mergeCell ref="B17:C17"/>
    <mergeCell ref="A18:A26"/>
    <mergeCell ref="B18:B25"/>
    <mergeCell ref="D18:D25"/>
    <mergeCell ref="E18:E25"/>
    <mergeCell ref="F18:F25"/>
    <mergeCell ref="A1:W1"/>
    <mergeCell ref="A2:W2"/>
    <mergeCell ref="A3:W3"/>
    <mergeCell ref="A4:A7"/>
    <mergeCell ref="B4:B7"/>
    <mergeCell ref="C4:C7"/>
    <mergeCell ref="D4:M4"/>
    <mergeCell ref="N4:W4"/>
    <mergeCell ref="D5:H5"/>
    <mergeCell ref="I5:M5"/>
    <mergeCell ref="H9:H16"/>
    <mergeCell ref="N9:N16"/>
    <mergeCell ref="O9:O16"/>
    <mergeCell ref="P9:P16"/>
    <mergeCell ref="Q9:Q16"/>
    <mergeCell ref="R9:R16"/>
    <mergeCell ref="D8:H8"/>
    <mergeCell ref="I8:M8"/>
    <mergeCell ref="N8:R8"/>
    <mergeCell ref="S8:W8"/>
    <mergeCell ref="A9:A17"/>
    <mergeCell ref="B9:B16"/>
    <mergeCell ref="D9:D16"/>
    <mergeCell ref="E9:E16"/>
    <mergeCell ref="F9:F16"/>
    <mergeCell ref="G9:G16"/>
    <mergeCell ref="N5:R5"/>
    <mergeCell ref="S5:W5"/>
    <mergeCell ref="D6:H6"/>
    <mergeCell ref="I6:M6"/>
    <mergeCell ref="N6:R6"/>
    <mergeCell ref="S6:W6"/>
  </mergeCells>
  <pageMargins left="0.22" right="0.25" top="0.25" bottom="0.28000000000000003" header="0.22" footer="0.24"/>
  <pageSetup paperSize="9" scale="43" orientation="landscape" verticalDpi="300" r:id="rId1"/>
  <rowBreaks count="5" manualBreakCount="5">
    <brk id="116" max="22" man="1"/>
    <brk id="182" max="22" man="1"/>
    <brk id="224" max="22" man="1"/>
    <brk id="334" max="22" man="1"/>
    <brk id="373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W895"/>
  <sheetViews>
    <sheetView topLeftCell="H1" zoomScale="88" zoomScaleNormal="88" workbookViewId="0">
      <selection activeCell="X11" sqref="X1:Z1048576"/>
    </sheetView>
  </sheetViews>
  <sheetFormatPr defaultRowHeight="13.5"/>
  <cols>
    <col min="1" max="1" width="4" style="14" bestFit="1" customWidth="1"/>
    <col min="2" max="2" width="19.5703125" style="14" bestFit="1" customWidth="1"/>
    <col min="3" max="3" width="73.7109375" style="14" bestFit="1" customWidth="1"/>
    <col min="4" max="23" width="11.7109375" style="14" customWidth="1"/>
    <col min="24" max="219" width="9.140625" style="14"/>
    <col min="220" max="220" width="3.42578125" style="14" customWidth="1"/>
    <col min="221" max="221" width="15" style="14" customWidth="1"/>
    <col min="222" max="222" width="16.28515625" style="14" customWidth="1"/>
    <col min="223" max="223" width="15.42578125" style="14" customWidth="1"/>
    <col min="224" max="224" width="14.5703125" style="14" customWidth="1"/>
    <col min="225" max="225" width="12.85546875" style="14" customWidth="1"/>
    <col min="226" max="229" width="8.28515625" style="14" customWidth="1"/>
    <col min="230" max="230" width="11.7109375" style="14" customWidth="1"/>
    <col min="231" max="234" width="8.28515625" style="14" customWidth="1"/>
    <col min="235" max="235" width="11.7109375" style="14" customWidth="1"/>
    <col min="236" max="239" width="8.28515625" style="14" customWidth="1"/>
    <col min="240" max="240" width="11.7109375" style="14" customWidth="1"/>
    <col min="241" max="244" width="8.28515625" style="14" customWidth="1"/>
    <col min="245" max="245" width="11.7109375" style="14" customWidth="1"/>
    <col min="246" max="475" width="9.140625" style="14"/>
    <col min="476" max="476" width="3.42578125" style="14" customWidth="1"/>
    <col min="477" max="477" width="15" style="14" customWidth="1"/>
    <col min="478" max="478" width="16.28515625" style="14" customWidth="1"/>
    <col min="479" max="479" width="15.42578125" style="14" customWidth="1"/>
    <col min="480" max="480" width="14.5703125" style="14" customWidth="1"/>
    <col min="481" max="481" width="12.85546875" style="14" customWidth="1"/>
    <col min="482" max="485" width="8.28515625" style="14" customWidth="1"/>
    <col min="486" max="486" width="11.7109375" style="14" customWidth="1"/>
    <col min="487" max="490" width="8.28515625" style="14" customWidth="1"/>
    <col min="491" max="491" width="11.7109375" style="14" customWidth="1"/>
    <col min="492" max="495" width="8.28515625" style="14" customWidth="1"/>
    <col min="496" max="496" width="11.7109375" style="14" customWidth="1"/>
    <col min="497" max="500" width="8.28515625" style="14" customWidth="1"/>
    <col min="501" max="501" width="11.7109375" style="14" customWidth="1"/>
    <col min="502" max="731" width="9.140625" style="14"/>
    <col min="732" max="732" width="3.42578125" style="14" customWidth="1"/>
    <col min="733" max="733" width="15" style="14" customWidth="1"/>
    <col min="734" max="734" width="16.28515625" style="14" customWidth="1"/>
    <col min="735" max="735" width="15.42578125" style="14" customWidth="1"/>
    <col min="736" max="736" width="14.5703125" style="14" customWidth="1"/>
    <col min="737" max="737" width="12.85546875" style="14" customWidth="1"/>
    <col min="738" max="741" width="8.28515625" style="14" customWidth="1"/>
    <col min="742" max="742" width="11.7109375" style="14" customWidth="1"/>
    <col min="743" max="746" width="8.28515625" style="14" customWidth="1"/>
    <col min="747" max="747" width="11.7109375" style="14" customWidth="1"/>
    <col min="748" max="751" width="8.28515625" style="14" customWidth="1"/>
    <col min="752" max="752" width="11.7109375" style="14" customWidth="1"/>
    <col min="753" max="756" width="8.28515625" style="14" customWidth="1"/>
    <col min="757" max="757" width="11.7109375" style="14" customWidth="1"/>
    <col min="758" max="987" width="9.140625" style="14"/>
    <col min="988" max="988" width="3.42578125" style="14" customWidth="1"/>
    <col min="989" max="989" width="15" style="14" customWidth="1"/>
    <col min="990" max="990" width="16.28515625" style="14" customWidth="1"/>
    <col min="991" max="991" width="15.42578125" style="14" customWidth="1"/>
    <col min="992" max="992" width="14.5703125" style="14" customWidth="1"/>
    <col min="993" max="993" width="12.85546875" style="14" customWidth="1"/>
    <col min="994" max="997" width="8.28515625" style="14" customWidth="1"/>
    <col min="998" max="998" width="11.7109375" style="14" customWidth="1"/>
    <col min="999" max="1002" width="8.28515625" style="14" customWidth="1"/>
    <col min="1003" max="1003" width="11.7109375" style="14" customWidth="1"/>
    <col min="1004" max="1007" width="8.28515625" style="14" customWidth="1"/>
    <col min="1008" max="1008" width="11.7109375" style="14" customWidth="1"/>
    <col min="1009" max="1012" width="8.28515625" style="14" customWidth="1"/>
    <col min="1013" max="1013" width="11.7109375" style="14" customWidth="1"/>
    <col min="1014" max="1243" width="9.140625" style="14"/>
    <col min="1244" max="1244" width="3.42578125" style="14" customWidth="1"/>
    <col min="1245" max="1245" width="15" style="14" customWidth="1"/>
    <col min="1246" max="1246" width="16.28515625" style="14" customWidth="1"/>
    <col min="1247" max="1247" width="15.42578125" style="14" customWidth="1"/>
    <col min="1248" max="1248" width="14.5703125" style="14" customWidth="1"/>
    <col min="1249" max="1249" width="12.85546875" style="14" customWidth="1"/>
    <col min="1250" max="1253" width="8.28515625" style="14" customWidth="1"/>
    <col min="1254" max="1254" width="11.7109375" style="14" customWidth="1"/>
    <col min="1255" max="1258" width="8.28515625" style="14" customWidth="1"/>
    <col min="1259" max="1259" width="11.7109375" style="14" customWidth="1"/>
    <col min="1260" max="1263" width="8.28515625" style="14" customWidth="1"/>
    <col min="1264" max="1264" width="11.7109375" style="14" customWidth="1"/>
    <col min="1265" max="1268" width="8.28515625" style="14" customWidth="1"/>
    <col min="1269" max="1269" width="11.7109375" style="14" customWidth="1"/>
    <col min="1270" max="1499" width="9.140625" style="14"/>
    <col min="1500" max="1500" width="3.42578125" style="14" customWidth="1"/>
    <col min="1501" max="1501" width="15" style="14" customWidth="1"/>
    <col min="1502" max="1502" width="16.28515625" style="14" customWidth="1"/>
    <col min="1503" max="1503" width="15.42578125" style="14" customWidth="1"/>
    <col min="1504" max="1504" width="14.5703125" style="14" customWidth="1"/>
    <col min="1505" max="1505" width="12.85546875" style="14" customWidth="1"/>
    <col min="1506" max="1509" width="8.28515625" style="14" customWidth="1"/>
    <col min="1510" max="1510" width="11.7109375" style="14" customWidth="1"/>
    <col min="1511" max="1514" width="8.28515625" style="14" customWidth="1"/>
    <col min="1515" max="1515" width="11.7109375" style="14" customWidth="1"/>
    <col min="1516" max="1519" width="8.28515625" style="14" customWidth="1"/>
    <col min="1520" max="1520" width="11.7109375" style="14" customWidth="1"/>
    <col min="1521" max="1524" width="8.28515625" style="14" customWidth="1"/>
    <col min="1525" max="1525" width="11.7109375" style="14" customWidth="1"/>
    <col min="1526" max="1755" width="9.140625" style="14"/>
    <col min="1756" max="1756" width="3.42578125" style="14" customWidth="1"/>
    <col min="1757" max="1757" width="15" style="14" customWidth="1"/>
    <col min="1758" max="1758" width="16.28515625" style="14" customWidth="1"/>
    <col min="1759" max="1759" width="15.42578125" style="14" customWidth="1"/>
    <col min="1760" max="1760" width="14.5703125" style="14" customWidth="1"/>
    <col min="1761" max="1761" width="12.85546875" style="14" customWidth="1"/>
    <col min="1762" max="1765" width="8.28515625" style="14" customWidth="1"/>
    <col min="1766" max="1766" width="11.7109375" style="14" customWidth="1"/>
    <col min="1767" max="1770" width="8.28515625" style="14" customWidth="1"/>
    <col min="1771" max="1771" width="11.7109375" style="14" customWidth="1"/>
    <col min="1772" max="1775" width="8.28515625" style="14" customWidth="1"/>
    <col min="1776" max="1776" width="11.7109375" style="14" customWidth="1"/>
    <col min="1777" max="1780" width="8.28515625" style="14" customWidth="1"/>
    <col min="1781" max="1781" width="11.7109375" style="14" customWidth="1"/>
    <col min="1782" max="2011" width="9.140625" style="14"/>
    <col min="2012" max="2012" width="3.42578125" style="14" customWidth="1"/>
    <col min="2013" max="2013" width="15" style="14" customWidth="1"/>
    <col min="2014" max="2014" width="16.28515625" style="14" customWidth="1"/>
    <col min="2015" max="2015" width="15.42578125" style="14" customWidth="1"/>
    <col min="2016" max="2016" width="14.5703125" style="14" customWidth="1"/>
    <col min="2017" max="2017" width="12.85546875" style="14" customWidth="1"/>
    <col min="2018" max="2021" width="8.28515625" style="14" customWidth="1"/>
    <col min="2022" max="2022" width="11.7109375" style="14" customWidth="1"/>
    <col min="2023" max="2026" width="8.28515625" style="14" customWidth="1"/>
    <col min="2027" max="2027" width="11.7109375" style="14" customWidth="1"/>
    <col min="2028" max="2031" width="8.28515625" style="14" customWidth="1"/>
    <col min="2032" max="2032" width="11.7109375" style="14" customWidth="1"/>
    <col min="2033" max="2036" width="8.28515625" style="14" customWidth="1"/>
    <col min="2037" max="2037" width="11.7109375" style="14" customWidth="1"/>
    <col min="2038" max="2267" width="9.140625" style="14"/>
    <col min="2268" max="2268" width="3.42578125" style="14" customWidth="1"/>
    <col min="2269" max="2269" width="15" style="14" customWidth="1"/>
    <col min="2270" max="2270" width="16.28515625" style="14" customWidth="1"/>
    <col min="2271" max="2271" width="15.42578125" style="14" customWidth="1"/>
    <col min="2272" max="2272" width="14.5703125" style="14" customWidth="1"/>
    <col min="2273" max="2273" width="12.85546875" style="14" customWidth="1"/>
    <col min="2274" max="2277" width="8.28515625" style="14" customWidth="1"/>
    <col min="2278" max="2278" width="11.7109375" style="14" customWidth="1"/>
    <col min="2279" max="2282" width="8.28515625" style="14" customWidth="1"/>
    <col min="2283" max="2283" width="11.7109375" style="14" customWidth="1"/>
    <col min="2284" max="2287" width="8.28515625" style="14" customWidth="1"/>
    <col min="2288" max="2288" width="11.7109375" style="14" customWidth="1"/>
    <col min="2289" max="2292" width="8.28515625" style="14" customWidth="1"/>
    <col min="2293" max="2293" width="11.7109375" style="14" customWidth="1"/>
    <col min="2294" max="2523" width="9.140625" style="14"/>
    <col min="2524" max="2524" width="3.42578125" style="14" customWidth="1"/>
    <col min="2525" max="2525" width="15" style="14" customWidth="1"/>
    <col min="2526" max="2526" width="16.28515625" style="14" customWidth="1"/>
    <col min="2527" max="2527" width="15.42578125" style="14" customWidth="1"/>
    <col min="2528" max="2528" width="14.5703125" style="14" customWidth="1"/>
    <col min="2529" max="2529" width="12.85546875" style="14" customWidth="1"/>
    <col min="2530" max="2533" width="8.28515625" style="14" customWidth="1"/>
    <col min="2534" max="2534" width="11.7109375" style="14" customWidth="1"/>
    <col min="2535" max="2538" width="8.28515625" style="14" customWidth="1"/>
    <col min="2539" max="2539" width="11.7109375" style="14" customWidth="1"/>
    <col min="2540" max="2543" width="8.28515625" style="14" customWidth="1"/>
    <col min="2544" max="2544" width="11.7109375" style="14" customWidth="1"/>
    <col min="2545" max="2548" width="8.28515625" style="14" customWidth="1"/>
    <col min="2549" max="2549" width="11.7109375" style="14" customWidth="1"/>
    <col min="2550" max="2779" width="9.140625" style="14"/>
    <col min="2780" max="2780" width="3.42578125" style="14" customWidth="1"/>
    <col min="2781" max="2781" width="15" style="14" customWidth="1"/>
    <col min="2782" max="2782" width="16.28515625" style="14" customWidth="1"/>
    <col min="2783" max="2783" width="15.42578125" style="14" customWidth="1"/>
    <col min="2784" max="2784" width="14.5703125" style="14" customWidth="1"/>
    <col min="2785" max="2785" width="12.85546875" style="14" customWidth="1"/>
    <col min="2786" max="2789" width="8.28515625" style="14" customWidth="1"/>
    <col min="2790" max="2790" width="11.7109375" style="14" customWidth="1"/>
    <col min="2791" max="2794" width="8.28515625" style="14" customWidth="1"/>
    <col min="2795" max="2795" width="11.7109375" style="14" customWidth="1"/>
    <col min="2796" max="2799" width="8.28515625" style="14" customWidth="1"/>
    <col min="2800" max="2800" width="11.7109375" style="14" customWidth="1"/>
    <col min="2801" max="2804" width="8.28515625" style="14" customWidth="1"/>
    <col min="2805" max="2805" width="11.7109375" style="14" customWidth="1"/>
    <col min="2806" max="3035" width="9.140625" style="14"/>
    <col min="3036" max="3036" width="3.42578125" style="14" customWidth="1"/>
    <col min="3037" max="3037" width="15" style="14" customWidth="1"/>
    <col min="3038" max="3038" width="16.28515625" style="14" customWidth="1"/>
    <col min="3039" max="3039" width="15.42578125" style="14" customWidth="1"/>
    <col min="3040" max="3040" width="14.5703125" style="14" customWidth="1"/>
    <col min="3041" max="3041" width="12.85546875" style="14" customWidth="1"/>
    <col min="3042" max="3045" width="8.28515625" style="14" customWidth="1"/>
    <col min="3046" max="3046" width="11.7109375" style="14" customWidth="1"/>
    <col min="3047" max="3050" width="8.28515625" style="14" customWidth="1"/>
    <col min="3051" max="3051" width="11.7109375" style="14" customWidth="1"/>
    <col min="3052" max="3055" width="8.28515625" style="14" customWidth="1"/>
    <col min="3056" max="3056" width="11.7109375" style="14" customWidth="1"/>
    <col min="3057" max="3060" width="8.28515625" style="14" customWidth="1"/>
    <col min="3061" max="3061" width="11.7109375" style="14" customWidth="1"/>
    <col min="3062" max="3291" width="9.140625" style="14"/>
    <col min="3292" max="3292" width="3.42578125" style="14" customWidth="1"/>
    <col min="3293" max="3293" width="15" style="14" customWidth="1"/>
    <col min="3294" max="3294" width="16.28515625" style="14" customWidth="1"/>
    <col min="3295" max="3295" width="15.42578125" style="14" customWidth="1"/>
    <col min="3296" max="3296" width="14.5703125" style="14" customWidth="1"/>
    <col min="3297" max="3297" width="12.85546875" style="14" customWidth="1"/>
    <col min="3298" max="3301" width="8.28515625" style="14" customWidth="1"/>
    <col min="3302" max="3302" width="11.7109375" style="14" customWidth="1"/>
    <col min="3303" max="3306" width="8.28515625" style="14" customWidth="1"/>
    <col min="3307" max="3307" width="11.7109375" style="14" customWidth="1"/>
    <col min="3308" max="3311" width="8.28515625" style="14" customWidth="1"/>
    <col min="3312" max="3312" width="11.7109375" style="14" customWidth="1"/>
    <col min="3313" max="3316" width="8.28515625" style="14" customWidth="1"/>
    <col min="3317" max="3317" width="11.7109375" style="14" customWidth="1"/>
    <col min="3318" max="3547" width="9.140625" style="14"/>
    <col min="3548" max="3548" width="3.42578125" style="14" customWidth="1"/>
    <col min="3549" max="3549" width="15" style="14" customWidth="1"/>
    <col min="3550" max="3550" width="16.28515625" style="14" customWidth="1"/>
    <col min="3551" max="3551" width="15.42578125" style="14" customWidth="1"/>
    <col min="3552" max="3552" width="14.5703125" style="14" customWidth="1"/>
    <col min="3553" max="3553" width="12.85546875" style="14" customWidth="1"/>
    <col min="3554" max="3557" width="8.28515625" style="14" customWidth="1"/>
    <col min="3558" max="3558" width="11.7109375" style="14" customWidth="1"/>
    <col min="3559" max="3562" width="8.28515625" style="14" customWidth="1"/>
    <col min="3563" max="3563" width="11.7109375" style="14" customWidth="1"/>
    <col min="3564" max="3567" width="8.28515625" style="14" customWidth="1"/>
    <col min="3568" max="3568" width="11.7109375" style="14" customWidth="1"/>
    <col min="3569" max="3572" width="8.28515625" style="14" customWidth="1"/>
    <col min="3573" max="3573" width="11.7109375" style="14" customWidth="1"/>
    <col min="3574" max="3803" width="9.140625" style="14"/>
    <col min="3804" max="3804" width="3.42578125" style="14" customWidth="1"/>
    <col min="3805" max="3805" width="15" style="14" customWidth="1"/>
    <col min="3806" max="3806" width="16.28515625" style="14" customWidth="1"/>
    <col min="3807" max="3807" width="15.42578125" style="14" customWidth="1"/>
    <col min="3808" max="3808" width="14.5703125" style="14" customWidth="1"/>
    <col min="3809" max="3809" width="12.85546875" style="14" customWidth="1"/>
    <col min="3810" max="3813" width="8.28515625" style="14" customWidth="1"/>
    <col min="3814" max="3814" width="11.7109375" style="14" customWidth="1"/>
    <col min="3815" max="3818" width="8.28515625" style="14" customWidth="1"/>
    <col min="3819" max="3819" width="11.7109375" style="14" customWidth="1"/>
    <col min="3820" max="3823" width="8.28515625" style="14" customWidth="1"/>
    <col min="3824" max="3824" width="11.7109375" style="14" customWidth="1"/>
    <col min="3825" max="3828" width="8.28515625" style="14" customWidth="1"/>
    <col min="3829" max="3829" width="11.7109375" style="14" customWidth="1"/>
    <col min="3830" max="4059" width="9.140625" style="14"/>
    <col min="4060" max="4060" width="3.42578125" style="14" customWidth="1"/>
    <col min="4061" max="4061" width="15" style="14" customWidth="1"/>
    <col min="4062" max="4062" width="16.28515625" style="14" customWidth="1"/>
    <col min="4063" max="4063" width="15.42578125" style="14" customWidth="1"/>
    <col min="4064" max="4064" width="14.5703125" style="14" customWidth="1"/>
    <col min="4065" max="4065" width="12.85546875" style="14" customWidth="1"/>
    <col min="4066" max="4069" width="8.28515625" style="14" customWidth="1"/>
    <col min="4070" max="4070" width="11.7109375" style="14" customWidth="1"/>
    <col min="4071" max="4074" width="8.28515625" style="14" customWidth="1"/>
    <col min="4075" max="4075" width="11.7109375" style="14" customWidth="1"/>
    <col min="4076" max="4079" width="8.28515625" style="14" customWidth="1"/>
    <col min="4080" max="4080" width="11.7109375" style="14" customWidth="1"/>
    <col min="4081" max="4084" width="8.28515625" style="14" customWidth="1"/>
    <col min="4085" max="4085" width="11.7109375" style="14" customWidth="1"/>
    <col min="4086" max="4315" width="9.140625" style="14"/>
    <col min="4316" max="4316" width="3.42578125" style="14" customWidth="1"/>
    <col min="4317" max="4317" width="15" style="14" customWidth="1"/>
    <col min="4318" max="4318" width="16.28515625" style="14" customWidth="1"/>
    <col min="4319" max="4319" width="15.42578125" style="14" customWidth="1"/>
    <col min="4320" max="4320" width="14.5703125" style="14" customWidth="1"/>
    <col min="4321" max="4321" width="12.85546875" style="14" customWidth="1"/>
    <col min="4322" max="4325" width="8.28515625" style="14" customWidth="1"/>
    <col min="4326" max="4326" width="11.7109375" style="14" customWidth="1"/>
    <col min="4327" max="4330" width="8.28515625" style="14" customWidth="1"/>
    <col min="4331" max="4331" width="11.7109375" style="14" customWidth="1"/>
    <col min="4332" max="4335" width="8.28515625" style="14" customWidth="1"/>
    <col min="4336" max="4336" width="11.7109375" style="14" customWidth="1"/>
    <col min="4337" max="4340" width="8.28515625" style="14" customWidth="1"/>
    <col min="4341" max="4341" width="11.7109375" style="14" customWidth="1"/>
    <col min="4342" max="4571" width="9.140625" style="14"/>
    <col min="4572" max="4572" width="3.42578125" style="14" customWidth="1"/>
    <col min="4573" max="4573" width="15" style="14" customWidth="1"/>
    <col min="4574" max="4574" width="16.28515625" style="14" customWidth="1"/>
    <col min="4575" max="4575" width="15.42578125" style="14" customWidth="1"/>
    <col min="4576" max="4576" width="14.5703125" style="14" customWidth="1"/>
    <col min="4577" max="4577" width="12.85546875" style="14" customWidth="1"/>
    <col min="4578" max="4581" width="8.28515625" style="14" customWidth="1"/>
    <col min="4582" max="4582" width="11.7109375" style="14" customWidth="1"/>
    <col min="4583" max="4586" width="8.28515625" style="14" customWidth="1"/>
    <col min="4587" max="4587" width="11.7109375" style="14" customWidth="1"/>
    <col min="4588" max="4591" width="8.28515625" style="14" customWidth="1"/>
    <col min="4592" max="4592" width="11.7109375" style="14" customWidth="1"/>
    <col min="4593" max="4596" width="8.28515625" style="14" customWidth="1"/>
    <col min="4597" max="4597" width="11.7109375" style="14" customWidth="1"/>
    <col min="4598" max="4827" width="9.140625" style="14"/>
    <col min="4828" max="4828" width="3.42578125" style="14" customWidth="1"/>
    <col min="4829" max="4829" width="15" style="14" customWidth="1"/>
    <col min="4830" max="4830" width="16.28515625" style="14" customWidth="1"/>
    <col min="4831" max="4831" width="15.42578125" style="14" customWidth="1"/>
    <col min="4832" max="4832" width="14.5703125" style="14" customWidth="1"/>
    <col min="4833" max="4833" width="12.85546875" style="14" customWidth="1"/>
    <col min="4834" max="4837" width="8.28515625" style="14" customWidth="1"/>
    <col min="4838" max="4838" width="11.7109375" style="14" customWidth="1"/>
    <col min="4839" max="4842" width="8.28515625" style="14" customWidth="1"/>
    <col min="4843" max="4843" width="11.7109375" style="14" customWidth="1"/>
    <col min="4844" max="4847" width="8.28515625" style="14" customWidth="1"/>
    <col min="4848" max="4848" width="11.7109375" style="14" customWidth="1"/>
    <col min="4849" max="4852" width="8.28515625" style="14" customWidth="1"/>
    <col min="4853" max="4853" width="11.7109375" style="14" customWidth="1"/>
    <col min="4854" max="5083" width="9.140625" style="14"/>
    <col min="5084" max="5084" width="3.42578125" style="14" customWidth="1"/>
    <col min="5085" max="5085" width="15" style="14" customWidth="1"/>
    <col min="5086" max="5086" width="16.28515625" style="14" customWidth="1"/>
    <col min="5087" max="5087" width="15.42578125" style="14" customWidth="1"/>
    <col min="5088" max="5088" width="14.5703125" style="14" customWidth="1"/>
    <col min="5089" max="5089" width="12.85546875" style="14" customWidth="1"/>
    <col min="5090" max="5093" width="8.28515625" style="14" customWidth="1"/>
    <col min="5094" max="5094" width="11.7109375" style="14" customWidth="1"/>
    <col min="5095" max="5098" width="8.28515625" style="14" customWidth="1"/>
    <col min="5099" max="5099" width="11.7109375" style="14" customWidth="1"/>
    <col min="5100" max="5103" width="8.28515625" style="14" customWidth="1"/>
    <col min="5104" max="5104" width="11.7109375" style="14" customWidth="1"/>
    <col min="5105" max="5108" width="8.28515625" style="14" customWidth="1"/>
    <col min="5109" max="5109" width="11.7109375" style="14" customWidth="1"/>
    <col min="5110" max="5339" width="9.140625" style="14"/>
    <col min="5340" max="5340" width="3.42578125" style="14" customWidth="1"/>
    <col min="5341" max="5341" width="15" style="14" customWidth="1"/>
    <col min="5342" max="5342" width="16.28515625" style="14" customWidth="1"/>
    <col min="5343" max="5343" width="15.42578125" style="14" customWidth="1"/>
    <col min="5344" max="5344" width="14.5703125" style="14" customWidth="1"/>
    <col min="5345" max="5345" width="12.85546875" style="14" customWidth="1"/>
    <col min="5346" max="5349" width="8.28515625" style="14" customWidth="1"/>
    <col min="5350" max="5350" width="11.7109375" style="14" customWidth="1"/>
    <col min="5351" max="5354" width="8.28515625" style="14" customWidth="1"/>
    <col min="5355" max="5355" width="11.7109375" style="14" customWidth="1"/>
    <col min="5356" max="5359" width="8.28515625" style="14" customWidth="1"/>
    <col min="5360" max="5360" width="11.7109375" style="14" customWidth="1"/>
    <col min="5361" max="5364" width="8.28515625" style="14" customWidth="1"/>
    <col min="5365" max="5365" width="11.7109375" style="14" customWidth="1"/>
    <col min="5366" max="5595" width="9.140625" style="14"/>
    <col min="5596" max="5596" width="3.42578125" style="14" customWidth="1"/>
    <col min="5597" max="5597" width="15" style="14" customWidth="1"/>
    <col min="5598" max="5598" width="16.28515625" style="14" customWidth="1"/>
    <col min="5599" max="5599" width="15.42578125" style="14" customWidth="1"/>
    <col min="5600" max="5600" width="14.5703125" style="14" customWidth="1"/>
    <col min="5601" max="5601" width="12.85546875" style="14" customWidth="1"/>
    <col min="5602" max="5605" width="8.28515625" style="14" customWidth="1"/>
    <col min="5606" max="5606" width="11.7109375" style="14" customWidth="1"/>
    <col min="5607" max="5610" width="8.28515625" style="14" customWidth="1"/>
    <col min="5611" max="5611" width="11.7109375" style="14" customWidth="1"/>
    <col min="5612" max="5615" width="8.28515625" style="14" customWidth="1"/>
    <col min="5616" max="5616" width="11.7109375" style="14" customWidth="1"/>
    <col min="5617" max="5620" width="8.28515625" style="14" customWidth="1"/>
    <col min="5621" max="5621" width="11.7109375" style="14" customWidth="1"/>
    <col min="5622" max="5851" width="9.140625" style="14"/>
    <col min="5852" max="5852" width="3.42578125" style="14" customWidth="1"/>
    <col min="5853" max="5853" width="15" style="14" customWidth="1"/>
    <col min="5854" max="5854" width="16.28515625" style="14" customWidth="1"/>
    <col min="5855" max="5855" width="15.42578125" style="14" customWidth="1"/>
    <col min="5856" max="5856" width="14.5703125" style="14" customWidth="1"/>
    <col min="5857" max="5857" width="12.85546875" style="14" customWidth="1"/>
    <col min="5858" max="5861" width="8.28515625" style="14" customWidth="1"/>
    <col min="5862" max="5862" width="11.7109375" style="14" customWidth="1"/>
    <col min="5863" max="5866" width="8.28515625" style="14" customWidth="1"/>
    <col min="5867" max="5867" width="11.7109375" style="14" customWidth="1"/>
    <col min="5868" max="5871" width="8.28515625" style="14" customWidth="1"/>
    <col min="5872" max="5872" width="11.7109375" style="14" customWidth="1"/>
    <col min="5873" max="5876" width="8.28515625" style="14" customWidth="1"/>
    <col min="5877" max="5877" width="11.7109375" style="14" customWidth="1"/>
    <col min="5878" max="6107" width="9.140625" style="14"/>
    <col min="6108" max="6108" width="3.42578125" style="14" customWidth="1"/>
    <col min="6109" max="6109" width="15" style="14" customWidth="1"/>
    <col min="6110" max="6110" width="16.28515625" style="14" customWidth="1"/>
    <col min="6111" max="6111" width="15.42578125" style="14" customWidth="1"/>
    <col min="6112" max="6112" width="14.5703125" style="14" customWidth="1"/>
    <col min="6113" max="6113" width="12.85546875" style="14" customWidth="1"/>
    <col min="6114" max="6117" width="8.28515625" style="14" customWidth="1"/>
    <col min="6118" max="6118" width="11.7109375" style="14" customWidth="1"/>
    <col min="6119" max="6122" width="8.28515625" style="14" customWidth="1"/>
    <col min="6123" max="6123" width="11.7109375" style="14" customWidth="1"/>
    <col min="6124" max="6127" width="8.28515625" style="14" customWidth="1"/>
    <col min="6128" max="6128" width="11.7109375" style="14" customWidth="1"/>
    <col min="6129" max="6132" width="8.28515625" style="14" customWidth="1"/>
    <col min="6133" max="6133" width="11.7109375" style="14" customWidth="1"/>
    <col min="6134" max="6363" width="9.140625" style="14"/>
    <col min="6364" max="6364" width="3.42578125" style="14" customWidth="1"/>
    <col min="6365" max="6365" width="15" style="14" customWidth="1"/>
    <col min="6366" max="6366" width="16.28515625" style="14" customWidth="1"/>
    <col min="6367" max="6367" width="15.42578125" style="14" customWidth="1"/>
    <col min="6368" max="6368" width="14.5703125" style="14" customWidth="1"/>
    <col min="6369" max="6369" width="12.85546875" style="14" customWidth="1"/>
    <col min="6370" max="6373" width="8.28515625" style="14" customWidth="1"/>
    <col min="6374" max="6374" width="11.7109375" style="14" customWidth="1"/>
    <col min="6375" max="6378" width="8.28515625" style="14" customWidth="1"/>
    <col min="6379" max="6379" width="11.7109375" style="14" customWidth="1"/>
    <col min="6380" max="6383" width="8.28515625" style="14" customWidth="1"/>
    <col min="6384" max="6384" width="11.7109375" style="14" customWidth="1"/>
    <col min="6385" max="6388" width="8.28515625" style="14" customWidth="1"/>
    <col min="6389" max="6389" width="11.7109375" style="14" customWidth="1"/>
    <col min="6390" max="6619" width="9.140625" style="14"/>
    <col min="6620" max="6620" width="3.42578125" style="14" customWidth="1"/>
    <col min="6621" max="6621" width="15" style="14" customWidth="1"/>
    <col min="6622" max="6622" width="16.28515625" style="14" customWidth="1"/>
    <col min="6623" max="6623" width="15.42578125" style="14" customWidth="1"/>
    <col min="6624" max="6624" width="14.5703125" style="14" customWidth="1"/>
    <col min="6625" max="6625" width="12.85546875" style="14" customWidth="1"/>
    <col min="6626" max="6629" width="8.28515625" style="14" customWidth="1"/>
    <col min="6630" max="6630" width="11.7109375" style="14" customWidth="1"/>
    <col min="6631" max="6634" width="8.28515625" style="14" customWidth="1"/>
    <col min="6635" max="6635" width="11.7109375" style="14" customWidth="1"/>
    <col min="6636" max="6639" width="8.28515625" style="14" customWidth="1"/>
    <col min="6640" max="6640" width="11.7109375" style="14" customWidth="1"/>
    <col min="6641" max="6644" width="8.28515625" style="14" customWidth="1"/>
    <col min="6645" max="6645" width="11.7109375" style="14" customWidth="1"/>
    <col min="6646" max="6875" width="9.140625" style="14"/>
    <col min="6876" max="6876" width="3.42578125" style="14" customWidth="1"/>
    <col min="6877" max="6877" width="15" style="14" customWidth="1"/>
    <col min="6878" max="6878" width="16.28515625" style="14" customWidth="1"/>
    <col min="6879" max="6879" width="15.42578125" style="14" customWidth="1"/>
    <col min="6880" max="6880" width="14.5703125" style="14" customWidth="1"/>
    <col min="6881" max="6881" width="12.85546875" style="14" customWidth="1"/>
    <col min="6882" max="6885" width="8.28515625" style="14" customWidth="1"/>
    <col min="6886" max="6886" width="11.7109375" style="14" customWidth="1"/>
    <col min="6887" max="6890" width="8.28515625" style="14" customWidth="1"/>
    <col min="6891" max="6891" width="11.7109375" style="14" customWidth="1"/>
    <col min="6892" max="6895" width="8.28515625" style="14" customWidth="1"/>
    <col min="6896" max="6896" width="11.7109375" style="14" customWidth="1"/>
    <col min="6897" max="6900" width="8.28515625" style="14" customWidth="1"/>
    <col min="6901" max="6901" width="11.7109375" style="14" customWidth="1"/>
    <col min="6902" max="7131" width="9.140625" style="14"/>
    <col min="7132" max="7132" width="3.42578125" style="14" customWidth="1"/>
    <col min="7133" max="7133" width="15" style="14" customWidth="1"/>
    <col min="7134" max="7134" width="16.28515625" style="14" customWidth="1"/>
    <col min="7135" max="7135" width="15.42578125" style="14" customWidth="1"/>
    <col min="7136" max="7136" width="14.5703125" style="14" customWidth="1"/>
    <col min="7137" max="7137" width="12.85546875" style="14" customWidth="1"/>
    <col min="7138" max="7141" width="8.28515625" style="14" customWidth="1"/>
    <col min="7142" max="7142" width="11.7109375" style="14" customWidth="1"/>
    <col min="7143" max="7146" width="8.28515625" style="14" customWidth="1"/>
    <col min="7147" max="7147" width="11.7109375" style="14" customWidth="1"/>
    <col min="7148" max="7151" width="8.28515625" style="14" customWidth="1"/>
    <col min="7152" max="7152" width="11.7109375" style="14" customWidth="1"/>
    <col min="7153" max="7156" width="8.28515625" style="14" customWidth="1"/>
    <col min="7157" max="7157" width="11.7109375" style="14" customWidth="1"/>
    <col min="7158" max="7387" width="9.140625" style="14"/>
    <col min="7388" max="7388" width="3.42578125" style="14" customWidth="1"/>
    <col min="7389" max="7389" width="15" style="14" customWidth="1"/>
    <col min="7390" max="7390" width="16.28515625" style="14" customWidth="1"/>
    <col min="7391" max="7391" width="15.42578125" style="14" customWidth="1"/>
    <col min="7392" max="7392" width="14.5703125" style="14" customWidth="1"/>
    <col min="7393" max="7393" width="12.85546875" style="14" customWidth="1"/>
    <col min="7394" max="7397" width="8.28515625" style="14" customWidth="1"/>
    <col min="7398" max="7398" width="11.7109375" style="14" customWidth="1"/>
    <col min="7399" max="7402" width="8.28515625" style="14" customWidth="1"/>
    <col min="7403" max="7403" width="11.7109375" style="14" customWidth="1"/>
    <col min="7404" max="7407" width="8.28515625" style="14" customWidth="1"/>
    <col min="7408" max="7408" width="11.7109375" style="14" customWidth="1"/>
    <col min="7409" max="7412" width="8.28515625" style="14" customWidth="1"/>
    <col min="7413" max="7413" width="11.7109375" style="14" customWidth="1"/>
    <col min="7414" max="7643" width="9.140625" style="14"/>
    <col min="7644" max="7644" width="3.42578125" style="14" customWidth="1"/>
    <col min="7645" max="7645" width="15" style="14" customWidth="1"/>
    <col min="7646" max="7646" width="16.28515625" style="14" customWidth="1"/>
    <col min="7647" max="7647" width="15.42578125" style="14" customWidth="1"/>
    <col min="7648" max="7648" width="14.5703125" style="14" customWidth="1"/>
    <col min="7649" max="7649" width="12.85546875" style="14" customWidth="1"/>
    <col min="7650" max="7653" width="8.28515625" style="14" customWidth="1"/>
    <col min="7654" max="7654" width="11.7109375" style="14" customWidth="1"/>
    <col min="7655" max="7658" width="8.28515625" style="14" customWidth="1"/>
    <col min="7659" max="7659" width="11.7109375" style="14" customWidth="1"/>
    <col min="7660" max="7663" width="8.28515625" style="14" customWidth="1"/>
    <col min="7664" max="7664" width="11.7109375" style="14" customWidth="1"/>
    <col min="7665" max="7668" width="8.28515625" style="14" customWidth="1"/>
    <col min="7669" max="7669" width="11.7109375" style="14" customWidth="1"/>
    <col min="7670" max="7899" width="9.140625" style="14"/>
    <col min="7900" max="7900" width="3.42578125" style="14" customWidth="1"/>
    <col min="7901" max="7901" width="15" style="14" customWidth="1"/>
    <col min="7902" max="7902" width="16.28515625" style="14" customWidth="1"/>
    <col min="7903" max="7903" width="15.42578125" style="14" customWidth="1"/>
    <col min="7904" max="7904" width="14.5703125" style="14" customWidth="1"/>
    <col min="7905" max="7905" width="12.85546875" style="14" customWidth="1"/>
    <col min="7906" max="7909" width="8.28515625" style="14" customWidth="1"/>
    <col min="7910" max="7910" width="11.7109375" style="14" customWidth="1"/>
    <col min="7911" max="7914" width="8.28515625" style="14" customWidth="1"/>
    <col min="7915" max="7915" width="11.7109375" style="14" customWidth="1"/>
    <col min="7916" max="7919" width="8.28515625" style="14" customWidth="1"/>
    <col min="7920" max="7920" width="11.7109375" style="14" customWidth="1"/>
    <col min="7921" max="7924" width="8.28515625" style="14" customWidth="1"/>
    <col min="7925" max="7925" width="11.7109375" style="14" customWidth="1"/>
    <col min="7926" max="8155" width="9.140625" style="14"/>
    <col min="8156" max="8156" width="3.42578125" style="14" customWidth="1"/>
    <col min="8157" max="8157" width="15" style="14" customWidth="1"/>
    <col min="8158" max="8158" width="16.28515625" style="14" customWidth="1"/>
    <col min="8159" max="8159" width="15.42578125" style="14" customWidth="1"/>
    <col min="8160" max="8160" width="14.5703125" style="14" customWidth="1"/>
    <col min="8161" max="8161" width="12.85546875" style="14" customWidth="1"/>
    <col min="8162" max="8165" width="8.28515625" style="14" customWidth="1"/>
    <col min="8166" max="8166" width="11.7109375" style="14" customWidth="1"/>
    <col min="8167" max="8170" width="8.28515625" style="14" customWidth="1"/>
    <col min="8171" max="8171" width="11.7109375" style="14" customWidth="1"/>
    <col min="8172" max="8175" width="8.28515625" style="14" customWidth="1"/>
    <col min="8176" max="8176" width="11.7109375" style="14" customWidth="1"/>
    <col min="8177" max="8180" width="8.28515625" style="14" customWidth="1"/>
    <col min="8181" max="8181" width="11.7109375" style="14" customWidth="1"/>
    <col min="8182" max="8411" width="9.140625" style="14"/>
    <col min="8412" max="8412" width="3.42578125" style="14" customWidth="1"/>
    <col min="8413" max="8413" width="15" style="14" customWidth="1"/>
    <col min="8414" max="8414" width="16.28515625" style="14" customWidth="1"/>
    <col min="8415" max="8415" width="15.42578125" style="14" customWidth="1"/>
    <col min="8416" max="8416" width="14.5703125" style="14" customWidth="1"/>
    <col min="8417" max="8417" width="12.85546875" style="14" customWidth="1"/>
    <col min="8418" max="8421" width="8.28515625" style="14" customWidth="1"/>
    <col min="8422" max="8422" width="11.7109375" style="14" customWidth="1"/>
    <col min="8423" max="8426" width="8.28515625" style="14" customWidth="1"/>
    <col min="8427" max="8427" width="11.7109375" style="14" customWidth="1"/>
    <col min="8428" max="8431" width="8.28515625" style="14" customWidth="1"/>
    <col min="8432" max="8432" width="11.7109375" style="14" customWidth="1"/>
    <col min="8433" max="8436" width="8.28515625" style="14" customWidth="1"/>
    <col min="8437" max="8437" width="11.7109375" style="14" customWidth="1"/>
    <col min="8438" max="8667" width="9.140625" style="14"/>
    <col min="8668" max="8668" width="3.42578125" style="14" customWidth="1"/>
    <col min="8669" max="8669" width="15" style="14" customWidth="1"/>
    <col min="8670" max="8670" width="16.28515625" style="14" customWidth="1"/>
    <col min="8671" max="8671" width="15.42578125" style="14" customWidth="1"/>
    <col min="8672" max="8672" width="14.5703125" style="14" customWidth="1"/>
    <col min="8673" max="8673" width="12.85546875" style="14" customWidth="1"/>
    <col min="8674" max="8677" width="8.28515625" style="14" customWidth="1"/>
    <col min="8678" max="8678" width="11.7109375" style="14" customWidth="1"/>
    <col min="8679" max="8682" width="8.28515625" style="14" customWidth="1"/>
    <col min="8683" max="8683" width="11.7109375" style="14" customWidth="1"/>
    <col min="8684" max="8687" width="8.28515625" style="14" customWidth="1"/>
    <col min="8688" max="8688" width="11.7109375" style="14" customWidth="1"/>
    <col min="8689" max="8692" width="8.28515625" style="14" customWidth="1"/>
    <col min="8693" max="8693" width="11.7109375" style="14" customWidth="1"/>
    <col min="8694" max="8923" width="9.140625" style="14"/>
    <col min="8924" max="8924" width="3.42578125" style="14" customWidth="1"/>
    <col min="8925" max="8925" width="15" style="14" customWidth="1"/>
    <col min="8926" max="8926" width="16.28515625" style="14" customWidth="1"/>
    <col min="8927" max="8927" width="15.42578125" style="14" customWidth="1"/>
    <col min="8928" max="8928" width="14.5703125" style="14" customWidth="1"/>
    <col min="8929" max="8929" width="12.85546875" style="14" customWidth="1"/>
    <col min="8930" max="8933" width="8.28515625" style="14" customWidth="1"/>
    <col min="8934" max="8934" width="11.7109375" style="14" customWidth="1"/>
    <col min="8935" max="8938" width="8.28515625" style="14" customWidth="1"/>
    <col min="8939" max="8939" width="11.7109375" style="14" customWidth="1"/>
    <col min="8940" max="8943" width="8.28515625" style="14" customWidth="1"/>
    <col min="8944" max="8944" width="11.7109375" style="14" customWidth="1"/>
    <col min="8945" max="8948" width="8.28515625" style="14" customWidth="1"/>
    <col min="8949" max="8949" width="11.7109375" style="14" customWidth="1"/>
    <col min="8950" max="9179" width="9.140625" style="14"/>
    <col min="9180" max="9180" width="3.42578125" style="14" customWidth="1"/>
    <col min="9181" max="9181" width="15" style="14" customWidth="1"/>
    <col min="9182" max="9182" width="16.28515625" style="14" customWidth="1"/>
    <col min="9183" max="9183" width="15.42578125" style="14" customWidth="1"/>
    <col min="9184" max="9184" width="14.5703125" style="14" customWidth="1"/>
    <col min="9185" max="9185" width="12.85546875" style="14" customWidth="1"/>
    <col min="9186" max="9189" width="8.28515625" style="14" customWidth="1"/>
    <col min="9190" max="9190" width="11.7109375" style="14" customWidth="1"/>
    <col min="9191" max="9194" width="8.28515625" style="14" customWidth="1"/>
    <col min="9195" max="9195" width="11.7109375" style="14" customWidth="1"/>
    <col min="9196" max="9199" width="8.28515625" style="14" customWidth="1"/>
    <col min="9200" max="9200" width="11.7109375" style="14" customWidth="1"/>
    <col min="9201" max="9204" width="8.28515625" style="14" customWidth="1"/>
    <col min="9205" max="9205" width="11.7109375" style="14" customWidth="1"/>
    <col min="9206" max="9435" width="9.140625" style="14"/>
    <col min="9436" max="9436" width="3.42578125" style="14" customWidth="1"/>
    <col min="9437" max="9437" width="15" style="14" customWidth="1"/>
    <col min="9438" max="9438" width="16.28515625" style="14" customWidth="1"/>
    <col min="9439" max="9439" width="15.42578125" style="14" customWidth="1"/>
    <col min="9440" max="9440" width="14.5703125" style="14" customWidth="1"/>
    <col min="9441" max="9441" width="12.85546875" style="14" customWidth="1"/>
    <col min="9442" max="9445" width="8.28515625" style="14" customWidth="1"/>
    <col min="9446" max="9446" width="11.7109375" style="14" customWidth="1"/>
    <col min="9447" max="9450" width="8.28515625" style="14" customWidth="1"/>
    <col min="9451" max="9451" width="11.7109375" style="14" customWidth="1"/>
    <col min="9452" max="9455" width="8.28515625" style="14" customWidth="1"/>
    <col min="9456" max="9456" width="11.7109375" style="14" customWidth="1"/>
    <col min="9457" max="9460" width="8.28515625" style="14" customWidth="1"/>
    <col min="9461" max="9461" width="11.7109375" style="14" customWidth="1"/>
    <col min="9462" max="9691" width="9.140625" style="14"/>
    <col min="9692" max="9692" width="3.42578125" style="14" customWidth="1"/>
    <col min="9693" max="9693" width="15" style="14" customWidth="1"/>
    <col min="9694" max="9694" width="16.28515625" style="14" customWidth="1"/>
    <col min="9695" max="9695" width="15.42578125" style="14" customWidth="1"/>
    <col min="9696" max="9696" width="14.5703125" style="14" customWidth="1"/>
    <col min="9697" max="9697" width="12.85546875" style="14" customWidth="1"/>
    <col min="9698" max="9701" width="8.28515625" style="14" customWidth="1"/>
    <col min="9702" max="9702" width="11.7109375" style="14" customWidth="1"/>
    <col min="9703" max="9706" width="8.28515625" style="14" customWidth="1"/>
    <col min="9707" max="9707" width="11.7109375" style="14" customWidth="1"/>
    <col min="9708" max="9711" width="8.28515625" style="14" customWidth="1"/>
    <col min="9712" max="9712" width="11.7109375" style="14" customWidth="1"/>
    <col min="9713" max="9716" width="8.28515625" style="14" customWidth="1"/>
    <col min="9717" max="9717" width="11.7109375" style="14" customWidth="1"/>
    <col min="9718" max="9947" width="9.140625" style="14"/>
    <col min="9948" max="9948" width="3.42578125" style="14" customWidth="1"/>
    <col min="9949" max="9949" width="15" style="14" customWidth="1"/>
    <col min="9950" max="9950" width="16.28515625" style="14" customWidth="1"/>
    <col min="9951" max="9951" width="15.42578125" style="14" customWidth="1"/>
    <col min="9952" max="9952" width="14.5703125" style="14" customWidth="1"/>
    <col min="9953" max="9953" width="12.85546875" style="14" customWidth="1"/>
    <col min="9954" max="9957" width="8.28515625" style="14" customWidth="1"/>
    <col min="9958" max="9958" width="11.7109375" style="14" customWidth="1"/>
    <col min="9959" max="9962" width="8.28515625" style="14" customWidth="1"/>
    <col min="9963" max="9963" width="11.7109375" style="14" customWidth="1"/>
    <col min="9964" max="9967" width="8.28515625" style="14" customWidth="1"/>
    <col min="9968" max="9968" width="11.7109375" style="14" customWidth="1"/>
    <col min="9969" max="9972" width="8.28515625" style="14" customWidth="1"/>
    <col min="9973" max="9973" width="11.7109375" style="14" customWidth="1"/>
    <col min="9974" max="10203" width="9.140625" style="14"/>
    <col min="10204" max="10204" width="3.42578125" style="14" customWidth="1"/>
    <col min="10205" max="10205" width="15" style="14" customWidth="1"/>
    <col min="10206" max="10206" width="16.28515625" style="14" customWidth="1"/>
    <col min="10207" max="10207" width="15.42578125" style="14" customWidth="1"/>
    <col min="10208" max="10208" width="14.5703125" style="14" customWidth="1"/>
    <col min="10209" max="10209" width="12.85546875" style="14" customWidth="1"/>
    <col min="10210" max="10213" width="8.28515625" style="14" customWidth="1"/>
    <col min="10214" max="10214" width="11.7109375" style="14" customWidth="1"/>
    <col min="10215" max="10218" width="8.28515625" style="14" customWidth="1"/>
    <col min="10219" max="10219" width="11.7109375" style="14" customWidth="1"/>
    <col min="10220" max="10223" width="8.28515625" style="14" customWidth="1"/>
    <col min="10224" max="10224" width="11.7109375" style="14" customWidth="1"/>
    <col min="10225" max="10228" width="8.28515625" style="14" customWidth="1"/>
    <col min="10229" max="10229" width="11.7109375" style="14" customWidth="1"/>
    <col min="10230" max="10459" width="9.140625" style="14"/>
    <col min="10460" max="10460" width="3.42578125" style="14" customWidth="1"/>
    <col min="10461" max="10461" width="15" style="14" customWidth="1"/>
    <col min="10462" max="10462" width="16.28515625" style="14" customWidth="1"/>
    <col min="10463" max="10463" width="15.42578125" style="14" customWidth="1"/>
    <col min="10464" max="10464" width="14.5703125" style="14" customWidth="1"/>
    <col min="10465" max="10465" width="12.85546875" style="14" customWidth="1"/>
    <col min="10466" max="10469" width="8.28515625" style="14" customWidth="1"/>
    <col min="10470" max="10470" width="11.7109375" style="14" customWidth="1"/>
    <col min="10471" max="10474" width="8.28515625" style="14" customWidth="1"/>
    <col min="10475" max="10475" width="11.7109375" style="14" customWidth="1"/>
    <col min="10476" max="10479" width="8.28515625" style="14" customWidth="1"/>
    <col min="10480" max="10480" width="11.7109375" style="14" customWidth="1"/>
    <col min="10481" max="10484" width="8.28515625" style="14" customWidth="1"/>
    <col min="10485" max="10485" width="11.7109375" style="14" customWidth="1"/>
    <col min="10486" max="10715" width="9.140625" style="14"/>
    <col min="10716" max="10716" width="3.42578125" style="14" customWidth="1"/>
    <col min="10717" max="10717" width="15" style="14" customWidth="1"/>
    <col min="10718" max="10718" width="16.28515625" style="14" customWidth="1"/>
    <col min="10719" max="10719" width="15.42578125" style="14" customWidth="1"/>
    <col min="10720" max="10720" width="14.5703125" style="14" customWidth="1"/>
    <col min="10721" max="10721" width="12.85546875" style="14" customWidth="1"/>
    <col min="10722" max="10725" width="8.28515625" style="14" customWidth="1"/>
    <col min="10726" max="10726" width="11.7109375" style="14" customWidth="1"/>
    <col min="10727" max="10730" width="8.28515625" style="14" customWidth="1"/>
    <col min="10731" max="10731" width="11.7109375" style="14" customWidth="1"/>
    <col min="10732" max="10735" width="8.28515625" style="14" customWidth="1"/>
    <col min="10736" max="10736" width="11.7109375" style="14" customWidth="1"/>
    <col min="10737" max="10740" width="8.28515625" style="14" customWidth="1"/>
    <col min="10741" max="10741" width="11.7109375" style="14" customWidth="1"/>
    <col min="10742" max="10971" width="9.140625" style="14"/>
    <col min="10972" max="10972" width="3.42578125" style="14" customWidth="1"/>
    <col min="10973" max="10973" width="15" style="14" customWidth="1"/>
    <col min="10974" max="10974" width="16.28515625" style="14" customWidth="1"/>
    <col min="10975" max="10975" width="15.42578125" style="14" customWidth="1"/>
    <col min="10976" max="10976" width="14.5703125" style="14" customWidth="1"/>
    <col min="10977" max="10977" width="12.85546875" style="14" customWidth="1"/>
    <col min="10978" max="10981" width="8.28515625" style="14" customWidth="1"/>
    <col min="10982" max="10982" width="11.7109375" style="14" customWidth="1"/>
    <col min="10983" max="10986" width="8.28515625" style="14" customWidth="1"/>
    <col min="10987" max="10987" width="11.7109375" style="14" customWidth="1"/>
    <col min="10988" max="10991" width="8.28515625" style="14" customWidth="1"/>
    <col min="10992" max="10992" width="11.7109375" style="14" customWidth="1"/>
    <col min="10993" max="10996" width="8.28515625" style="14" customWidth="1"/>
    <col min="10997" max="10997" width="11.7109375" style="14" customWidth="1"/>
    <col min="10998" max="11227" width="9.140625" style="14"/>
    <col min="11228" max="11228" width="3.42578125" style="14" customWidth="1"/>
    <col min="11229" max="11229" width="15" style="14" customWidth="1"/>
    <col min="11230" max="11230" width="16.28515625" style="14" customWidth="1"/>
    <col min="11231" max="11231" width="15.42578125" style="14" customWidth="1"/>
    <col min="11232" max="11232" width="14.5703125" style="14" customWidth="1"/>
    <col min="11233" max="11233" width="12.85546875" style="14" customWidth="1"/>
    <col min="11234" max="11237" width="8.28515625" style="14" customWidth="1"/>
    <col min="11238" max="11238" width="11.7109375" style="14" customWidth="1"/>
    <col min="11239" max="11242" width="8.28515625" style="14" customWidth="1"/>
    <col min="11243" max="11243" width="11.7109375" style="14" customWidth="1"/>
    <col min="11244" max="11247" width="8.28515625" style="14" customWidth="1"/>
    <col min="11248" max="11248" width="11.7109375" style="14" customWidth="1"/>
    <col min="11249" max="11252" width="8.28515625" style="14" customWidth="1"/>
    <col min="11253" max="11253" width="11.7109375" style="14" customWidth="1"/>
    <col min="11254" max="11483" width="9.140625" style="14"/>
    <col min="11484" max="11484" width="3.42578125" style="14" customWidth="1"/>
    <col min="11485" max="11485" width="15" style="14" customWidth="1"/>
    <col min="11486" max="11486" width="16.28515625" style="14" customWidth="1"/>
    <col min="11487" max="11487" width="15.42578125" style="14" customWidth="1"/>
    <col min="11488" max="11488" width="14.5703125" style="14" customWidth="1"/>
    <col min="11489" max="11489" width="12.85546875" style="14" customWidth="1"/>
    <col min="11490" max="11493" width="8.28515625" style="14" customWidth="1"/>
    <col min="11494" max="11494" width="11.7109375" style="14" customWidth="1"/>
    <col min="11495" max="11498" width="8.28515625" style="14" customWidth="1"/>
    <col min="11499" max="11499" width="11.7109375" style="14" customWidth="1"/>
    <col min="11500" max="11503" width="8.28515625" style="14" customWidth="1"/>
    <col min="11504" max="11504" width="11.7109375" style="14" customWidth="1"/>
    <col min="11505" max="11508" width="8.28515625" style="14" customWidth="1"/>
    <col min="11509" max="11509" width="11.7109375" style="14" customWidth="1"/>
    <col min="11510" max="11739" width="9.140625" style="14"/>
    <col min="11740" max="11740" width="3.42578125" style="14" customWidth="1"/>
    <col min="11741" max="11741" width="15" style="14" customWidth="1"/>
    <col min="11742" max="11742" width="16.28515625" style="14" customWidth="1"/>
    <col min="11743" max="11743" width="15.42578125" style="14" customWidth="1"/>
    <col min="11744" max="11744" width="14.5703125" style="14" customWidth="1"/>
    <col min="11745" max="11745" width="12.85546875" style="14" customWidth="1"/>
    <col min="11746" max="11749" width="8.28515625" style="14" customWidth="1"/>
    <col min="11750" max="11750" width="11.7109375" style="14" customWidth="1"/>
    <col min="11751" max="11754" width="8.28515625" style="14" customWidth="1"/>
    <col min="11755" max="11755" width="11.7109375" style="14" customWidth="1"/>
    <col min="11756" max="11759" width="8.28515625" style="14" customWidth="1"/>
    <col min="11760" max="11760" width="11.7109375" style="14" customWidth="1"/>
    <col min="11761" max="11764" width="8.28515625" style="14" customWidth="1"/>
    <col min="11765" max="11765" width="11.7109375" style="14" customWidth="1"/>
    <col min="11766" max="11995" width="9.140625" style="14"/>
    <col min="11996" max="11996" width="3.42578125" style="14" customWidth="1"/>
    <col min="11997" max="11997" width="15" style="14" customWidth="1"/>
    <col min="11998" max="11998" width="16.28515625" style="14" customWidth="1"/>
    <col min="11999" max="11999" width="15.42578125" style="14" customWidth="1"/>
    <col min="12000" max="12000" width="14.5703125" style="14" customWidth="1"/>
    <col min="12001" max="12001" width="12.85546875" style="14" customWidth="1"/>
    <col min="12002" max="12005" width="8.28515625" style="14" customWidth="1"/>
    <col min="12006" max="12006" width="11.7109375" style="14" customWidth="1"/>
    <col min="12007" max="12010" width="8.28515625" style="14" customWidth="1"/>
    <col min="12011" max="12011" width="11.7109375" style="14" customWidth="1"/>
    <col min="12012" max="12015" width="8.28515625" style="14" customWidth="1"/>
    <col min="12016" max="12016" width="11.7109375" style="14" customWidth="1"/>
    <col min="12017" max="12020" width="8.28515625" style="14" customWidth="1"/>
    <col min="12021" max="12021" width="11.7109375" style="14" customWidth="1"/>
    <col min="12022" max="12251" width="9.140625" style="14"/>
    <col min="12252" max="12252" width="3.42578125" style="14" customWidth="1"/>
    <col min="12253" max="12253" width="15" style="14" customWidth="1"/>
    <col min="12254" max="12254" width="16.28515625" style="14" customWidth="1"/>
    <col min="12255" max="12255" width="15.42578125" style="14" customWidth="1"/>
    <col min="12256" max="12256" width="14.5703125" style="14" customWidth="1"/>
    <col min="12257" max="12257" width="12.85546875" style="14" customWidth="1"/>
    <col min="12258" max="12261" width="8.28515625" style="14" customWidth="1"/>
    <col min="12262" max="12262" width="11.7109375" style="14" customWidth="1"/>
    <col min="12263" max="12266" width="8.28515625" style="14" customWidth="1"/>
    <col min="12267" max="12267" width="11.7109375" style="14" customWidth="1"/>
    <col min="12268" max="12271" width="8.28515625" style="14" customWidth="1"/>
    <col min="12272" max="12272" width="11.7109375" style="14" customWidth="1"/>
    <col min="12273" max="12276" width="8.28515625" style="14" customWidth="1"/>
    <col min="12277" max="12277" width="11.7109375" style="14" customWidth="1"/>
    <col min="12278" max="12507" width="9.140625" style="14"/>
    <col min="12508" max="12508" width="3.42578125" style="14" customWidth="1"/>
    <col min="12509" max="12509" width="15" style="14" customWidth="1"/>
    <col min="12510" max="12510" width="16.28515625" style="14" customWidth="1"/>
    <col min="12511" max="12511" width="15.42578125" style="14" customWidth="1"/>
    <col min="12512" max="12512" width="14.5703125" style="14" customWidth="1"/>
    <col min="12513" max="12513" width="12.85546875" style="14" customWidth="1"/>
    <col min="12514" max="12517" width="8.28515625" style="14" customWidth="1"/>
    <col min="12518" max="12518" width="11.7109375" style="14" customWidth="1"/>
    <col min="12519" max="12522" width="8.28515625" style="14" customWidth="1"/>
    <col min="12523" max="12523" width="11.7109375" style="14" customWidth="1"/>
    <col min="12524" max="12527" width="8.28515625" style="14" customWidth="1"/>
    <col min="12528" max="12528" width="11.7109375" style="14" customWidth="1"/>
    <col min="12529" max="12532" width="8.28515625" style="14" customWidth="1"/>
    <col min="12533" max="12533" width="11.7109375" style="14" customWidth="1"/>
    <col min="12534" max="12763" width="9.140625" style="14"/>
    <col min="12764" max="12764" width="3.42578125" style="14" customWidth="1"/>
    <col min="12765" max="12765" width="15" style="14" customWidth="1"/>
    <col min="12766" max="12766" width="16.28515625" style="14" customWidth="1"/>
    <col min="12767" max="12767" width="15.42578125" style="14" customWidth="1"/>
    <col min="12768" max="12768" width="14.5703125" style="14" customWidth="1"/>
    <col min="12769" max="12769" width="12.85546875" style="14" customWidth="1"/>
    <col min="12770" max="12773" width="8.28515625" style="14" customWidth="1"/>
    <col min="12774" max="12774" width="11.7109375" style="14" customWidth="1"/>
    <col min="12775" max="12778" width="8.28515625" style="14" customWidth="1"/>
    <col min="12779" max="12779" width="11.7109375" style="14" customWidth="1"/>
    <col min="12780" max="12783" width="8.28515625" style="14" customWidth="1"/>
    <col min="12784" max="12784" width="11.7109375" style="14" customWidth="1"/>
    <col min="12785" max="12788" width="8.28515625" style="14" customWidth="1"/>
    <col min="12789" max="12789" width="11.7109375" style="14" customWidth="1"/>
    <col min="12790" max="13019" width="9.140625" style="14"/>
    <col min="13020" max="13020" width="3.42578125" style="14" customWidth="1"/>
    <col min="13021" max="13021" width="15" style="14" customWidth="1"/>
    <col min="13022" max="13022" width="16.28515625" style="14" customWidth="1"/>
    <col min="13023" max="13023" width="15.42578125" style="14" customWidth="1"/>
    <col min="13024" max="13024" width="14.5703125" style="14" customWidth="1"/>
    <col min="13025" max="13025" width="12.85546875" style="14" customWidth="1"/>
    <col min="13026" max="13029" width="8.28515625" style="14" customWidth="1"/>
    <col min="13030" max="13030" width="11.7109375" style="14" customWidth="1"/>
    <col min="13031" max="13034" width="8.28515625" style="14" customWidth="1"/>
    <col min="13035" max="13035" width="11.7109375" style="14" customWidth="1"/>
    <col min="13036" max="13039" width="8.28515625" style="14" customWidth="1"/>
    <col min="13040" max="13040" width="11.7109375" style="14" customWidth="1"/>
    <col min="13041" max="13044" width="8.28515625" style="14" customWidth="1"/>
    <col min="13045" max="13045" width="11.7109375" style="14" customWidth="1"/>
    <col min="13046" max="13275" width="9.140625" style="14"/>
    <col min="13276" max="13276" width="3.42578125" style="14" customWidth="1"/>
    <col min="13277" max="13277" width="15" style="14" customWidth="1"/>
    <col min="13278" max="13278" width="16.28515625" style="14" customWidth="1"/>
    <col min="13279" max="13279" width="15.42578125" style="14" customWidth="1"/>
    <col min="13280" max="13280" width="14.5703125" style="14" customWidth="1"/>
    <col min="13281" max="13281" width="12.85546875" style="14" customWidth="1"/>
    <col min="13282" max="13285" width="8.28515625" style="14" customWidth="1"/>
    <col min="13286" max="13286" width="11.7109375" style="14" customWidth="1"/>
    <col min="13287" max="13290" width="8.28515625" style="14" customWidth="1"/>
    <col min="13291" max="13291" width="11.7109375" style="14" customWidth="1"/>
    <col min="13292" max="13295" width="8.28515625" style="14" customWidth="1"/>
    <col min="13296" max="13296" width="11.7109375" style="14" customWidth="1"/>
    <col min="13297" max="13300" width="8.28515625" style="14" customWidth="1"/>
    <col min="13301" max="13301" width="11.7109375" style="14" customWidth="1"/>
    <col min="13302" max="13531" width="9.140625" style="14"/>
    <col min="13532" max="13532" width="3.42578125" style="14" customWidth="1"/>
    <col min="13533" max="13533" width="15" style="14" customWidth="1"/>
    <col min="13534" max="13534" width="16.28515625" style="14" customWidth="1"/>
    <col min="13535" max="13535" width="15.42578125" style="14" customWidth="1"/>
    <col min="13536" max="13536" width="14.5703125" style="14" customWidth="1"/>
    <col min="13537" max="13537" width="12.85546875" style="14" customWidth="1"/>
    <col min="13538" max="13541" width="8.28515625" style="14" customWidth="1"/>
    <col min="13542" max="13542" width="11.7109375" style="14" customWidth="1"/>
    <col min="13543" max="13546" width="8.28515625" style="14" customWidth="1"/>
    <col min="13547" max="13547" width="11.7109375" style="14" customWidth="1"/>
    <col min="13548" max="13551" width="8.28515625" style="14" customWidth="1"/>
    <col min="13552" max="13552" width="11.7109375" style="14" customWidth="1"/>
    <col min="13553" max="13556" width="8.28515625" style="14" customWidth="1"/>
    <col min="13557" max="13557" width="11.7109375" style="14" customWidth="1"/>
    <col min="13558" max="13787" width="9.140625" style="14"/>
    <col min="13788" max="13788" width="3.42578125" style="14" customWidth="1"/>
    <col min="13789" max="13789" width="15" style="14" customWidth="1"/>
    <col min="13790" max="13790" width="16.28515625" style="14" customWidth="1"/>
    <col min="13791" max="13791" width="15.42578125" style="14" customWidth="1"/>
    <col min="13792" max="13792" width="14.5703125" style="14" customWidth="1"/>
    <col min="13793" max="13793" width="12.85546875" style="14" customWidth="1"/>
    <col min="13794" max="13797" width="8.28515625" style="14" customWidth="1"/>
    <col min="13798" max="13798" width="11.7109375" style="14" customWidth="1"/>
    <col min="13799" max="13802" width="8.28515625" style="14" customWidth="1"/>
    <col min="13803" max="13803" width="11.7109375" style="14" customWidth="1"/>
    <col min="13804" max="13807" width="8.28515625" style="14" customWidth="1"/>
    <col min="13808" max="13808" width="11.7109375" style="14" customWidth="1"/>
    <col min="13809" max="13812" width="8.28515625" style="14" customWidth="1"/>
    <col min="13813" max="13813" width="11.7109375" style="14" customWidth="1"/>
    <col min="13814" max="14043" width="9.140625" style="14"/>
    <col min="14044" max="14044" width="3.42578125" style="14" customWidth="1"/>
    <col min="14045" max="14045" width="15" style="14" customWidth="1"/>
    <col min="14046" max="14046" width="16.28515625" style="14" customWidth="1"/>
    <col min="14047" max="14047" width="15.42578125" style="14" customWidth="1"/>
    <col min="14048" max="14048" width="14.5703125" style="14" customWidth="1"/>
    <col min="14049" max="14049" width="12.85546875" style="14" customWidth="1"/>
    <col min="14050" max="14053" width="8.28515625" style="14" customWidth="1"/>
    <col min="14054" max="14054" width="11.7109375" style="14" customWidth="1"/>
    <col min="14055" max="14058" width="8.28515625" style="14" customWidth="1"/>
    <col min="14059" max="14059" width="11.7109375" style="14" customWidth="1"/>
    <col min="14060" max="14063" width="8.28515625" style="14" customWidth="1"/>
    <col min="14064" max="14064" width="11.7109375" style="14" customWidth="1"/>
    <col min="14065" max="14068" width="8.28515625" style="14" customWidth="1"/>
    <col min="14069" max="14069" width="11.7109375" style="14" customWidth="1"/>
    <col min="14070" max="14299" width="9.140625" style="14"/>
    <col min="14300" max="14300" width="3.42578125" style="14" customWidth="1"/>
    <col min="14301" max="14301" width="15" style="14" customWidth="1"/>
    <col min="14302" max="14302" width="16.28515625" style="14" customWidth="1"/>
    <col min="14303" max="14303" width="15.42578125" style="14" customWidth="1"/>
    <col min="14304" max="14304" width="14.5703125" style="14" customWidth="1"/>
    <col min="14305" max="14305" width="12.85546875" style="14" customWidth="1"/>
    <col min="14306" max="14309" width="8.28515625" style="14" customWidth="1"/>
    <col min="14310" max="14310" width="11.7109375" style="14" customWidth="1"/>
    <col min="14311" max="14314" width="8.28515625" style="14" customWidth="1"/>
    <col min="14315" max="14315" width="11.7109375" style="14" customWidth="1"/>
    <col min="14316" max="14319" width="8.28515625" style="14" customWidth="1"/>
    <col min="14320" max="14320" width="11.7109375" style="14" customWidth="1"/>
    <col min="14321" max="14324" width="8.28515625" style="14" customWidth="1"/>
    <col min="14325" max="14325" width="11.7109375" style="14" customWidth="1"/>
    <col min="14326" max="14555" width="9.140625" style="14"/>
    <col min="14556" max="14556" width="3.42578125" style="14" customWidth="1"/>
    <col min="14557" max="14557" width="15" style="14" customWidth="1"/>
    <col min="14558" max="14558" width="16.28515625" style="14" customWidth="1"/>
    <col min="14559" max="14559" width="15.42578125" style="14" customWidth="1"/>
    <col min="14560" max="14560" width="14.5703125" style="14" customWidth="1"/>
    <col min="14561" max="14561" width="12.85546875" style="14" customWidth="1"/>
    <col min="14562" max="14565" width="8.28515625" style="14" customWidth="1"/>
    <col min="14566" max="14566" width="11.7109375" style="14" customWidth="1"/>
    <col min="14567" max="14570" width="8.28515625" style="14" customWidth="1"/>
    <col min="14571" max="14571" width="11.7109375" style="14" customWidth="1"/>
    <col min="14572" max="14575" width="8.28515625" style="14" customWidth="1"/>
    <col min="14576" max="14576" width="11.7109375" style="14" customWidth="1"/>
    <col min="14577" max="14580" width="8.28515625" style="14" customWidth="1"/>
    <col min="14581" max="14581" width="11.7109375" style="14" customWidth="1"/>
    <col min="14582" max="14811" width="9.140625" style="14"/>
    <col min="14812" max="14812" width="3.42578125" style="14" customWidth="1"/>
    <col min="14813" max="14813" width="15" style="14" customWidth="1"/>
    <col min="14814" max="14814" width="16.28515625" style="14" customWidth="1"/>
    <col min="14815" max="14815" width="15.42578125" style="14" customWidth="1"/>
    <col min="14816" max="14816" width="14.5703125" style="14" customWidth="1"/>
    <col min="14817" max="14817" width="12.85546875" style="14" customWidth="1"/>
    <col min="14818" max="14821" width="8.28515625" style="14" customWidth="1"/>
    <col min="14822" max="14822" width="11.7109375" style="14" customWidth="1"/>
    <col min="14823" max="14826" width="8.28515625" style="14" customWidth="1"/>
    <col min="14827" max="14827" width="11.7109375" style="14" customWidth="1"/>
    <col min="14828" max="14831" width="8.28515625" style="14" customWidth="1"/>
    <col min="14832" max="14832" width="11.7109375" style="14" customWidth="1"/>
    <col min="14833" max="14836" width="8.28515625" style="14" customWidth="1"/>
    <col min="14837" max="14837" width="11.7109375" style="14" customWidth="1"/>
    <col min="14838" max="15067" width="9.140625" style="14"/>
    <col min="15068" max="15068" width="3.42578125" style="14" customWidth="1"/>
    <col min="15069" max="15069" width="15" style="14" customWidth="1"/>
    <col min="15070" max="15070" width="16.28515625" style="14" customWidth="1"/>
    <col min="15071" max="15071" width="15.42578125" style="14" customWidth="1"/>
    <col min="15072" max="15072" width="14.5703125" style="14" customWidth="1"/>
    <col min="15073" max="15073" width="12.85546875" style="14" customWidth="1"/>
    <col min="15074" max="15077" width="8.28515625" style="14" customWidth="1"/>
    <col min="15078" max="15078" width="11.7109375" style="14" customWidth="1"/>
    <col min="15079" max="15082" width="8.28515625" style="14" customWidth="1"/>
    <col min="15083" max="15083" width="11.7109375" style="14" customWidth="1"/>
    <col min="15084" max="15087" width="8.28515625" style="14" customWidth="1"/>
    <col min="15088" max="15088" width="11.7109375" style="14" customWidth="1"/>
    <col min="15089" max="15092" width="8.28515625" style="14" customWidth="1"/>
    <col min="15093" max="15093" width="11.7109375" style="14" customWidth="1"/>
    <col min="15094" max="15323" width="9.140625" style="14"/>
    <col min="15324" max="15324" width="3.42578125" style="14" customWidth="1"/>
    <col min="15325" max="15325" width="15" style="14" customWidth="1"/>
    <col min="15326" max="15326" width="16.28515625" style="14" customWidth="1"/>
    <col min="15327" max="15327" width="15.42578125" style="14" customWidth="1"/>
    <col min="15328" max="15328" width="14.5703125" style="14" customWidth="1"/>
    <col min="15329" max="15329" width="12.85546875" style="14" customWidth="1"/>
    <col min="15330" max="15333" width="8.28515625" style="14" customWidth="1"/>
    <col min="15334" max="15334" width="11.7109375" style="14" customWidth="1"/>
    <col min="15335" max="15338" width="8.28515625" style="14" customWidth="1"/>
    <col min="15339" max="15339" width="11.7109375" style="14" customWidth="1"/>
    <col min="15340" max="15343" width="8.28515625" style="14" customWidth="1"/>
    <col min="15344" max="15344" width="11.7109375" style="14" customWidth="1"/>
    <col min="15345" max="15348" width="8.28515625" style="14" customWidth="1"/>
    <col min="15349" max="15349" width="11.7109375" style="14" customWidth="1"/>
    <col min="15350" max="15579" width="9.140625" style="14"/>
    <col min="15580" max="15580" width="3.42578125" style="14" customWidth="1"/>
    <col min="15581" max="15581" width="15" style="14" customWidth="1"/>
    <col min="15582" max="15582" width="16.28515625" style="14" customWidth="1"/>
    <col min="15583" max="15583" width="15.42578125" style="14" customWidth="1"/>
    <col min="15584" max="15584" width="14.5703125" style="14" customWidth="1"/>
    <col min="15585" max="15585" width="12.85546875" style="14" customWidth="1"/>
    <col min="15586" max="15589" width="8.28515625" style="14" customWidth="1"/>
    <col min="15590" max="15590" width="11.7109375" style="14" customWidth="1"/>
    <col min="15591" max="15594" width="8.28515625" style="14" customWidth="1"/>
    <col min="15595" max="15595" width="11.7109375" style="14" customWidth="1"/>
    <col min="15596" max="15599" width="8.28515625" style="14" customWidth="1"/>
    <col min="15600" max="15600" width="11.7109375" style="14" customWidth="1"/>
    <col min="15601" max="15604" width="8.28515625" style="14" customWidth="1"/>
    <col min="15605" max="15605" width="11.7109375" style="14" customWidth="1"/>
    <col min="15606" max="15835" width="9.140625" style="14"/>
    <col min="15836" max="15836" width="3.42578125" style="14" customWidth="1"/>
    <col min="15837" max="15837" width="15" style="14" customWidth="1"/>
    <col min="15838" max="15838" width="16.28515625" style="14" customWidth="1"/>
    <col min="15839" max="15839" width="15.42578125" style="14" customWidth="1"/>
    <col min="15840" max="15840" width="14.5703125" style="14" customWidth="1"/>
    <col min="15841" max="15841" width="12.85546875" style="14" customWidth="1"/>
    <col min="15842" max="15845" width="8.28515625" style="14" customWidth="1"/>
    <col min="15846" max="15846" width="11.7109375" style="14" customWidth="1"/>
    <col min="15847" max="15850" width="8.28515625" style="14" customWidth="1"/>
    <col min="15851" max="15851" width="11.7109375" style="14" customWidth="1"/>
    <col min="15852" max="15855" width="8.28515625" style="14" customWidth="1"/>
    <col min="15856" max="15856" width="11.7109375" style="14" customWidth="1"/>
    <col min="15857" max="15860" width="8.28515625" style="14" customWidth="1"/>
    <col min="15861" max="15861" width="11.7109375" style="14" customWidth="1"/>
    <col min="15862" max="16091" width="9.140625" style="14"/>
    <col min="16092" max="16092" width="3.42578125" style="14" customWidth="1"/>
    <col min="16093" max="16093" width="15" style="14" customWidth="1"/>
    <col min="16094" max="16094" width="16.28515625" style="14" customWidth="1"/>
    <col min="16095" max="16095" width="15.42578125" style="14" customWidth="1"/>
    <col min="16096" max="16096" width="14.5703125" style="14" customWidth="1"/>
    <col min="16097" max="16097" width="12.85546875" style="14" customWidth="1"/>
    <col min="16098" max="16101" width="8.28515625" style="14" customWidth="1"/>
    <col min="16102" max="16102" width="11.7109375" style="14" customWidth="1"/>
    <col min="16103" max="16106" width="8.28515625" style="14" customWidth="1"/>
    <col min="16107" max="16107" width="11.7109375" style="14" customWidth="1"/>
    <col min="16108" max="16111" width="8.28515625" style="14" customWidth="1"/>
    <col min="16112" max="16112" width="11.7109375" style="14" customWidth="1"/>
    <col min="16113" max="16116" width="8.28515625" style="14" customWidth="1"/>
    <col min="16117" max="16117" width="11.7109375" style="14" customWidth="1"/>
    <col min="16118" max="16384" width="9.140625" style="14"/>
  </cols>
  <sheetData>
    <row r="1" spans="1:23" ht="28.5" customHeight="1">
      <c r="A1" s="489" t="s">
        <v>0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  <c r="W1" s="489"/>
    </row>
    <row r="2" spans="1:23" ht="47.25" customHeight="1">
      <c r="A2" s="490" t="s">
        <v>45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  <c r="V2" s="490"/>
      <c r="W2" s="490"/>
    </row>
    <row r="3" spans="1:23" ht="30.75" customHeight="1" thickBot="1">
      <c r="A3" s="491" t="s">
        <v>484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1"/>
      <c r="U3" s="491"/>
      <c r="V3" s="491"/>
      <c r="W3" s="491"/>
    </row>
    <row r="4" spans="1:23" ht="36" customHeight="1" thickBot="1">
      <c r="A4" s="492" t="s">
        <v>3</v>
      </c>
      <c r="B4" s="494" t="s">
        <v>4</v>
      </c>
      <c r="C4" s="496" t="s">
        <v>5</v>
      </c>
      <c r="D4" s="498" t="s">
        <v>6</v>
      </c>
      <c r="E4" s="498"/>
      <c r="F4" s="498"/>
      <c r="G4" s="498"/>
      <c r="H4" s="498"/>
      <c r="I4" s="498"/>
      <c r="J4" s="498"/>
      <c r="K4" s="498"/>
      <c r="L4" s="498"/>
      <c r="M4" s="498"/>
      <c r="N4" s="498" t="s">
        <v>7</v>
      </c>
      <c r="O4" s="498"/>
      <c r="P4" s="498"/>
      <c r="Q4" s="498"/>
      <c r="R4" s="498"/>
      <c r="S4" s="498"/>
      <c r="T4" s="498"/>
      <c r="U4" s="498"/>
      <c r="V4" s="498"/>
      <c r="W4" s="498"/>
    </row>
    <row r="5" spans="1:23" ht="54" customHeight="1" thickBot="1">
      <c r="A5" s="493"/>
      <c r="B5" s="495"/>
      <c r="C5" s="497"/>
      <c r="D5" s="356" t="s">
        <v>8</v>
      </c>
      <c r="E5" s="357"/>
      <c r="F5" s="357"/>
      <c r="G5" s="357"/>
      <c r="H5" s="499"/>
      <c r="I5" s="356" t="s">
        <v>9</v>
      </c>
      <c r="J5" s="357"/>
      <c r="K5" s="357"/>
      <c r="L5" s="357"/>
      <c r="M5" s="358"/>
      <c r="N5" s="505" t="s">
        <v>8</v>
      </c>
      <c r="O5" s="357"/>
      <c r="P5" s="357"/>
      <c r="Q5" s="357"/>
      <c r="R5" s="499"/>
      <c r="S5" s="356" t="s">
        <v>9</v>
      </c>
      <c r="T5" s="357"/>
      <c r="U5" s="357"/>
      <c r="V5" s="357"/>
      <c r="W5" s="358"/>
    </row>
    <row r="6" spans="1:23" ht="24.75" customHeight="1" thickBot="1">
      <c r="A6" s="493"/>
      <c r="B6" s="495"/>
      <c r="C6" s="497"/>
      <c r="D6" s="364" t="s">
        <v>10</v>
      </c>
      <c r="E6" s="365"/>
      <c r="F6" s="365"/>
      <c r="G6" s="365"/>
      <c r="H6" s="366"/>
      <c r="I6" s="364" t="s">
        <v>10</v>
      </c>
      <c r="J6" s="365"/>
      <c r="K6" s="365"/>
      <c r="L6" s="365"/>
      <c r="M6" s="366"/>
      <c r="N6" s="506" t="s">
        <v>10</v>
      </c>
      <c r="O6" s="365"/>
      <c r="P6" s="365"/>
      <c r="Q6" s="365"/>
      <c r="R6" s="507"/>
      <c r="S6" s="364" t="s">
        <v>10</v>
      </c>
      <c r="T6" s="365"/>
      <c r="U6" s="365"/>
      <c r="V6" s="365"/>
      <c r="W6" s="366"/>
    </row>
    <row r="7" spans="1:23" ht="72.75" customHeight="1" thickBot="1">
      <c r="A7" s="493"/>
      <c r="B7" s="495"/>
      <c r="C7" s="497"/>
      <c r="D7" s="8" t="s">
        <v>11</v>
      </c>
      <c r="E7" s="9" t="s">
        <v>12</v>
      </c>
      <c r="F7" s="9" t="s">
        <v>13</v>
      </c>
      <c r="G7" s="9" t="s">
        <v>14</v>
      </c>
      <c r="H7" s="10" t="s">
        <v>15</v>
      </c>
      <c r="I7" s="8" t="s">
        <v>11</v>
      </c>
      <c r="J7" s="9" t="s">
        <v>12</v>
      </c>
      <c r="K7" s="9" t="s">
        <v>13</v>
      </c>
      <c r="L7" s="9" t="s">
        <v>14</v>
      </c>
      <c r="M7" s="10" t="s">
        <v>15</v>
      </c>
      <c r="N7" s="15" t="s">
        <v>11</v>
      </c>
      <c r="O7" s="9" t="s">
        <v>12</v>
      </c>
      <c r="P7" s="9" t="s">
        <v>13</v>
      </c>
      <c r="Q7" s="9" t="s">
        <v>14</v>
      </c>
      <c r="R7" s="16" t="s">
        <v>15</v>
      </c>
      <c r="S7" s="8" t="s">
        <v>11</v>
      </c>
      <c r="T7" s="9" t="s">
        <v>12</v>
      </c>
      <c r="U7" s="9" t="s">
        <v>13</v>
      </c>
      <c r="V7" s="9" t="s">
        <v>14</v>
      </c>
      <c r="W7" s="10" t="s">
        <v>15</v>
      </c>
    </row>
    <row r="8" spans="1:23" ht="15" customHeight="1" thickBot="1">
      <c r="A8" s="71">
        <v>1</v>
      </c>
      <c r="B8" s="72">
        <v>2</v>
      </c>
      <c r="C8" s="73">
        <v>3</v>
      </c>
      <c r="D8" s="500">
        <v>4</v>
      </c>
      <c r="E8" s="501"/>
      <c r="F8" s="501"/>
      <c r="G8" s="501"/>
      <c r="H8" s="502"/>
      <c r="I8" s="350">
        <v>5</v>
      </c>
      <c r="J8" s="351"/>
      <c r="K8" s="351"/>
      <c r="L8" s="351"/>
      <c r="M8" s="352"/>
      <c r="N8" s="503">
        <v>6</v>
      </c>
      <c r="O8" s="501"/>
      <c r="P8" s="501"/>
      <c r="Q8" s="501"/>
      <c r="R8" s="504"/>
      <c r="S8" s="500">
        <v>7</v>
      </c>
      <c r="T8" s="501"/>
      <c r="U8" s="501"/>
      <c r="V8" s="501"/>
      <c r="W8" s="502"/>
    </row>
    <row r="9" spans="1:23" ht="30" customHeight="1">
      <c r="A9" s="415">
        <v>1</v>
      </c>
      <c r="B9" s="417" t="s">
        <v>46</v>
      </c>
      <c r="C9" s="144" t="s">
        <v>17</v>
      </c>
      <c r="D9" s="420">
        <v>128.49</v>
      </c>
      <c r="E9" s="420">
        <v>0.02</v>
      </c>
      <c r="F9" s="420"/>
      <c r="G9" s="420">
        <v>91.11</v>
      </c>
      <c r="H9" s="425">
        <v>267.3</v>
      </c>
      <c r="I9" s="240"/>
      <c r="J9" s="232"/>
      <c r="K9" s="232"/>
      <c r="L9" s="232"/>
      <c r="M9" s="233"/>
      <c r="N9" s="427"/>
      <c r="O9" s="420"/>
      <c r="P9" s="420">
        <v>143.87</v>
      </c>
      <c r="Q9" s="420">
        <v>24.77</v>
      </c>
      <c r="R9" s="420"/>
      <c r="S9" s="242"/>
      <c r="T9" s="243"/>
      <c r="U9" s="243"/>
      <c r="V9" s="243"/>
      <c r="W9" s="244"/>
    </row>
    <row r="10" spans="1:23" ht="30" customHeight="1">
      <c r="A10" s="415"/>
      <c r="B10" s="418"/>
      <c r="C10" s="146" t="s">
        <v>18</v>
      </c>
      <c r="D10" s="421"/>
      <c r="E10" s="421"/>
      <c r="F10" s="421"/>
      <c r="G10" s="421"/>
      <c r="H10" s="426"/>
      <c r="I10" s="236">
        <v>25.56</v>
      </c>
      <c r="J10" s="234"/>
      <c r="K10" s="234"/>
      <c r="L10" s="234"/>
      <c r="M10" s="235"/>
      <c r="N10" s="428"/>
      <c r="O10" s="421"/>
      <c r="P10" s="421"/>
      <c r="Q10" s="421"/>
      <c r="R10" s="421"/>
      <c r="S10" s="245"/>
      <c r="T10" s="246"/>
      <c r="U10" s="246"/>
      <c r="V10" s="246"/>
      <c r="W10" s="247"/>
    </row>
    <row r="11" spans="1:23" ht="30" customHeight="1">
      <c r="A11" s="415"/>
      <c r="B11" s="418"/>
      <c r="C11" s="146" t="s">
        <v>19</v>
      </c>
      <c r="D11" s="421"/>
      <c r="E11" s="421"/>
      <c r="F11" s="421"/>
      <c r="G11" s="421"/>
      <c r="H11" s="426"/>
      <c r="I11" s="236"/>
      <c r="J11" s="234"/>
      <c r="K11" s="234"/>
      <c r="L11" s="234"/>
      <c r="M11" s="235"/>
      <c r="N11" s="428"/>
      <c r="O11" s="421"/>
      <c r="P11" s="421"/>
      <c r="Q11" s="421"/>
      <c r="R11" s="421"/>
      <c r="S11" s="245"/>
      <c r="T11" s="246"/>
      <c r="U11" s="246"/>
      <c r="V11" s="246"/>
      <c r="W11" s="247"/>
    </row>
    <row r="12" spans="1:23" ht="30" customHeight="1">
      <c r="A12" s="415"/>
      <c r="B12" s="418"/>
      <c r="C12" s="146" t="s">
        <v>20</v>
      </c>
      <c r="D12" s="421"/>
      <c r="E12" s="421"/>
      <c r="F12" s="421"/>
      <c r="G12" s="421"/>
      <c r="H12" s="426"/>
      <c r="I12" s="236"/>
      <c r="J12" s="234"/>
      <c r="K12" s="234"/>
      <c r="L12" s="234"/>
      <c r="M12" s="235"/>
      <c r="N12" s="428"/>
      <c r="O12" s="421"/>
      <c r="P12" s="421"/>
      <c r="Q12" s="421"/>
      <c r="R12" s="421"/>
      <c r="S12" s="245"/>
      <c r="T12" s="246"/>
      <c r="U12" s="246"/>
      <c r="V12" s="246"/>
      <c r="W12" s="247"/>
    </row>
    <row r="13" spans="1:23" ht="30" customHeight="1">
      <c r="A13" s="415"/>
      <c r="B13" s="418"/>
      <c r="C13" s="146" t="s">
        <v>21</v>
      </c>
      <c r="D13" s="421"/>
      <c r="E13" s="421"/>
      <c r="F13" s="421"/>
      <c r="G13" s="421"/>
      <c r="H13" s="426"/>
      <c r="I13" s="236"/>
      <c r="J13" s="234"/>
      <c r="K13" s="234"/>
      <c r="L13" s="234"/>
      <c r="M13" s="235"/>
      <c r="N13" s="428"/>
      <c r="O13" s="421"/>
      <c r="P13" s="421"/>
      <c r="Q13" s="421"/>
      <c r="R13" s="421"/>
      <c r="S13" s="245"/>
      <c r="T13" s="246"/>
      <c r="U13" s="246"/>
      <c r="V13" s="246"/>
      <c r="W13" s="247"/>
    </row>
    <row r="14" spans="1:23" ht="30" customHeight="1">
      <c r="A14" s="415"/>
      <c r="B14" s="418"/>
      <c r="C14" s="146" t="s">
        <v>22</v>
      </c>
      <c r="D14" s="421"/>
      <c r="E14" s="421"/>
      <c r="F14" s="421"/>
      <c r="G14" s="421"/>
      <c r="H14" s="426"/>
      <c r="I14" s="236"/>
      <c r="J14" s="234"/>
      <c r="K14" s="234"/>
      <c r="L14" s="234"/>
      <c r="M14" s="235"/>
      <c r="N14" s="428"/>
      <c r="O14" s="421"/>
      <c r="P14" s="421"/>
      <c r="Q14" s="421"/>
      <c r="R14" s="421"/>
      <c r="S14" s="245"/>
      <c r="T14" s="246"/>
      <c r="U14" s="246"/>
      <c r="V14" s="246"/>
      <c r="W14" s="247"/>
    </row>
    <row r="15" spans="1:23" ht="30" customHeight="1">
      <c r="A15" s="415"/>
      <c r="B15" s="418"/>
      <c r="C15" s="146" t="s">
        <v>23</v>
      </c>
      <c r="D15" s="421"/>
      <c r="E15" s="421"/>
      <c r="F15" s="421"/>
      <c r="G15" s="421"/>
      <c r="H15" s="426"/>
      <c r="I15" s="236"/>
      <c r="J15" s="234"/>
      <c r="K15" s="234"/>
      <c r="L15" s="234"/>
      <c r="M15" s="235"/>
      <c r="N15" s="428"/>
      <c r="O15" s="421"/>
      <c r="P15" s="421"/>
      <c r="Q15" s="421"/>
      <c r="R15" s="421"/>
      <c r="S15" s="245"/>
      <c r="T15" s="246"/>
      <c r="U15" s="246"/>
      <c r="V15" s="246"/>
      <c r="W15" s="247"/>
    </row>
    <row r="16" spans="1:23" ht="30" customHeight="1" thickBot="1">
      <c r="A16" s="415"/>
      <c r="B16" s="419"/>
      <c r="C16" s="149" t="s">
        <v>24</v>
      </c>
      <c r="D16" s="421"/>
      <c r="E16" s="421"/>
      <c r="F16" s="421"/>
      <c r="G16" s="421"/>
      <c r="H16" s="426"/>
      <c r="I16" s="237">
        <v>20</v>
      </c>
      <c r="J16" s="238"/>
      <c r="K16" s="238"/>
      <c r="L16" s="238"/>
      <c r="M16" s="239"/>
      <c r="N16" s="429"/>
      <c r="O16" s="424"/>
      <c r="P16" s="424"/>
      <c r="Q16" s="424"/>
      <c r="R16" s="424"/>
      <c r="S16" s="251"/>
      <c r="T16" s="248"/>
      <c r="U16" s="248"/>
      <c r="V16" s="248"/>
      <c r="W16" s="252"/>
    </row>
    <row r="17" spans="1:23" ht="30" customHeight="1" thickBot="1">
      <c r="A17" s="416"/>
      <c r="B17" s="422" t="s">
        <v>25</v>
      </c>
      <c r="C17" s="423"/>
      <c r="D17" s="256">
        <f>D9+E9+F9+G9+H9</f>
        <v>486.92</v>
      </c>
      <c r="E17" s="223"/>
      <c r="F17" s="223"/>
      <c r="G17" s="223"/>
      <c r="H17" s="223"/>
      <c r="I17" s="223">
        <f>I9+I10+I11+I12+I13+I14+I15+I16</f>
        <v>45.56</v>
      </c>
      <c r="J17" s="223">
        <f t="shared" ref="J17:M17" si="0">J9+J10+J11+J12+J13+J14+J15+J16</f>
        <v>0</v>
      </c>
      <c r="K17" s="223">
        <f t="shared" si="0"/>
        <v>0</v>
      </c>
      <c r="L17" s="223">
        <f t="shared" si="0"/>
        <v>0</v>
      </c>
      <c r="M17" s="224">
        <f t="shared" si="0"/>
        <v>0</v>
      </c>
      <c r="N17" s="256">
        <f>N9+O9+P9+Q9+R9</f>
        <v>168.64000000000001</v>
      </c>
      <c r="O17" s="223"/>
      <c r="P17" s="223"/>
      <c r="Q17" s="223"/>
      <c r="R17" s="223"/>
      <c r="S17" s="223">
        <f>S9+S10+S11+S12+S13+S14+S15+S16</f>
        <v>0</v>
      </c>
      <c r="T17" s="223">
        <f t="shared" ref="T17:W17" si="1">T9+T10+T11+T12+T13+T14+T15+T16</f>
        <v>0</v>
      </c>
      <c r="U17" s="223">
        <f t="shared" si="1"/>
        <v>0</v>
      </c>
      <c r="V17" s="223">
        <f t="shared" si="1"/>
        <v>0</v>
      </c>
      <c r="W17" s="224">
        <f t="shared" si="1"/>
        <v>0</v>
      </c>
    </row>
    <row r="18" spans="1:23" ht="30" customHeight="1">
      <c r="A18" s="415">
        <v>2</v>
      </c>
      <c r="B18" s="417" t="s">
        <v>47</v>
      </c>
      <c r="C18" s="144" t="s">
        <v>17</v>
      </c>
      <c r="D18" s="420"/>
      <c r="E18" s="420"/>
      <c r="F18" s="420"/>
      <c r="G18" s="420"/>
      <c r="H18" s="425">
        <v>326.05</v>
      </c>
      <c r="I18" s="240"/>
      <c r="J18" s="232"/>
      <c r="K18" s="232"/>
      <c r="L18" s="232"/>
      <c r="M18" s="233"/>
      <c r="N18" s="427"/>
      <c r="O18" s="420"/>
      <c r="P18" s="420"/>
      <c r="Q18" s="420"/>
      <c r="R18" s="420"/>
      <c r="S18" s="242"/>
      <c r="T18" s="243"/>
      <c r="U18" s="243"/>
      <c r="V18" s="243"/>
      <c r="W18" s="244"/>
    </row>
    <row r="19" spans="1:23" ht="30" customHeight="1">
      <c r="A19" s="415"/>
      <c r="B19" s="418"/>
      <c r="C19" s="146" t="s">
        <v>18</v>
      </c>
      <c r="D19" s="421"/>
      <c r="E19" s="421"/>
      <c r="F19" s="421"/>
      <c r="G19" s="421"/>
      <c r="H19" s="426"/>
      <c r="I19" s="236"/>
      <c r="J19" s="234"/>
      <c r="K19" s="234"/>
      <c r="L19" s="234"/>
      <c r="M19" s="235"/>
      <c r="N19" s="428"/>
      <c r="O19" s="421"/>
      <c r="P19" s="421"/>
      <c r="Q19" s="421"/>
      <c r="R19" s="421"/>
      <c r="S19" s="245"/>
      <c r="T19" s="246"/>
      <c r="U19" s="246"/>
      <c r="V19" s="246"/>
      <c r="W19" s="247"/>
    </row>
    <row r="20" spans="1:23" ht="30" customHeight="1">
      <c r="A20" s="415"/>
      <c r="B20" s="418"/>
      <c r="C20" s="146" t="s">
        <v>19</v>
      </c>
      <c r="D20" s="421"/>
      <c r="E20" s="421"/>
      <c r="F20" s="421"/>
      <c r="G20" s="421"/>
      <c r="H20" s="426"/>
      <c r="I20" s="236"/>
      <c r="J20" s="234"/>
      <c r="K20" s="234"/>
      <c r="L20" s="234"/>
      <c r="M20" s="235"/>
      <c r="N20" s="428"/>
      <c r="O20" s="421"/>
      <c r="P20" s="421"/>
      <c r="Q20" s="421"/>
      <c r="R20" s="421"/>
      <c r="S20" s="245"/>
      <c r="T20" s="246"/>
      <c r="U20" s="246"/>
      <c r="V20" s="246"/>
      <c r="W20" s="247"/>
    </row>
    <row r="21" spans="1:23" ht="30" customHeight="1">
      <c r="A21" s="415"/>
      <c r="B21" s="418"/>
      <c r="C21" s="146" t="s">
        <v>20</v>
      </c>
      <c r="D21" s="421"/>
      <c r="E21" s="421"/>
      <c r="F21" s="421"/>
      <c r="G21" s="421"/>
      <c r="H21" s="426"/>
      <c r="I21" s="236"/>
      <c r="J21" s="234"/>
      <c r="K21" s="234"/>
      <c r="L21" s="234"/>
      <c r="M21" s="235"/>
      <c r="N21" s="428"/>
      <c r="O21" s="421"/>
      <c r="P21" s="421"/>
      <c r="Q21" s="421"/>
      <c r="R21" s="421"/>
      <c r="S21" s="245"/>
      <c r="T21" s="246"/>
      <c r="U21" s="246"/>
      <c r="V21" s="246"/>
      <c r="W21" s="247"/>
    </row>
    <row r="22" spans="1:23" ht="30" customHeight="1">
      <c r="A22" s="415"/>
      <c r="B22" s="418"/>
      <c r="C22" s="146" t="s">
        <v>21</v>
      </c>
      <c r="D22" s="421"/>
      <c r="E22" s="421"/>
      <c r="F22" s="421"/>
      <c r="G22" s="421"/>
      <c r="H22" s="426"/>
      <c r="I22" s="236"/>
      <c r="J22" s="234"/>
      <c r="K22" s="234"/>
      <c r="L22" s="234"/>
      <c r="M22" s="235"/>
      <c r="N22" s="428"/>
      <c r="O22" s="421"/>
      <c r="P22" s="421"/>
      <c r="Q22" s="421"/>
      <c r="R22" s="421"/>
      <c r="S22" s="245"/>
      <c r="T22" s="246"/>
      <c r="U22" s="246"/>
      <c r="V22" s="246"/>
      <c r="W22" s="247"/>
    </row>
    <row r="23" spans="1:23" ht="30" customHeight="1">
      <c r="A23" s="415"/>
      <c r="B23" s="418"/>
      <c r="C23" s="146" t="s">
        <v>22</v>
      </c>
      <c r="D23" s="421"/>
      <c r="E23" s="421"/>
      <c r="F23" s="421"/>
      <c r="G23" s="421"/>
      <c r="H23" s="426"/>
      <c r="I23" s="236"/>
      <c r="J23" s="234"/>
      <c r="K23" s="234"/>
      <c r="L23" s="234"/>
      <c r="M23" s="235"/>
      <c r="N23" s="428"/>
      <c r="O23" s="421"/>
      <c r="P23" s="421"/>
      <c r="Q23" s="421"/>
      <c r="R23" s="421"/>
      <c r="S23" s="245"/>
      <c r="T23" s="246"/>
      <c r="U23" s="246"/>
      <c r="V23" s="246"/>
      <c r="W23" s="247"/>
    </row>
    <row r="24" spans="1:23" ht="30" customHeight="1">
      <c r="A24" s="415"/>
      <c r="B24" s="418"/>
      <c r="C24" s="146" t="s">
        <v>23</v>
      </c>
      <c r="D24" s="421"/>
      <c r="E24" s="421"/>
      <c r="F24" s="421"/>
      <c r="G24" s="421"/>
      <c r="H24" s="426"/>
      <c r="I24" s="236"/>
      <c r="J24" s="234"/>
      <c r="K24" s="234"/>
      <c r="L24" s="234"/>
      <c r="M24" s="235"/>
      <c r="N24" s="428"/>
      <c r="O24" s="421"/>
      <c r="P24" s="421"/>
      <c r="Q24" s="421"/>
      <c r="R24" s="421"/>
      <c r="S24" s="245"/>
      <c r="T24" s="246"/>
      <c r="U24" s="246"/>
      <c r="V24" s="246"/>
      <c r="W24" s="247"/>
    </row>
    <row r="25" spans="1:23" ht="30" customHeight="1" thickBot="1">
      <c r="A25" s="415"/>
      <c r="B25" s="419"/>
      <c r="C25" s="149" t="s">
        <v>24</v>
      </c>
      <c r="D25" s="421"/>
      <c r="E25" s="421"/>
      <c r="F25" s="421"/>
      <c r="G25" s="421"/>
      <c r="H25" s="426"/>
      <c r="I25" s="237"/>
      <c r="J25" s="238"/>
      <c r="K25" s="238"/>
      <c r="L25" s="238"/>
      <c r="M25" s="239"/>
      <c r="N25" s="429"/>
      <c r="O25" s="424"/>
      <c r="P25" s="424"/>
      <c r="Q25" s="424"/>
      <c r="R25" s="424"/>
      <c r="S25" s="251"/>
      <c r="T25" s="248"/>
      <c r="U25" s="248"/>
      <c r="V25" s="248"/>
      <c r="W25" s="252"/>
    </row>
    <row r="26" spans="1:23" ht="30" customHeight="1" thickBot="1">
      <c r="A26" s="416"/>
      <c r="B26" s="422" t="s">
        <v>25</v>
      </c>
      <c r="C26" s="423"/>
      <c r="D26" s="256">
        <f>H18</f>
        <v>326.05</v>
      </c>
      <c r="E26" s="223"/>
      <c r="F26" s="223"/>
      <c r="G26" s="223"/>
      <c r="H26" s="223"/>
      <c r="I26" s="223">
        <f t="shared" ref="I26:M26" si="2">I18+I19+I20+I21+I22+I23+I24+I25</f>
        <v>0</v>
      </c>
      <c r="J26" s="223">
        <f t="shared" si="2"/>
        <v>0</v>
      </c>
      <c r="K26" s="223">
        <f t="shared" si="2"/>
        <v>0</v>
      </c>
      <c r="L26" s="223">
        <f t="shared" si="2"/>
        <v>0</v>
      </c>
      <c r="M26" s="224">
        <f t="shared" si="2"/>
        <v>0</v>
      </c>
      <c r="N26" s="256">
        <f>N18+O18+P18+Q18+R18</f>
        <v>0</v>
      </c>
      <c r="O26" s="223"/>
      <c r="P26" s="223"/>
      <c r="Q26" s="223"/>
      <c r="R26" s="223"/>
      <c r="S26" s="223">
        <f t="shared" ref="S26:W26" si="3">S18+S19+S20+S21+S22+S23+S24+S25</f>
        <v>0</v>
      </c>
      <c r="T26" s="223">
        <f t="shared" si="3"/>
        <v>0</v>
      </c>
      <c r="U26" s="223">
        <f t="shared" si="3"/>
        <v>0</v>
      </c>
      <c r="V26" s="223">
        <f t="shared" si="3"/>
        <v>0</v>
      </c>
      <c r="W26" s="224">
        <f t="shared" si="3"/>
        <v>0</v>
      </c>
    </row>
    <row r="27" spans="1:23" ht="30" customHeight="1">
      <c r="A27" s="415">
        <v>3</v>
      </c>
      <c r="B27" s="417" t="s">
        <v>48</v>
      </c>
      <c r="C27" s="144" t="s">
        <v>17</v>
      </c>
      <c r="D27" s="420">
        <v>203.65</v>
      </c>
      <c r="E27" s="420">
        <v>64.709999999999994</v>
      </c>
      <c r="F27" s="420"/>
      <c r="G27" s="420"/>
      <c r="H27" s="425">
        <v>0.41</v>
      </c>
      <c r="I27" s="240">
        <v>13</v>
      </c>
      <c r="J27" s="232"/>
      <c r="K27" s="232"/>
      <c r="L27" s="232"/>
      <c r="M27" s="233"/>
      <c r="N27" s="427"/>
      <c r="O27" s="420"/>
      <c r="P27" s="420"/>
      <c r="Q27" s="420"/>
      <c r="R27" s="420"/>
      <c r="S27" s="242"/>
      <c r="T27" s="243"/>
      <c r="U27" s="243"/>
      <c r="V27" s="243"/>
      <c r="W27" s="244"/>
    </row>
    <row r="28" spans="1:23" ht="30" customHeight="1">
      <c r="A28" s="415"/>
      <c r="B28" s="418"/>
      <c r="C28" s="146" t="s">
        <v>18</v>
      </c>
      <c r="D28" s="421"/>
      <c r="E28" s="421"/>
      <c r="F28" s="421"/>
      <c r="G28" s="421"/>
      <c r="H28" s="426"/>
      <c r="I28" s="236"/>
      <c r="J28" s="234"/>
      <c r="K28" s="234"/>
      <c r="L28" s="234"/>
      <c r="M28" s="235"/>
      <c r="N28" s="428"/>
      <c r="O28" s="421"/>
      <c r="P28" s="421"/>
      <c r="Q28" s="421"/>
      <c r="R28" s="421"/>
      <c r="S28" s="245"/>
      <c r="T28" s="246"/>
      <c r="U28" s="246"/>
      <c r="V28" s="246"/>
      <c r="W28" s="247"/>
    </row>
    <row r="29" spans="1:23" ht="30" customHeight="1">
      <c r="A29" s="415"/>
      <c r="B29" s="418"/>
      <c r="C29" s="146" t="s">
        <v>19</v>
      </c>
      <c r="D29" s="421"/>
      <c r="E29" s="421"/>
      <c r="F29" s="421"/>
      <c r="G29" s="421"/>
      <c r="H29" s="426"/>
      <c r="I29" s="236"/>
      <c r="J29" s="234"/>
      <c r="K29" s="234"/>
      <c r="L29" s="234"/>
      <c r="M29" s="235"/>
      <c r="N29" s="428"/>
      <c r="O29" s="421"/>
      <c r="P29" s="421"/>
      <c r="Q29" s="421"/>
      <c r="R29" s="421"/>
      <c r="S29" s="245"/>
      <c r="T29" s="246"/>
      <c r="U29" s="246"/>
      <c r="V29" s="246"/>
      <c r="W29" s="247"/>
    </row>
    <row r="30" spans="1:23" ht="30" customHeight="1">
      <c r="A30" s="415"/>
      <c r="B30" s="418"/>
      <c r="C30" s="146" t="s">
        <v>20</v>
      </c>
      <c r="D30" s="421"/>
      <c r="E30" s="421"/>
      <c r="F30" s="421"/>
      <c r="G30" s="421"/>
      <c r="H30" s="426"/>
      <c r="I30" s="236">
        <v>4</v>
      </c>
      <c r="J30" s="234"/>
      <c r="K30" s="234"/>
      <c r="L30" s="234"/>
      <c r="M30" s="235"/>
      <c r="N30" s="428"/>
      <c r="O30" s="421"/>
      <c r="P30" s="421"/>
      <c r="Q30" s="421"/>
      <c r="R30" s="421"/>
      <c r="S30" s="245"/>
      <c r="T30" s="246"/>
      <c r="U30" s="246"/>
      <c r="V30" s="246"/>
      <c r="W30" s="247"/>
    </row>
    <row r="31" spans="1:23" ht="30" customHeight="1">
      <c r="A31" s="415"/>
      <c r="B31" s="418"/>
      <c r="C31" s="146" t="s">
        <v>21</v>
      </c>
      <c r="D31" s="421"/>
      <c r="E31" s="421"/>
      <c r="F31" s="421"/>
      <c r="G31" s="421"/>
      <c r="H31" s="426"/>
      <c r="I31" s="236"/>
      <c r="J31" s="234"/>
      <c r="K31" s="234"/>
      <c r="L31" s="234"/>
      <c r="M31" s="235"/>
      <c r="N31" s="428"/>
      <c r="O31" s="421"/>
      <c r="P31" s="421"/>
      <c r="Q31" s="421"/>
      <c r="R31" s="421"/>
      <c r="S31" s="245"/>
      <c r="T31" s="246"/>
      <c r="U31" s="246"/>
      <c r="V31" s="246"/>
      <c r="W31" s="247"/>
    </row>
    <row r="32" spans="1:23" ht="30" customHeight="1">
      <c r="A32" s="415"/>
      <c r="B32" s="418"/>
      <c r="C32" s="146" t="s">
        <v>22</v>
      </c>
      <c r="D32" s="421"/>
      <c r="E32" s="421"/>
      <c r="F32" s="421"/>
      <c r="G32" s="421"/>
      <c r="H32" s="426"/>
      <c r="I32" s="236"/>
      <c r="J32" s="234"/>
      <c r="K32" s="234"/>
      <c r="L32" s="234"/>
      <c r="M32" s="235"/>
      <c r="N32" s="428"/>
      <c r="O32" s="421"/>
      <c r="P32" s="421"/>
      <c r="Q32" s="421"/>
      <c r="R32" s="421"/>
      <c r="S32" s="245"/>
      <c r="T32" s="246"/>
      <c r="U32" s="246"/>
      <c r="V32" s="246"/>
      <c r="W32" s="247"/>
    </row>
    <row r="33" spans="1:23" ht="30" customHeight="1">
      <c r="A33" s="415"/>
      <c r="B33" s="418"/>
      <c r="C33" s="146" t="s">
        <v>23</v>
      </c>
      <c r="D33" s="421"/>
      <c r="E33" s="421"/>
      <c r="F33" s="421"/>
      <c r="G33" s="421"/>
      <c r="H33" s="426"/>
      <c r="I33" s="236"/>
      <c r="J33" s="234"/>
      <c r="K33" s="234"/>
      <c r="L33" s="234"/>
      <c r="M33" s="235"/>
      <c r="N33" s="428"/>
      <c r="O33" s="421"/>
      <c r="P33" s="421"/>
      <c r="Q33" s="421"/>
      <c r="R33" s="421"/>
      <c r="S33" s="245"/>
      <c r="T33" s="246"/>
      <c r="U33" s="246"/>
      <c r="V33" s="246"/>
      <c r="W33" s="247"/>
    </row>
    <row r="34" spans="1:23" ht="30" customHeight="1" thickBot="1">
      <c r="A34" s="415"/>
      <c r="B34" s="419"/>
      <c r="C34" s="149" t="s">
        <v>24</v>
      </c>
      <c r="D34" s="421"/>
      <c r="E34" s="421"/>
      <c r="F34" s="421"/>
      <c r="G34" s="421"/>
      <c r="H34" s="426"/>
      <c r="I34" s="237">
        <v>3</v>
      </c>
      <c r="J34" s="238"/>
      <c r="K34" s="238"/>
      <c r="L34" s="238"/>
      <c r="M34" s="239"/>
      <c r="N34" s="429"/>
      <c r="O34" s="424"/>
      <c r="P34" s="424"/>
      <c r="Q34" s="424"/>
      <c r="R34" s="424"/>
      <c r="S34" s="251"/>
      <c r="T34" s="248"/>
      <c r="U34" s="248"/>
      <c r="V34" s="248"/>
      <c r="W34" s="252"/>
    </row>
    <row r="35" spans="1:23" ht="30" customHeight="1" thickBot="1">
      <c r="A35" s="416"/>
      <c r="B35" s="422" t="s">
        <v>25</v>
      </c>
      <c r="C35" s="423"/>
      <c r="D35" s="256">
        <f>D27+E27+H27</f>
        <v>268.77000000000004</v>
      </c>
      <c r="E35" s="223"/>
      <c r="F35" s="223"/>
      <c r="G35" s="223"/>
      <c r="H35" s="223"/>
      <c r="I35" s="223">
        <f t="shared" ref="I35:M35" si="4">I27+I28+I29+I30+I31+I32+I33+I34</f>
        <v>20</v>
      </c>
      <c r="J35" s="223">
        <f t="shared" si="4"/>
        <v>0</v>
      </c>
      <c r="K35" s="223">
        <f t="shared" si="4"/>
        <v>0</v>
      </c>
      <c r="L35" s="223">
        <f t="shared" si="4"/>
        <v>0</v>
      </c>
      <c r="M35" s="224">
        <f t="shared" si="4"/>
        <v>0</v>
      </c>
      <c r="N35" s="256">
        <f>N27+O27+P27+Q27+R27</f>
        <v>0</v>
      </c>
      <c r="O35" s="223"/>
      <c r="P35" s="223"/>
      <c r="Q35" s="223"/>
      <c r="R35" s="223"/>
      <c r="S35" s="223">
        <f t="shared" ref="S35:W35" si="5">S27+S28+S29+S30+S31+S32+S33+S34</f>
        <v>0</v>
      </c>
      <c r="T35" s="223">
        <f t="shared" si="5"/>
        <v>0</v>
      </c>
      <c r="U35" s="223">
        <f t="shared" si="5"/>
        <v>0</v>
      </c>
      <c r="V35" s="223">
        <f t="shared" si="5"/>
        <v>0</v>
      </c>
      <c r="W35" s="224">
        <f t="shared" si="5"/>
        <v>0</v>
      </c>
    </row>
    <row r="36" spans="1:23" ht="30" customHeight="1">
      <c r="A36" s="415">
        <v>4</v>
      </c>
      <c r="B36" s="417" t="s">
        <v>49</v>
      </c>
      <c r="C36" s="144" t="s">
        <v>17</v>
      </c>
      <c r="D36" s="420">
        <v>131.69</v>
      </c>
      <c r="E36" s="420">
        <v>99.41</v>
      </c>
      <c r="F36" s="420"/>
      <c r="G36" s="420">
        <v>23.9</v>
      </c>
      <c r="H36" s="425">
        <v>1.42</v>
      </c>
      <c r="I36" s="240"/>
      <c r="J36" s="232"/>
      <c r="K36" s="232"/>
      <c r="L36" s="232"/>
      <c r="M36" s="233"/>
      <c r="N36" s="427"/>
      <c r="O36" s="420"/>
      <c r="P36" s="420"/>
      <c r="Q36" s="420"/>
      <c r="R36" s="420"/>
      <c r="S36" s="242"/>
      <c r="T36" s="243"/>
      <c r="U36" s="243"/>
      <c r="V36" s="243"/>
      <c r="W36" s="244"/>
    </row>
    <row r="37" spans="1:23" ht="30" customHeight="1">
      <c r="A37" s="415"/>
      <c r="B37" s="418"/>
      <c r="C37" s="146" t="s">
        <v>18</v>
      </c>
      <c r="D37" s="421"/>
      <c r="E37" s="421"/>
      <c r="F37" s="421"/>
      <c r="G37" s="421"/>
      <c r="H37" s="426"/>
      <c r="I37" s="236"/>
      <c r="J37" s="234"/>
      <c r="K37" s="234"/>
      <c r="L37" s="234"/>
      <c r="M37" s="235"/>
      <c r="N37" s="428"/>
      <c r="O37" s="421"/>
      <c r="P37" s="421"/>
      <c r="Q37" s="421"/>
      <c r="R37" s="421"/>
      <c r="S37" s="245"/>
      <c r="T37" s="246"/>
      <c r="U37" s="246"/>
      <c r="V37" s="246"/>
      <c r="W37" s="247"/>
    </row>
    <row r="38" spans="1:23" ht="30" customHeight="1">
      <c r="A38" s="415"/>
      <c r="B38" s="418"/>
      <c r="C38" s="146" t="s">
        <v>19</v>
      </c>
      <c r="D38" s="421"/>
      <c r="E38" s="421"/>
      <c r="F38" s="421"/>
      <c r="G38" s="421"/>
      <c r="H38" s="426"/>
      <c r="I38" s="236"/>
      <c r="J38" s="234"/>
      <c r="K38" s="234"/>
      <c r="L38" s="234"/>
      <c r="M38" s="235"/>
      <c r="N38" s="428"/>
      <c r="O38" s="421"/>
      <c r="P38" s="421"/>
      <c r="Q38" s="421"/>
      <c r="R38" s="421"/>
      <c r="S38" s="245"/>
      <c r="T38" s="246"/>
      <c r="U38" s="246"/>
      <c r="V38" s="246"/>
      <c r="W38" s="247"/>
    </row>
    <row r="39" spans="1:23" ht="30" customHeight="1">
      <c r="A39" s="415"/>
      <c r="B39" s="418"/>
      <c r="C39" s="146" t="s">
        <v>20</v>
      </c>
      <c r="D39" s="421"/>
      <c r="E39" s="421"/>
      <c r="F39" s="421"/>
      <c r="G39" s="421"/>
      <c r="H39" s="426"/>
      <c r="I39" s="236"/>
      <c r="J39" s="234"/>
      <c r="K39" s="234"/>
      <c r="L39" s="234"/>
      <c r="M39" s="235"/>
      <c r="N39" s="428"/>
      <c r="O39" s="421"/>
      <c r="P39" s="421"/>
      <c r="Q39" s="421"/>
      <c r="R39" s="421"/>
      <c r="S39" s="245"/>
      <c r="T39" s="246"/>
      <c r="U39" s="246"/>
      <c r="V39" s="246"/>
      <c r="W39" s="247"/>
    </row>
    <row r="40" spans="1:23" ht="30" customHeight="1">
      <c r="A40" s="415"/>
      <c r="B40" s="418"/>
      <c r="C40" s="146" t="s">
        <v>21</v>
      </c>
      <c r="D40" s="421"/>
      <c r="E40" s="421"/>
      <c r="F40" s="421"/>
      <c r="G40" s="421"/>
      <c r="H40" s="426"/>
      <c r="I40" s="236"/>
      <c r="J40" s="234"/>
      <c r="K40" s="234"/>
      <c r="L40" s="234"/>
      <c r="M40" s="235"/>
      <c r="N40" s="428"/>
      <c r="O40" s="421"/>
      <c r="P40" s="421"/>
      <c r="Q40" s="421"/>
      <c r="R40" s="421"/>
      <c r="S40" s="245"/>
      <c r="T40" s="246"/>
      <c r="U40" s="246"/>
      <c r="V40" s="246"/>
      <c r="W40" s="247"/>
    </row>
    <row r="41" spans="1:23" ht="30" customHeight="1">
      <c r="A41" s="415"/>
      <c r="B41" s="418"/>
      <c r="C41" s="146" t="s">
        <v>22</v>
      </c>
      <c r="D41" s="421"/>
      <c r="E41" s="421"/>
      <c r="F41" s="421"/>
      <c r="G41" s="421"/>
      <c r="H41" s="426"/>
      <c r="I41" s="236"/>
      <c r="J41" s="234"/>
      <c r="K41" s="234"/>
      <c r="L41" s="234"/>
      <c r="M41" s="235"/>
      <c r="N41" s="428"/>
      <c r="O41" s="421"/>
      <c r="P41" s="421"/>
      <c r="Q41" s="421"/>
      <c r="R41" s="421"/>
      <c r="S41" s="245"/>
      <c r="T41" s="246"/>
      <c r="U41" s="246"/>
      <c r="V41" s="246"/>
      <c r="W41" s="247"/>
    </row>
    <row r="42" spans="1:23" ht="30" customHeight="1">
      <c r="A42" s="415"/>
      <c r="B42" s="418"/>
      <c r="C42" s="146" t="s">
        <v>23</v>
      </c>
      <c r="D42" s="421"/>
      <c r="E42" s="421"/>
      <c r="F42" s="421"/>
      <c r="G42" s="421"/>
      <c r="H42" s="426"/>
      <c r="I42" s="236"/>
      <c r="J42" s="234"/>
      <c r="K42" s="234"/>
      <c r="L42" s="234"/>
      <c r="M42" s="235"/>
      <c r="N42" s="428"/>
      <c r="O42" s="421"/>
      <c r="P42" s="421"/>
      <c r="Q42" s="421"/>
      <c r="R42" s="421"/>
      <c r="S42" s="245"/>
      <c r="T42" s="246"/>
      <c r="U42" s="246"/>
      <c r="V42" s="246"/>
      <c r="W42" s="247"/>
    </row>
    <row r="43" spans="1:23" ht="30" customHeight="1" thickBot="1">
      <c r="A43" s="415"/>
      <c r="B43" s="419"/>
      <c r="C43" s="149" t="s">
        <v>24</v>
      </c>
      <c r="D43" s="421"/>
      <c r="E43" s="421"/>
      <c r="F43" s="421"/>
      <c r="G43" s="421"/>
      <c r="H43" s="426"/>
      <c r="I43" s="237">
        <v>6</v>
      </c>
      <c r="J43" s="238"/>
      <c r="K43" s="238"/>
      <c r="L43" s="238"/>
      <c r="M43" s="239"/>
      <c r="N43" s="429"/>
      <c r="O43" s="424"/>
      <c r="P43" s="424"/>
      <c r="Q43" s="424"/>
      <c r="R43" s="424"/>
      <c r="S43" s="251"/>
      <c r="T43" s="248"/>
      <c r="U43" s="248"/>
      <c r="V43" s="248"/>
      <c r="W43" s="252"/>
    </row>
    <row r="44" spans="1:23" ht="30" customHeight="1" thickBot="1">
      <c r="A44" s="416"/>
      <c r="B44" s="422" t="s">
        <v>25</v>
      </c>
      <c r="C44" s="423"/>
      <c r="D44" s="256">
        <f>D36+E36+G36+H36</f>
        <v>256.42</v>
      </c>
      <c r="E44" s="223"/>
      <c r="F44" s="223"/>
      <c r="G44" s="223"/>
      <c r="H44" s="223"/>
      <c r="I44" s="223">
        <f t="shared" ref="I44:M44" si="6">I36+I37+I38+I39+I40+I41+I42+I43</f>
        <v>6</v>
      </c>
      <c r="J44" s="223">
        <f t="shared" si="6"/>
        <v>0</v>
      </c>
      <c r="K44" s="223">
        <f t="shared" si="6"/>
        <v>0</v>
      </c>
      <c r="L44" s="223">
        <f t="shared" si="6"/>
        <v>0</v>
      </c>
      <c r="M44" s="224">
        <f t="shared" si="6"/>
        <v>0</v>
      </c>
      <c r="N44" s="256">
        <f>N36+O36+P36+Q36+R36</f>
        <v>0</v>
      </c>
      <c r="O44" s="223"/>
      <c r="P44" s="223"/>
      <c r="Q44" s="223"/>
      <c r="R44" s="223"/>
      <c r="S44" s="223">
        <f t="shared" ref="S44:W44" si="7">S36+S37+S38+S39+S40+S41+S42+S43</f>
        <v>0</v>
      </c>
      <c r="T44" s="223">
        <f t="shared" si="7"/>
        <v>0</v>
      </c>
      <c r="U44" s="223">
        <f t="shared" si="7"/>
        <v>0</v>
      </c>
      <c r="V44" s="223">
        <f t="shared" si="7"/>
        <v>0</v>
      </c>
      <c r="W44" s="224">
        <f t="shared" si="7"/>
        <v>0</v>
      </c>
    </row>
    <row r="45" spans="1:23" ht="30" customHeight="1">
      <c r="A45" s="415">
        <v>5</v>
      </c>
      <c r="B45" s="417" t="s">
        <v>50</v>
      </c>
      <c r="C45" s="144" t="s">
        <v>17</v>
      </c>
      <c r="D45" s="420">
        <v>268.42</v>
      </c>
      <c r="E45" s="420">
        <v>152.63999999999999</v>
      </c>
      <c r="F45" s="420"/>
      <c r="G45" s="420"/>
      <c r="H45" s="425">
        <v>28.05</v>
      </c>
      <c r="I45" s="240">
        <v>15</v>
      </c>
      <c r="J45" s="232"/>
      <c r="K45" s="232"/>
      <c r="L45" s="232"/>
      <c r="M45" s="233"/>
      <c r="N45" s="427"/>
      <c r="O45" s="420"/>
      <c r="P45" s="420"/>
      <c r="Q45" s="420"/>
      <c r="R45" s="420"/>
      <c r="S45" s="242"/>
      <c r="T45" s="243"/>
      <c r="U45" s="243"/>
      <c r="V45" s="243"/>
      <c r="W45" s="244"/>
    </row>
    <row r="46" spans="1:23" ht="30" customHeight="1">
      <c r="A46" s="415"/>
      <c r="B46" s="418"/>
      <c r="C46" s="146" t="s">
        <v>18</v>
      </c>
      <c r="D46" s="421"/>
      <c r="E46" s="421"/>
      <c r="F46" s="421"/>
      <c r="G46" s="421"/>
      <c r="H46" s="426"/>
      <c r="I46" s="236"/>
      <c r="J46" s="234"/>
      <c r="K46" s="234"/>
      <c r="L46" s="234"/>
      <c r="M46" s="235"/>
      <c r="N46" s="428"/>
      <c r="O46" s="421"/>
      <c r="P46" s="421"/>
      <c r="Q46" s="421"/>
      <c r="R46" s="421"/>
      <c r="S46" s="245"/>
      <c r="T46" s="246"/>
      <c r="U46" s="246"/>
      <c r="V46" s="246"/>
      <c r="W46" s="247"/>
    </row>
    <row r="47" spans="1:23" ht="30" customHeight="1">
      <c r="A47" s="415"/>
      <c r="B47" s="418"/>
      <c r="C47" s="146" t="s">
        <v>19</v>
      </c>
      <c r="D47" s="421"/>
      <c r="E47" s="421"/>
      <c r="F47" s="421"/>
      <c r="G47" s="421"/>
      <c r="H47" s="426"/>
      <c r="I47" s="236">
        <v>15</v>
      </c>
      <c r="J47" s="234"/>
      <c r="K47" s="234"/>
      <c r="L47" s="234"/>
      <c r="M47" s="235"/>
      <c r="N47" s="428"/>
      <c r="O47" s="421"/>
      <c r="P47" s="421"/>
      <c r="Q47" s="421"/>
      <c r="R47" s="421"/>
      <c r="S47" s="245"/>
      <c r="T47" s="246"/>
      <c r="U47" s="246"/>
      <c r="V47" s="246"/>
      <c r="W47" s="247"/>
    </row>
    <row r="48" spans="1:23" ht="30" customHeight="1">
      <c r="A48" s="415"/>
      <c r="B48" s="418"/>
      <c r="C48" s="146" t="s">
        <v>20</v>
      </c>
      <c r="D48" s="421"/>
      <c r="E48" s="421"/>
      <c r="F48" s="421"/>
      <c r="G48" s="421"/>
      <c r="H48" s="426"/>
      <c r="I48" s="236">
        <v>20</v>
      </c>
      <c r="J48" s="234"/>
      <c r="K48" s="234"/>
      <c r="L48" s="234"/>
      <c r="M48" s="235"/>
      <c r="N48" s="428"/>
      <c r="O48" s="421"/>
      <c r="P48" s="421"/>
      <c r="Q48" s="421"/>
      <c r="R48" s="421"/>
      <c r="S48" s="245"/>
      <c r="T48" s="246"/>
      <c r="U48" s="246"/>
      <c r="V48" s="246"/>
      <c r="W48" s="247"/>
    </row>
    <row r="49" spans="1:23" ht="30" customHeight="1">
      <c r="A49" s="415"/>
      <c r="B49" s="418"/>
      <c r="C49" s="146" t="s">
        <v>21</v>
      </c>
      <c r="D49" s="421"/>
      <c r="E49" s="421"/>
      <c r="F49" s="421"/>
      <c r="G49" s="421"/>
      <c r="H49" s="426"/>
      <c r="I49" s="236">
        <v>40</v>
      </c>
      <c r="J49" s="234"/>
      <c r="K49" s="234"/>
      <c r="L49" s="234"/>
      <c r="M49" s="235"/>
      <c r="N49" s="428"/>
      <c r="O49" s="421"/>
      <c r="P49" s="421"/>
      <c r="Q49" s="421"/>
      <c r="R49" s="421"/>
      <c r="S49" s="245"/>
      <c r="T49" s="246"/>
      <c r="U49" s="246"/>
      <c r="V49" s="246"/>
      <c r="W49" s="247"/>
    </row>
    <row r="50" spans="1:23" ht="30" customHeight="1">
      <c r="A50" s="415"/>
      <c r="B50" s="418"/>
      <c r="C50" s="146" t="s">
        <v>22</v>
      </c>
      <c r="D50" s="421"/>
      <c r="E50" s="421"/>
      <c r="F50" s="421"/>
      <c r="G50" s="421"/>
      <c r="H50" s="426"/>
      <c r="I50" s="236"/>
      <c r="J50" s="234"/>
      <c r="K50" s="234"/>
      <c r="L50" s="234"/>
      <c r="M50" s="235"/>
      <c r="N50" s="428"/>
      <c r="O50" s="421"/>
      <c r="P50" s="421"/>
      <c r="Q50" s="421"/>
      <c r="R50" s="421"/>
      <c r="S50" s="245"/>
      <c r="T50" s="246"/>
      <c r="U50" s="246"/>
      <c r="V50" s="246"/>
      <c r="W50" s="247"/>
    </row>
    <row r="51" spans="1:23" ht="30" customHeight="1">
      <c r="A51" s="415"/>
      <c r="B51" s="418"/>
      <c r="C51" s="146" t="s">
        <v>23</v>
      </c>
      <c r="D51" s="421"/>
      <c r="E51" s="421"/>
      <c r="F51" s="421"/>
      <c r="G51" s="421"/>
      <c r="H51" s="426"/>
      <c r="I51" s="236"/>
      <c r="J51" s="234"/>
      <c r="K51" s="234"/>
      <c r="L51" s="234"/>
      <c r="M51" s="235"/>
      <c r="N51" s="428"/>
      <c r="O51" s="421"/>
      <c r="P51" s="421"/>
      <c r="Q51" s="421"/>
      <c r="R51" s="421"/>
      <c r="S51" s="245"/>
      <c r="T51" s="246"/>
      <c r="U51" s="246"/>
      <c r="V51" s="246"/>
      <c r="W51" s="247"/>
    </row>
    <row r="52" spans="1:23" ht="30" customHeight="1" thickBot="1">
      <c r="A52" s="415"/>
      <c r="B52" s="419"/>
      <c r="C52" s="149" t="s">
        <v>24</v>
      </c>
      <c r="D52" s="421"/>
      <c r="E52" s="421"/>
      <c r="F52" s="421"/>
      <c r="G52" s="421"/>
      <c r="H52" s="426"/>
      <c r="I52" s="237">
        <v>6</v>
      </c>
      <c r="J52" s="238"/>
      <c r="K52" s="238"/>
      <c r="L52" s="238"/>
      <c r="M52" s="239"/>
      <c r="N52" s="429"/>
      <c r="O52" s="424"/>
      <c r="P52" s="424"/>
      <c r="Q52" s="424"/>
      <c r="R52" s="424"/>
      <c r="S52" s="251"/>
      <c r="T52" s="248"/>
      <c r="U52" s="248"/>
      <c r="V52" s="248"/>
      <c r="W52" s="252"/>
    </row>
    <row r="53" spans="1:23" ht="30" customHeight="1" thickBot="1">
      <c r="A53" s="416"/>
      <c r="B53" s="422" t="s">
        <v>25</v>
      </c>
      <c r="C53" s="423"/>
      <c r="D53" s="256">
        <f>D45+E45+H45</f>
        <v>449.11</v>
      </c>
      <c r="E53" s="223"/>
      <c r="F53" s="223"/>
      <c r="G53" s="223"/>
      <c r="H53" s="223"/>
      <c r="I53" s="223">
        <f t="shared" ref="I53:M53" si="8">I45+I46+I47+I48+I49+I50+I51+I52</f>
        <v>96</v>
      </c>
      <c r="J53" s="223">
        <f t="shared" si="8"/>
        <v>0</v>
      </c>
      <c r="K53" s="223">
        <f t="shared" si="8"/>
        <v>0</v>
      </c>
      <c r="L53" s="223">
        <f t="shared" si="8"/>
        <v>0</v>
      </c>
      <c r="M53" s="224">
        <f t="shared" si="8"/>
        <v>0</v>
      </c>
      <c r="N53" s="256">
        <f>N45+O45+P45+Q45+R45</f>
        <v>0</v>
      </c>
      <c r="O53" s="223"/>
      <c r="P53" s="223"/>
      <c r="Q53" s="223"/>
      <c r="R53" s="223"/>
      <c r="S53" s="223">
        <f t="shared" ref="S53:W53" si="9">S45+S46+S47+S48+S49+S50+S51+S52</f>
        <v>0</v>
      </c>
      <c r="T53" s="223">
        <f t="shared" si="9"/>
        <v>0</v>
      </c>
      <c r="U53" s="223">
        <f t="shared" si="9"/>
        <v>0</v>
      </c>
      <c r="V53" s="223">
        <f t="shared" si="9"/>
        <v>0</v>
      </c>
      <c r="W53" s="224">
        <f t="shared" si="9"/>
        <v>0</v>
      </c>
    </row>
    <row r="54" spans="1:23" ht="30" customHeight="1">
      <c r="A54" s="415">
        <v>6</v>
      </c>
      <c r="B54" s="417" t="s">
        <v>51</v>
      </c>
      <c r="C54" s="144" t="s">
        <v>17</v>
      </c>
      <c r="D54" s="420">
        <v>58.4</v>
      </c>
      <c r="E54" s="420">
        <v>311.63</v>
      </c>
      <c r="F54" s="420"/>
      <c r="G54" s="420">
        <v>14.21</v>
      </c>
      <c r="H54" s="425">
        <v>18.27</v>
      </c>
      <c r="I54" s="240"/>
      <c r="J54" s="232"/>
      <c r="K54" s="232"/>
      <c r="L54" s="232"/>
      <c r="M54" s="233"/>
      <c r="N54" s="427">
        <v>5.37</v>
      </c>
      <c r="O54" s="420"/>
      <c r="P54" s="420"/>
      <c r="Q54" s="420"/>
      <c r="R54" s="420"/>
      <c r="S54" s="242"/>
      <c r="T54" s="243"/>
      <c r="U54" s="243"/>
      <c r="V54" s="243"/>
      <c r="W54" s="244"/>
    </row>
    <row r="55" spans="1:23" ht="30" customHeight="1">
      <c r="A55" s="415"/>
      <c r="B55" s="418"/>
      <c r="C55" s="146" t="s">
        <v>18</v>
      </c>
      <c r="D55" s="421"/>
      <c r="E55" s="421"/>
      <c r="F55" s="421"/>
      <c r="G55" s="421"/>
      <c r="H55" s="426"/>
      <c r="I55" s="236"/>
      <c r="J55" s="234"/>
      <c r="K55" s="234"/>
      <c r="L55" s="234"/>
      <c r="M55" s="235"/>
      <c r="N55" s="428"/>
      <c r="O55" s="421"/>
      <c r="P55" s="421"/>
      <c r="Q55" s="421"/>
      <c r="R55" s="421"/>
      <c r="S55" s="245"/>
      <c r="T55" s="246"/>
      <c r="U55" s="246"/>
      <c r="V55" s="246"/>
      <c r="W55" s="247"/>
    </row>
    <row r="56" spans="1:23" ht="30" customHeight="1">
      <c r="A56" s="415"/>
      <c r="B56" s="418"/>
      <c r="C56" s="146" t="s">
        <v>19</v>
      </c>
      <c r="D56" s="421"/>
      <c r="E56" s="421"/>
      <c r="F56" s="421"/>
      <c r="G56" s="421"/>
      <c r="H56" s="426"/>
      <c r="I56" s="236"/>
      <c r="J56" s="234"/>
      <c r="K56" s="234"/>
      <c r="L56" s="234"/>
      <c r="M56" s="235"/>
      <c r="N56" s="428"/>
      <c r="O56" s="421"/>
      <c r="P56" s="421"/>
      <c r="Q56" s="421"/>
      <c r="R56" s="421"/>
      <c r="S56" s="245"/>
      <c r="T56" s="246"/>
      <c r="U56" s="246"/>
      <c r="V56" s="246"/>
      <c r="W56" s="247"/>
    </row>
    <row r="57" spans="1:23" ht="30" customHeight="1">
      <c r="A57" s="415"/>
      <c r="B57" s="418"/>
      <c r="C57" s="146" t="s">
        <v>20</v>
      </c>
      <c r="D57" s="421"/>
      <c r="E57" s="421"/>
      <c r="F57" s="421"/>
      <c r="G57" s="421"/>
      <c r="H57" s="426"/>
      <c r="I57" s="236">
        <v>15</v>
      </c>
      <c r="J57" s="234"/>
      <c r="K57" s="234"/>
      <c r="L57" s="234"/>
      <c r="M57" s="235"/>
      <c r="N57" s="428"/>
      <c r="O57" s="421"/>
      <c r="P57" s="421"/>
      <c r="Q57" s="421"/>
      <c r="R57" s="421"/>
      <c r="S57" s="245"/>
      <c r="T57" s="246"/>
      <c r="U57" s="246"/>
      <c r="V57" s="246"/>
      <c r="W57" s="247"/>
    </row>
    <row r="58" spans="1:23" ht="30" customHeight="1">
      <c r="A58" s="415"/>
      <c r="B58" s="418"/>
      <c r="C58" s="146" t="s">
        <v>21</v>
      </c>
      <c r="D58" s="421"/>
      <c r="E58" s="421"/>
      <c r="F58" s="421"/>
      <c r="G58" s="421"/>
      <c r="H58" s="426"/>
      <c r="I58" s="236"/>
      <c r="J58" s="234"/>
      <c r="K58" s="234"/>
      <c r="L58" s="234"/>
      <c r="M58" s="235"/>
      <c r="N58" s="428"/>
      <c r="O58" s="421"/>
      <c r="P58" s="421"/>
      <c r="Q58" s="421"/>
      <c r="R58" s="421"/>
      <c r="S58" s="245"/>
      <c r="T58" s="246"/>
      <c r="U58" s="246"/>
      <c r="V58" s="246"/>
      <c r="W58" s="247"/>
    </row>
    <row r="59" spans="1:23" ht="30" customHeight="1">
      <c r="A59" s="415"/>
      <c r="B59" s="418"/>
      <c r="C59" s="146" t="s">
        <v>22</v>
      </c>
      <c r="D59" s="421"/>
      <c r="E59" s="421"/>
      <c r="F59" s="421"/>
      <c r="G59" s="421"/>
      <c r="H59" s="426"/>
      <c r="I59" s="236"/>
      <c r="J59" s="234"/>
      <c r="K59" s="234"/>
      <c r="L59" s="234"/>
      <c r="M59" s="235"/>
      <c r="N59" s="428"/>
      <c r="O59" s="421"/>
      <c r="P59" s="421"/>
      <c r="Q59" s="421"/>
      <c r="R59" s="421"/>
      <c r="S59" s="245"/>
      <c r="T59" s="246"/>
      <c r="U59" s="246"/>
      <c r="V59" s="246"/>
      <c r="W59" s="247"/>
    </row>
    <row r="60" spans="1:23" ht="30" customHeight="1">
      <c r="A60" s="415"/>
      <c r="B60" s="418"/>
      <c r="C60" s="146" t="s">
        <v>23</v>
      </c>
      <c r="D60" s="421"/>
      <c r="E60" s="421"/>
      <c r="F60" s="421"/>
      <c r="G60" s="421"/>
      <c r="H60" s="426"/>
      <c r="I60" s="236"/>
      <c r="J60" s="234"/>
      <c r="K60" s="234"/>
      <c r="L60" s="234"/>
      <c r="M60" s="235"/>
      <c r="N60" s="428"/>
      <c r="O60" s="421"/>
      <c r="P60" s="421"/>
      <c r="Q60" s="421"/>
      <c r="R60" s="421"/>
      <c r="S60" s="245"/>
      <c r="T60" s="246"/>
      <c r="U60" s="246"/>
      <c r="V60" s="246"/>
      <c r="W60" s="247"/>
    </row>
    <row r="61" spans="1:23" ht="30" customHeight="1" thickBot="1">
      <c r="A61" s="415"/>
      <c r="B61" s="419"/>
      <c r="C61" s="149" t="s">
        <v>24</v>
      </c>
      <c r="D61" s="421"/>
      <c r="E61" s="421"/>
      <c r="F61" s="421"/>
      <c r="G61" s="421"/>
      <c r="H61" s="426"/>
      <c r="I61" s="237">
        <v>24</v>
      </c>
      <c r="J61" s="238"/>
      <c r="K61" s="238"/>
      <c r="L61" s="238"/>
      <c r="M61" s="239"/>
      <c r="N61" s="429"/>
      <c r="O61" s="424"/>
      <c r="P61" s="424"/>
      <c r="Q61" s="424"/>
      <c r="R61" s="424"/>
      <c r="S61" s="251"/>
      <c r="T61" s="248"/>
      <c r="U61" s="248"/>
      <c r="V61" s="248"/>
      <c r="W61" s="252"/>
    </row>
    <row r="62" spans="1:23" ht="30" customHeight="1" thickBot="1">
      <c r="A62" s="416"/>
      <c r="B62" s="422" t="s">
        <v>25</v>
      </c>
      <c r="C62" s="423"/>
      <c r="D62" s="256">
        <f>D54+E54+G54+H54</f>
        <v>402.50999999999993</v>
      </c>
      <c r="E62" s="223"/>
      <c r="F62" s="223"/>
      <c r="G62" s="223"/>
      <c r="H62" s="223"/>
      <c r="I62" s="223">
        <f t="shared" ref="I62:M62" si="10">I54+I55+I56+I57+I58+I59+I60+I61</f>
        <v>39</v>
      </c>
      <c r="J62" s="223">
        <f t="shared" si="10"/>
        <v>0</v>
      </c>
      <c r="K62" s="223">
        <f t="shared" si="10"/>
        <v>0</v>
      </c>
      <c r="L62" s="223">
        <f t="shared" si="10"/>
        <v>0</v>
      </c>
      <c r="M62" s="224">
        <f t="shared" si="10"/>
        <v>0</v>
      </c>
      <c r="N62" s="256">
        <f>N54+O54+P54+Q54+R54</f>
        <v>5.37</v>
      </c>
      <c r="O62" s="223"/>
      <c r="P62" s="223"/>
      <c r="Q62" s="223"/>
      <c r="R62" s="223"/>
      <c r="S62" s="223">
        <f t="shared" ref="S62:W62" si="11">S54+S55+S56+S57+S58+S59+S60+S61</f>
        <v>0</v>
      </c>
      <c r="T62" s="223">
        <f t="shared" si="11"/>
        <v>0</v>
      </c>
      <c r="U62" s="223">
        <f t="shared" si="11"/>
        <v>0</v>
      </c>
      <c r="V62" s="223">
        <f t="shared" si="11"/>
        <v>0</v>
      </c>
      <c r="W62" s="224">
        <f t="shared" si="11"/>
        <v>0</v>
      </c>
    </row>
    <row r="63" spans="1:23" ht="30" customHeight="1">
      <c r="A63" s="415">
        <v>7</v>
      </c>
      <c r="B63" s="417" t="s">
        <v>52</v>
      </c>
      <c r="C63" s="144" t="s">
        <v>17</v>
      </c>
      <c r="D63" s="420">
        <v>610.04999999999995</v>
      </c>
      <c r="E63" s="420">
        <v>2.65</v>
      </c>
      <c r="F63" s="420"/>
      <c r="G63" s="420"/>
      <c r="H63" s="425"/>
      <c r="I63" s="240"/>
      <c r="J63" s="232"/>
      <c r="K63" s="232"/>
      <c r="L63" s="232"/>
      <c r="M63" s="233"/>
      <c r="N63" s="427"/>
      <c r="O63" s="420"/>
      <c r="P63" s="420"/>
      <c r="Q63" s="420"/>
      <c r="R63" s="420"/>
      <c r="S63" s="242"/>
      <c r="T63" s="243"/>
      <c r="U63" s="243"/>
      <c r="V63" s="243"/>
      <c r="W63" s="244"/>
    </row>
    <row r="64" spans="1:23" ht="30" customHeight="1">
      <c r="A64" s="415"/>
      <c r="B64" s="418"/>
      <c r="C64" s="146" t="s">
        <v>18</v>
      </c>
      <c r="D64" s="421"/>
      <c r="E64" s="421"/>
      <c r="F64" s="421"/>
      <c r="G64" s="421"/>
      <c r="H64" s="426"/>
      <c r="I64" s="236"/>
      <c r="J64" s="234"/>
      <c r="K64" s="234"/>
      <c r="L64" s="234"/>
      <c r="M64" s="235"/>
      <c r="N64" s="428"/>
      <c r="O64" s="421"/>
      <c r="P64" s="421"/>
      <c r="Q64" s="421"/>
      <c r="R64" s="421"/>
      <c r="S64" s="245"/>
      <c r="T64" s="246"/>
      <c r="U64" s="246"/>
      <c r="V64" s="246"/>
      <c r="W64" s="247"/>
    </row>
    <row r="65" spans="1:23" ht="30" customHeight="1">
      <c r="A65" s="415"/>
      <c r="B65" s="418"/>
      <c r="C65" s="146" t="s">
        <v>19</v>
      </c>
      <c r="D65" s="421"/>
      <c r="E65" s="421"/>
      <c r="F65" s="421"/>
      <c r="G65" s="421"/>
      <c r="H65" s="426"/>
      <c r="I65" s="236"/>
      <c r="J65" s="234"/>
      <c r="K65" s="234"/>
      <c r="L65" s="234"/>
      <c r="M65" s="235"/>
      <c r="N65" s="428"/>
      <c r="O65" s="421"/>
      <c r="P65" s="421"/>
      <c r="Q65" s="421"/>
      <c r="R65" s="421"/>
      <c r="S65" s="245"/>
      <c r="T65" s="246"/>
      <c r="U65" s="246"/>
      <c r="V65" s="246"/>
      <c r="W65" s="247"/>
    </row>
    <row r="66" spans="1:23" ht="30" customHeight="1">
      <c r="A66" s="415"/>
      <c r="B66" s="418"/>
      <c r="C66" s="146" t="s">
        <v>20</v>
      </c>
      <c r="D66" s="421"/>
      <c r="E66" s="421"/>
      <c r="F66" s="421"/>
      <c r="G66" s="421"/>
      <c r="H66" s="426"/>
      <c r="I66" s="236">
        <v>35</v>
      </c>
      <c r="J66" s="234"/>
      <c r="K66" s="234"/>
      <c r="L66" s="234"/>
      <c r="M66" s="235"/>
      <c r="N66" s="428"/>
      <c r="O66" s="421"/>
      <c r="P66" s="421"/>
      <c r="Q66" s="421"/>
      <c r="R66" s="421"/>
      <c r="S66" s="245"/>
      <c r="T66" s="246"/>
      <c r="U66" s="246"/>
      <c r="V66" s="246"/>
      <c r="W66" s="247"/>
    </row>
    <row r="67" spans="1:23" ht="30" customHeight="1">
      <c r="A67" s="415"/>
      <c r="B67" s="418"/>
      <c r="C67" s="146" t="s">
        <v>21</v>
      </c>
      <c r="D67" s="421"/>
      <c r="E67" s="421"/>
      <c r="F67" s="421"/>
      <c r="G67" s="421"/>
      <c r="H67" s="426"/>
      <c r="I67" s="236"/>
      <c r="J67" s="234"/>
      <c r="K67" s="234"/>
      <c r="L67" s="234"/>
      <c r="M67" s="235"/>
      <c r="N67" s="428"/>
      <c r="O67" s="421"/>
      <c r="P67" s="421"/>
      <c r="Q67" s="421"/>
      <c r="R67" s="421"/>
      <c r="S67" s="245"/>
      <c r="T67" s="246"/>
      <c r="U67" s="246"/>
      <c r="V67" s="246"/>
      <c r="W67" s="247"/>
    </row>
    <row r="68" spans="1:23" ht="30" customHeight="1">
      <c r="A68" s="415"/>
      <c r="B68" s="418"/>
      <c r="C68" s="146" t="s">
        <v>22</v>
      </c>
      <c r="D68" s="421"/>
      <c r="E68" s="421"/>
      <c r="F68" s="421"/>
      <c r="G68" s="421"/>
      <c r="H68" s="426"/>
      <c r="I68" s="236"/>
      <c r="J68" s="234"/>
      <c r="K68" s="234"/>
      <c r="L68" s="234"/>
      <c r="M68" s="235"/>
      <c r="N68" s="428"/>
      <c r="O68" s="421"/>
      <c r="P68" s="421"/>
      <c r="Q68" s="421"/>
      <c r="R68" s="421"/>
      <c r="S68" s="245"/>
      <c r="T68" s="246"/>
      <c r="U68" s="246"/>
      <c r="V68" s="246"/>
      <c r="W68" s="247"/>
    </row>
    <row r="69" spans="1:23" ht="30" customHeight="1">
      <c r="A69" s="415"/>
      <c r="B69" s="418"/>
      <c r="C69" s="146" t="s">
        <v>23</v>
      </c>
      <c r="D69" s="421"/>
      <c r="E69" s="421"/>
      <c r="F69" s="421"/>
      <c r="G69" s="421"/>
      <c r="H69" s="426"/>
      <c r="I69" s="236"/>
      <c r="J69" s="234"/>
      <c r="K69" s="234"/>
      <c r="L69" s="234"/>
      <c r="M69" s="235"/>
      <c r="N69" s="428"/>
      <c r="O69" s="421"/>
      <c r="P69" s="421"/>
      <c r="Q69" s="421"/>
      <c r="R69" s="421"/>
      <c r="S69" s="245"/>
      <c r="T69" s="246"/>
      <c r="U69" s="246"/>
      <c r="V69" s="246"/>
      <c r="W69" s="247"/>
    </row>
    <row r="70" spans="1:23" ht="30" customHeight="1" thickBot="1">
      <c r="A70" s="415"/>
      <c r="B70" s="419"/>
      <c r="C70" s="149" t="s">
        <v>24</v>
      </c>
      <c r="D70" s="421"/>
      <c r="E70" s="421"/>
      <c r="F70" s="421"/>
      <c r="G70" s="421"/>
      <c r="H70" s="426"/>
      <c r="I70" s="237">
        <v>49.6</v>
      </c>
      <c r="J70" s="238"/>
      <c r="K70" s="238"/>
      <c r="L70" s="238"/>
      <c r="M70" s="239"/>
      <c r="N70" s="429"/>
      <c r="O70" s="424"/>
      <c r="P70" s="424"/>
      <c r="Q70" s="424"/>
      <c r="R70" s="424"/>
      <c r="S70" s="251"/>
      <c r="T70" s="248"/>
      <c r="U70" s="248"/>
      <c r="V70" s="248"/>
      <c r="W70" s="252"/>
    </row>
    <row r="71" spans="1:23" ht="30" customHeight="1" thickBot="1">
      <c r="A71" s="416"/>
      <c r="B71" s="422" t="s">
        <v>25</v>
      </c>
      <c r="C71" s="423"/>
      <c r="D71" s="256">
        <f>D63+E63</f>
        <v>612.69999999999993</v>
      </c>
      <c r="E71" s="223"/>
      <c r="F71" s="223"/>
      <c r="G71" s="223"/>
      <c r="H71" s="223"/>
      <c r="I71" s="223">
        <f t="shared" ref="I71:M71" si="12">I63+I64+I65+I66+I67+I68+I69+I70</f>
        <v>84.6</v>
      </c>
      <c r="J71" s="223">
        <f t="shared" si="12"/>
        <v>0</v>
      </c>
      <c r="K71" s="223">
        <f t="shared" si="12"/>
        <v>0</v>
      </c>
      <c r="L71" s="223">
        <f t="shared" si="12"/>
        <v>0</v>
      </c>
      <c r="M71" s="224">
        <f t="shared" si="12"/>
        <v>0</v>
      </c>
      <c r="N71" s="256">
        <f>N63+O63+P63+Q63+R63</f>
        <v>0</v>
      </c>
      <c r="O71" s="223"/>
      <c r="P71" s="223"/>
      <c r="Q71" s="223"/>
      <c r="R71" s="223"/>
      <c r="S71" s="223">
        <f t="shared" ref="S71:W71" si="13">S63+S64+S65+S66+S67+S68+S69+S70</f>
        <v>0</v>
      </c>
      <c r="T71" s="223">
        <f t="shared" si="13"/>
        <v>0</v>
      </c>
      <c r="U71" s="223">
        <f t="shared" si="13"/>
        <v>0</v>
      </c>
      <c r="V71" s="223">
        <f t="shared" si="13"/>
        <v>0</v>
      </c>
      <c r="W71" s="224">
        <f t="shared" si="13"/>
        <v>0</v>
      </c>
    </row>
    <row r="72" spans="1:23" ht="30" customHeight="1">
      <c r="A72" s="415">
        <v>8</v>
      </c>
      <c r="B72" s="417" t="s">
        <v>53</v>
      </c>
      <c r="C72" s="144" t="s">
        <v>17</v>
      </c>
      <c r="D72" s="420">
        <v>344.59</v>
      </c>
      <c r="E72" s="420">
        <v>242.61</v>
      </c>
      <c r="F72" s="420"/>
      <c r="G72" s="420">
        <v>11.9</v>
      </c>
      <c r="H72" s="425">
        <v>57.27</v>
      </c>
      <c r="I72" s="240">
        <v>144.44999999999999</v>
      </c>
      <c r="J72" s="232"/>
      <c r="K72" s="232"/>
      <c r="L72" s="232"/>
      <c r="M72" s="233"/>
      <c r="N72" s="427"/>
      <c r="O72" s="420"/>
      <c r="P72" s="420"/>
      <c r="Q72" s="420"/>
      <c r="R72" s="420"/>
      <c r="S72" s="242"/>
      <c r="T72" s="243"/>
      <c r="U72" s="243"/>
      <c r="V72" s="243"/>
      <c r="W72" s="244"/>
    </row>
    <row r="73" spans="1:23" ht="30" customHeight="1">
      <c r="A73" s="415"/>
      <c r="B73" s="418"/>
      <c r="C73" s="146" t="s">
        <v>18</v>
      </c>
      <c r="D73" s="421"/>
      <c r="E73" s="421"/>
      <c r="F73" s="421"/>
      <c r="G73" s="421"/>
      <c r="H73" s="426"/>
      <c r="I73" s="236"/>
      <c r="J73" s="234"/>
      <c r="K73" s="234"/>
      <c r="L73" s="234"/>
      <c r="M73" s="235"/>
      <c r="N73" s="428"/>
      <c r="O73" s="421"/>
      <c r="P73" s="421"/>
      <c r="Q73" s="421"/>
      <c r="R73" s="421"/>
      <c r="S73" s="245"/>
      <c r="T73" s="246"/>
      <c r="U73" s="246"/>
      <c r="V73" s="246"/>
      <c r="W73" s="247"/>
    </row>
    <row r="74" spans="1:23" ht="30" customHeight="1">
      <c r="A74" s="415"/>
      <c r="B74" s="418"/>
      <c r="C74" s="146" t="s">
        <v>19</v>
      </c>
      <c r="D74" s="421"/>
      <c r="E74" s="421"/>
      <c r="F74" s="421"/>
      <c r="G74" s="421"/>
      <c r="H74" s="426"/>
      <c r="I74" s="236"/>
      <c r="J74" s="234"/>
      <c r="K74" s="234"/>
      <c r="L74" s="234"/>
      <c r="M74" s="235"/>
      <c r="N74" s="428"/>
      <c r="O74" s="421"/>
      <c r="P74" s="421"/>
      <c r="Q74" s="421"/>
      <c r="R74" s="421"/>
      <c r="S74" s="245"/>
      <c r="T74" s="246"/>
      <c r="U74" s="246"/>
      <c r="V74" s="246"/>
      <c r="W74" s="247"/>
    </row>
    <row r="75" spans="1:23" ht="30" customHeight="1">
      <c r="A75" s="415"/>
      <c r="B75" s="418"/>
      <c r="C75" s="146" t="s">
        <v>20</v>
      </c>
      <c r="D75" s="421"/>
      <c r="E75" s="421"/>
      <c r="F75" s="421"/>
      <c r="G75" s="421"/>
      <c r="H75" s="426"/>
      <c r="I75" s="236"/>
      <c r="J75" s="234"/>
      <c r="K75" s="234"/>
      <c r="L75" s="234"/>
      <c r="M75" s="235"/>
      <c r="N75" s="428"/>
      <c r="O75" s="421"/>
      <c r="P75" s="421"/>
      <c r="Q75" s="421"/>
      <c r="R75" s="421"/>
      <c r="S75" s="245"/>
      <c r="T75" s="246"/>
      <c r="U75" s="246"/>
      <c r="V75" s="246"/>
      <c r="W75" s="247"/>
    </row>
    <row r="76" spans="1:23" ht="30" customHeight="1">
      <c r="A76" s="415"/>
      <c r="B76" s="418"/>
      <c r="C76" s="146" t="s">
        <v>21</v>
      </c>
      <c r="D76" s="421"/>
      <c r="E76" s="421"/>
      <c r="F76" s="421"/>
      <c r="G76" s="421"/>
      <c r="H76" s="426"/>
      <c r="I76" s="236"/>
      <c r="J76" s="234"/>
      <c r="K76" s="234"/>
      <c r="L76" s="234"/>
      <c r="M76" s="235"/>
      <c r="N76" s="428"/>
      <c r="O76" s="421"/>
      <c r="P76" s="421"/>
      <c r="Q76" s="421"/>
      <c r="R76" s="421"/>
      <c r="S76" s="245"/>
      <c r="T76" s="246"/>
      <c r="U76" s="246"/>
      <c r="V76" s="246"/>
      <c r="W76" s="247"/>
    </row>
    <row r="77" spans="1:23" ht="30" customHeight="1">
      <c r="A77" s="415"/>
      <c r="B77" s="418"/>
      <c r="C77" s="146" t="s">
        <v>22</v>
      </c>
      <c r="D77" s="421"/>
      <c r="E77" s="421"/>
      <c r="F77" s="421"/>
      <c r="G77" s="421"/>
      <c r="H77" s="426"/>
      <c r="I77" s="236"/>
      <c r="J77" s="234"/>
      <c r="K77" s="234"/>
      <c r="L77" s="234"/>
      <c r="M77" s="235"/>
      <c r="N77" s="428"/>
      <c r="O77" s="421"/>
      <c r="P77" s="421"/>
      <c r="Q77" s="421"/>
      <c r="R77" s="421"/>
      <c r="S77" s="245"/>
      <c r="T77" s="246"/>
      <c r="U77" s="246"/>
      <c r="V77" s="246"/>
      <c r="W77" s="247"/>
    </row>
    <row r="78" spans="1:23" ht="30" customHeight="1">
      <c r="A78" s="415"/>
      <c r="B78" s="418"/>
      <c r="C78" s="146" t="s">
        <v>23</v>
      </c>
      <c r="D78" s="421"/>
      <c r="E78" s="421"/>
      <c r="F78" s="421"/>
      <c r="G78" s="421"/>
      <c r="H78" s="426"/>
      <c r="I78" s="236"/>
      <c r="J78" s="234"/>
      <c r="K78" s="234"/>
      <c r="L78" s="234"/>
      <c r="M78" s="235"/>
      <c r="N78" s="428"/>
      <c r="O78" s="421"/>
      <c r="P78" s="421"/>
      <c r="Q78" s="421"/>
      <c r="R78" s="421"/>
      <c r="S78" s="245"/>
      <c r="T78" s="246"/>
      <c r="U78" s="246"/>
      <c r="V78" s="246"/>
      <c r="W78" s="247"/>
    </row>
    <row r="79" spans="1:23" ht="30" customHeight="1" thickBot="1">
      <c r="A79" s="415"/>
      <c r="B79" s="419"/>
      <c r="C79" s="149" t="s">
        <v>24</v>
      </c>
      <c r="D79" s="421"/>
      <c r="E79" s="421"/>
      <c r="F79" s="421"/>
      <c r="G79" s="421"/>
      <c r="H79" s="426"/>
      <c r="I79" s="237"/>
      <c r="J79" s="238"/>
      <c r="K79" s="238"/>
      <c r="L79" s="238"/>
      <c r="M79" s="239"/>
      <c r="N79" s="429"/>
      <c r="O79" s="424"/>
      <c r="P79" s="424"/>
      <c r="Q79" s="424"/>
      <c r="R79" s="424"/>
      <c r="S79" s="251"/>
      <c r="T79" s="248"/>
      <c r="U79" s="248"/>
      <c r="V79" s="248"/>
      <c r="W79" s="252"/>
    </row>
    <row r="80" spans="1:23" ht="30" customHeight="1" thickBot="1">
      <c r="A80" s="416"/>
      <c r="B80" s="422" t="s">
        <v>25</v>
      </c>
      <c r="C80" s="423"/>
      <c r="D80" s="256">
        <f>D72+E72+G72+H72</f>
        <v>656.37</v>
      </c>
      <c r="E80" s="223"/>
      <c r="F80" s="223"/>
      <c r="G80" s="223"/>
      <c r="H80" s="223"/>
      <c r="I80" s="223">
        <f t="shared" ref="I80:M80" si="14">I72+I73+I74+I75+I76+I77+I78+I79</f>
        <v>144.44999999999999</v>
      </c>
      <c r="J80" s="223">
        <f t="shared" si="14"/>
        <v>0</v>
      </c>
      <c r="K80" s="223">
        <f t="shared" si="14"/>
        <v>0</v>
      </c>
      <c r="L80" s="223">
        <f t="shared" si="14"/>
        <v>0</v>
      </c>
      <c r="M80" s="224">
        <f t="shared" si="14"/>
        <v>0</v>
      </c>
      <c r="N80" s="256">
        <f>N72+O72+P72+Q72+R72</f>
        <v>0</v>
      </c>
      <c r="O80" s="223"/>
      <c r="P80" s="223"/>
      <c r="Q80" s="223"/>
      <c r="R80" s="223"/>
      <c r="S80" s="223">
        <f t="shared" ref="S80:W80" si="15">S72+S73+S74+S75+S76+S77+S78+S79</f>
        <v>0</v>
      </c>
      <c r="T80" s="223">
        <f t="shared" si="15"/>
        <v>0</v>
      </c>
      <c r="U80" s="223">
        <f t="shared" si="15"/>
        <v>0</v>
      </c>
      <c r="V80" s="223">
        <f t="shared" si="15"/>
        <v>0</v>
      </c>
      <c r="W80" s="224">
        <f t="shared" si="15"/>
        <v>0</v>
      </c>
    </row>
    <row r="81" spans="1:23" ht="30" customHeight="1">
      <c r="A81" s="415">
        <v>9</v>
      </c>
      <c r="B81" s="417" t="s">
        <v>54</v>
      </c>
      <c r="C81" s="144" t="s">
        <v>17</v>
      </c>
      <c r="D81" s="420">
        <v>775.31</v>
      </c>
      <c r="E81" s="420">
        <v>2.1</v>
      </c>
      <c r="F81" s="420"/>
      <c r="G81" s="420"/>
      <c r="H81" s="425">
        <v>71.75</v>
      </c>
      <c r="I81" s="240">
        <v>25</v>
      </c>
      <c r="J81" s="232"/>
      <c r="K81" s="232"/>
      <c r="L81" s="232"/>
      <c r="M81" s="233"/>
      <c r="N81" s="427"/>
      <c r="O81" s="420"/>
      <c r="P81" s="420"/>
      <c r="Q81" s="420"/>
      <c r="R81" s="420"/>
      <c r="S81" s="242"/>
      <c r="T81" s="243"/>
      <c r="U81" s="243"/>
      <c r="V81" s="243"/>
      <c r="W81" s="244"/>
    </row>
    <row r="82" spans="1:23" ht="30" customHeight="1">
      <c r="A82" s="415"/>
      <c r="B82" s="418"/>
      <c r="C82" s="146" t="s">
        <v>18</v>
      </c>
      <c r="D82" s="421"/>
      <c r="E82" s="421"/>
      <c r="F82" s="421"/>
      <c r="G82" s="421"/>
      <c r="H82" s="426"/>
      <c r="I82" s="236">
        <v>5</v>
      </c>
      <c r="J82" s="234"/>
      <c r="K82" s="234"/>
      <c r="L82" s="234"/>
      <c r="M82" s="235"/>
      <c r="N82" s="428"/>
      <c r="O82" s="421"/>
      <c r="P82" s="421"/>
      <c r="Q82" s="421"/>
      <c r="R82" s="421"/>
      <c r="S82" s="245"/>
      <c r="T82" s="246"/>
      <c r="U82" s="246"/>
      <c r="V82" s="246"/>
      <c r="W82" s="247"/>
    </row>
    <row r="83" spans="1:23" ht="30" customHeight="1">
      <c r="A83" s="415"/>
      <c r="B83" s="418"/>
      <c r="C83" s="146" t="s">
        <v>19</v>
      </c>
      <c r="D83" s="421"/>
      <c r="E83" s="421"/>
      <c r="F83" s="421"/>
      <c r="G83" s="421"/>
      <c r="H83" s="426"/>
      <c r="I83" s="236"/>
      <c r="J83" s="234"/>
      <c r="K83" s="234"/>
      <c r="L83" s="234"/>
      <c r="M83" s="235"/>
      <c r="N83" s="428"/>
      <c r="O83" s="421"/>
      <c r="P83" s="421"/>
      <c r="Q83" s="421"/>
      <c r="R83" s="421"/>
      <c r="S83" s="245"/>
      <c r="T83" s="246"/>
      <c r="U83" s="246"/>
      <c r="V83" s="246"/>
      <c r="W83" s="247"/>
    </row>
    <row r="84" spans="1:23" ht="30" customHeight="1">
      <c r="A84" s="415"/>
      <c r="B84" s="418"/>
      <c r="C84" s="146" t="s">
        <v>20</v>
      </c>
      <c r="D84" s="421"/>
      <c r="E84" s="421"/>
      <c r="F84" s="421"/>
      <c r="G84" s="421"/>
      <c r="H84" s="426"/>
      <c r="I84" s="236">
        <v>40</v>
      </c>
      <c r="J84" s="234"/>
      <c r="K84" s="234"/>
      <c r="L84" s="234"/>
      <c r="M84" s="235"/>
      <c r="N84" s="428"/>
      <c r="O84" s="421"/>
      <c r="P84" s="421"/>
      <c r="Q84" s="421"/>
      <c r="R84" s="421"/>
      <c r="S84" s="245"/>
      <c r="T84" s="246"/>
      <c r="U84" s="246"/>
      <c r="V84" s="246"/>
      <c r="W84" s="247"/>
    </row>
    <row r="85" spans="1:23" ht="30" customHeight="1">
      <c r="A85" s="415"/>
      <c r="B85" s="418"/>
      <c r="C85" s="146" t="s">
        <v>21</v>
      </c>
      <c r="D85" s="421"/>
      <c r="E85" s="421"/>
      <c r="F85" s="421"/>
      <c r="G85" s="421"/>
      <c r="H85" s="426"/>
      <c r="I85" s="236">
        <v>15</v>
      </c>
      <c r="J85" s="234"/>
      <c r="K85" s="234"/>
      <c r="L85" s="234"/>
      <c r="M85" s="235"/>
      <c r="N85" s="428"/>
      <c r="O85" s="421"/>
      <c r="P85" s="421"/>
      <c r="Q85" s="421"/>
      <c r="R85" s="421"/>
      <c r="S85" s="245"/>
      <c r="T85" s="246"/>
      <c r="U85" s="246"/>
      <c r="V85" s="246"/>
      <c r="W85" s="247"/>
    </row>
    <row r="86" spans="1:23" ht="30" customHeight="1">
      <c r="A86" s="415"/>
      <c r="B86" s="418"/>
      <c r="C86" s="146" t="s">
        <v>22</v>
      </c>
      <c r="D86" s="421"/>
      <c r="E86" s="421"/>
      <c r="F86" s="421"/>
      <c r="G86" s="421"/>
      <c r="H86" s="426"/>
      <c r="I86" s="236"/>
      <c r="J86" s="234"/>
      <c r="K86" s="234"/>
      <c r="L86" s="234"/>
      <c r="M86" s="235"/>
      <c r="N86" s="428"/>
      <c r="O86" s="421"/>
      <c r="P86" s="421"/>
      <c r="Q86" s="421"/>
      <c r="R86" s="421"/>
      <c r="S86" s="245"/>
      <c r="T86" s="246"/>
      <c r="U86" s="246"/>
      <c r="V86" s="246"/>
      <c r="W86" s="247"/>
    </row>
    <row r="87" spans="1:23" ht="30" customHeight="1">
      <c r="A87" s="415"/>
      <c r="B87" s="418"/>
      <c r="C87" s="146" t="s">
        <v>23</v>
      </c>
      <c r="D87" s="421"/>
      <c r="E87" s="421"/>
      <c r="F87" s="421"/>
      <c r="G87" s="421"/>
      <c r="H87" s="426"/>
      <c r="I87" s="236">
        <v>8</v>
      </c>
      <c r="J87" s="234"/>
      <c r="K87" s="234"/>
      <c r="L87" s="234"/>
      <c r="M87" s="235"/>
      <c r="N87" s="428"/>
      <c r="O87" s="421"/>
      <c r="P87" s="421"/>
      <c r="Q87" s="421"/>
      <c r="R87" s="421"/>
      <c r="S87" s="245"/>
      <c r="T87" s="246"/>
      <c r="U87" s="246"/>
      <c r="V87" s="246"/>
      <c r="W87" s="247"/>
    </row>
    <row r="88" spans="1:23" ht="30" customHeight="1" thickBot="1">
      <c r="A88" s="415"/>
      <c r="B88" s="419"/>
      <c r="C88" s="149" t="s">
        <v>24</v>
      </c>
      <c r="D88" s="421"/>
      <c r="E88" s="421"/>
      <c r="F88" s="421"/>
      <c r="G88" s="421"/>
      <c r="H88" s="426"/>
      <c r="I88" s="237">
        <v>20.5</v>
      </c>
      <c r="J88" s="238"/>
      <c r="K88" s="238"/>
      <c r="L88" s="238"/>
      <c r="M88" s="239"/>
      <c r="N88" s="429"/>
      <c r="O88" s="424"/>
      <c r="P88" s="424"/>
      <c r="Q88" s="424"/>
      <c r="R88" s="424"/>
      <c r="S88" s="251"/>
      <c r="T88" s="248"/>
      <c r="U88" s="248"/>
      <c r="V88" s="248"/>
      <c r="W88" s="252"/>
    </row>
    <row r="89" spans="1:23" ht="30" customHeight="1" thickBot="1">
      <c r="A89" s="416"/>
      <c r="B89" s="422" t="s">
        <v>25</v>
      </c>
      <c r="C89" s="423"/>
      <c r="D89" s="256">
        <f>D81+E81+H81</f>
        <v>849.16</v>
      </c>
      <c r="E89" s="223"/>
      <c r="F89" s="223"/>
      <c r="G89" s="223"/>
      <c r="H89" s="223"/>
      <c r="I89" s="223">
        <f t="shared" ref="I89:M89" si="16">I81+I82+I83+I84+I85+I86+I87+I88</f>
        <v>113.5</v>
      </c>
      <c r="J89" s="223">
        <f t="shared" si="16"/>
        <v>0</v>
      </c>
      <c r="K89" s="223">
        <f t="shared" si="16"/>
        <v>0</v>
      </c>
      <c r="L89" s="223">
        <f t="shared" si="16"/>
        <v>0</v>
      </c>
      <c r="M89" s="224">
        <f t="shared" si="16"/>
        <v>0</v>
      </c>
      <c r="N89" s="256"/>
      <c r="O89" s="223"/>
      <c r="P89" s="223"/>
      <c r="Q89" s="223"/>
      <c r="R89" s="223"/>
      <c r="S89" s="223">
        <f t="shared" ref="S89:W89" si="17">S81+S82+S83+S84+S85+S86+S87+S88</f>
        <v>0</v>
      </c>
      <c r="T89" s="223">
        <f t="shared" si="17"/>
        <v>0</v>
      </c>
      <c r="U89" s="223">
        <f t="shared" si="17"/>
        <v>0</v>
      </c>
      <c r="V89" s="223">
        <f t="shared" si="17"/>
        <v>0</v>
      </c>
      <c r="W89" s="224">
        <f t="shared" si="17"/>
        <v>0</v>
      </c>
    </row>
    <row r="90" spans="1:23" ht="30" customHeight="1">
      <c r="A90" s="415">
        <v>10</v>
      </c>
      <c r="B90" s="417" t="s">
        <v>37</v>
      </c>
      <c r="C90" s="144" t="s">
        <v>17</v>
      </c>
      <c r="D90" s="420">
        <v>159.83000000000001</v>
      </c>
      <c r="E90" s="420">
        <v>188.59</v>
      </c>
      <c r="F90" s="420"/>
      <c r="G90" s="420"/>
      <c r="H90" s="425">
        <v>6.21</v>
      </c>
      <c r="I90" s="240">
        <v>25</v>
      </c>
      <c r="J90" s="232">
        <v>17</v>
      </c>
      <c r="K90" s="232"/>
      <c r="L90" s="232"/>
      <c r="M90" s="233"/>
      <c r="N90" s="427"/>
      <c r="O90" s="420"/>
      <c r="P90" s="420"/>
      <c r="Q90" s="420"/>
      <c r="R90" s="420"/>
      <c r="S90" s="242"/>
      <c r="T90" s="243"/>
      <c r="U90" s="243"/>
      <c r="V90" s="243"/>
      <c r="W90" s="244"/>
    </row>
    <row r="91" spans="1:23" ht="30" customHeight="1">
      <c r="A91" s="415"/>
      <c r="B91" s="418"/>
      <c r="C91" s="146" t="s">
        <v>18</v>
      </c>
      <c r="D91" s="421"/>
      <c r="E91" s="421"/>
      <c r="F91" s="421"/>
      <c r="G91" s="421"/>
      <c r="H91" s="426"/>
      <c r="I91" s="236"/>
      <c r="J91" s="234"/>
      <c r="K91" s="234"/>
      <c r="L91" s="234"/>
      <c r="M91" s="235"/>
      <c r="N91" s="428"/>
      <c r="O91" s="421"/>
      <c r="P91" s="421"/>
      <c r="Q91" s="421"/>
      <c r="R91" s="421"/>
      <c r="S91" s="245"/>
      <c r="T91" s="246"/>
      <c r="U91" s="246"/>
      <c r="V91" s="246"/>
      <c r="W91" s="247"/>
    </row>
    <row r="92" spans="1:23" ht="30" customHeight="1">
      <c r="A92" s="415"/>
      <c r="B92" s="418"/>
      <c r="C92" s="146" t="s">
        <v>19</v>
      </c>
      <c r="D92" s="421"/>
      <c r="E92" s="421"/>
      <c r="F92" s="421"/>
      <c r="G92" s="421"/>
      <c r="H92" s="426"/>
      <c r="I92" s="236"/>
      <c r="J92" s="234"/>
      <c r="K92" s="234"/>
      <c r="L92" s="234"/>
      <c r="M92" s="235"/>
      <c r="N92" s="428"/>
      <c r="O92" s="421"/>
      <c r="P92" s="421"/>
      <c r="Q92" s="421"/>
      <c r="R92" s="421"/>
      <c r="S92" s="245"/>
      <c r="T92" s="246"/>
      <c r="U92" s="246"/>
      <c r="V92" s="246"/>
      <c r="W92" s="247"/>
    </row>
    <row r="93" spans="1:23" ht="30" customHeight="1">
      <c r="A93" s="415"/>
      <c r="B93" s="418"/>
      <c r="C93" s="146" t="s">
        <v>20</v>
      </c>
      <c r="D93" s="421"/>
      <c r="E93" s="421"/>
      <c r="F93" s="421"/>
      <c r="G93" s="421"/>
      <c r="H93" s="426"/>
      <c r="I93" s="236">
        <v>10</v>
      </c>
      <c r="J93" s="234">
        <v>20</v>
      </c>
      <c r="K93" s="234"/>
      <c r="L93" s="234"/>
      <c r="M93" s="235"/>
      <c r="N93" s="428"/>
      <c r="O93" s="421"/>
      <c r="P93" s="421"/>
      <c r="Q93" s="421"/>
      <c r="R93" s="421"/>
      <c r="S93" s="245"/>
      <c r="T93" s="246"/>
      <c r="U93" s="246"/>
      <c r="V93" s="246"/>
      <c r="W93" s="247"/>
    </row>
    <row r="94" spans="1:23" ht="30" customHeight="1">
      <c r="A94" s="415"/>
      <c r="B94" s="418"/>
      <c r="C94" s="146" t="s">
        <v>21</v>
      </c>
      <c r="D94" s="421"/>
      <c r="E94" s="421"/>
      <c r="F94" s="421"/>
      <c r="G94" s="421"/>
      <c r="H94" s="426"/>
      <c r="I94" s="236"/>
      <c r="J94" s="234"/>
      <c r="K94" s="234"/>
      <c r="L94" s="234"/>
      <c r="M94" s="235"/>
      <c r="N94" s="428"/>
      <c r="O94" s="421"/>
      <c r="P94" s="421"/>
      <c r="Q94" s="421"/>
      <c r="R94" s="421"/>
      <c r="S94" s="245"/>
      <c r="T94" s="246"/>
      <c r="U94" s="246"/>
      <c r="V94" s="246"/>
      <c r="W94" s="247"/>
    </row>
    <row r="95" spans="1:23" ht="30" customHeight="1">
      <c r="A95" s="415"/>
      <c r="B95" s="418"/>
      <c r="C95" s="146" t="s">
        <v>22</v>
      </c>
      <c r="D95" s="421"/>
      <c r="E95" s="421"/>
      <c r="F95" s="421"/>
      <c r="G95" s="421"/>
      <c r="H95" s="426"/>
      <c r="I95" s="236"/>
      <c r="J95" s="234"/>
      <c r="K95" s="234"/>
      <c r="L95" s="234"/>
      <c r="M95" s="235"/>
      <c r="N95" s="428"/>
      <c r="O95" s="421"/>
      <c r="P95" s="421"/>
      <c r="Q95" s="421"/>
      <c r="R95" s="421"/>
      <c r="S95" s="245"/>
      <c r="T95" s="246"/>
      <c r="U95" s="246"/>
      <c r="V95" s="246"/>
      <c r="W95" s="247"/>
    </row>
    <row r="96" spans="1:23" ht="30" customHeight="1">
      <c r="A96" s="415"/>
      <c r="B96" s="418"/>
      <c r="C96" s="146" t="s">
        <v>23</v>
      </c>
      <c r="D96" s="421"/>
      <c r="E96" s="421"/>
      <c r="F96" s="421"/>
      <c r="G96" s="421"/>
      <c r="H96" s="426"/>
      <c r="I96" s="236"/>
      <c r="J96" s="234"/>
      <c r="K96" s="234"/>
      <c r="L96" s="234"/>
      <c r="M96" s="235"/>
      <c r="N96" s="428"/>
      <c r="O96" s="421"/>
      <c r="P96" s="421"/>
      <c r="Q96" s="421"/>
      <c r="R96" s="421"/>
      <c r="S96" s="245"/>
      <c r="T96" s="246"/>
      <c r="U96" s="246"/>
      <c r="V96" s="246"/>
      <c r="W96" s="247"/>
    </row>
    <row r="97" spans="1:23" ht="30" customHeight="1" thickBot="1">
      <c r="A97" s="415"/>
      <c r="B97" s="419"/>
      <c r="C97" s="149" t="s">
        <v>24</v>
      </c>
      <c r="D97" s="421"/>
      <c r="E97" s="421"/>
      <c r="F97" s="421"/>
      <c r="G97" s="421"/>
      <c r="H97" s="426"/>
      <c r="I97" s="237">
        <v>25</v>
      </c>
      <c r="J97" s="238"/>
      <c r="K97" s="238"/>
      <c r="L97" s="238"/>
      <c r="M97" s="239"/>
      <c r="N97" s="429"/>
      <c r="O97" s="424"/>
      <c r="P97" s="424"/>
      <c r="Q97" s="424"/>
      <c r="R97" s="424"/>
      <c r="S97" s="251"/>
      <c r="T97" s="248"/>
      <c r="U97" s="248"/>
      <c r="V97" s="248"/>
      <c r="W97" s="252"/>
    </row>
    <row r="98" spans="1:23" ht="30" customHeight="1" thickBot="1">
      <c r="A98" s="416"/>
      <c r="B98" s="422" t="s">
        <v>25</v>
      </c>
      <c r="C98" s="423"/>
      <c r="D98" s="256">
        <f>D90+E90+H90</f>
        <v>354.63</v>
      </c>
      <c r="E98" s="223"/>
      <c r="F98" s="223"/>
      <c r="G98" s="223"/>
      <c r="H98" s="223"/>
      <c r="I98" s="223">
        <f t="shared" ref="I98:M98" si="18">I90+I91+I92+I93+I94+I95+I96+I97</f>
        <v>60</v>
      </c>
      <c r="J98" s="223">
        <f t="shared" si="18"/>
        <v>37</v>
      </c>
      <c r="K98" s="223">
        <f t="shared" si="18"/>
        <v>0</v>
      </c>
      <c r="L98" s="223">
        <f t="shared" si="18"/>
        <v>0</v>
      </c>
      <c r="M98" s="224">
        <f t="shared" si="18"/>
        <v>0</v>
      </c>
      <c r="N98" s="256"/>
      <c r="O98" s="223"/>
      <c r="P98" s="223"/>
      <c r="Q98" s="223"/>
      <c r="R98" s="223"/>
      <c r="S98" s="223">
        <f t="shared" ref="S98:W98" si="19">S90+S91+S92+S93+S94+S95+S96+S97</f>
        <v>0</v>
      </c>
      <c r="T98" s="223">
        <f t="shared" si="19"/>
        <v>0</v>
      </c>
      <c r="U98" s="223">
        <f t="shared" si="19"/>
        <v>0</v>
      </c>
      <c r="V98" s="223">
        <f t="shared" si="19"/>
        <v>0</v>
      </c>
      <c r="W98" s="224">
        <f t="shared" si="19"/>
        <v>0</v>
      </c>
    </row>
    <row r="99" spans="1:23" ht="30" customHeight="1">
      <c r="A99" s="415">
        <v>11</v>
      </c>
      <c r="B99" s="417" t="s">
        <v>55</v>
      </c>
      <c r="C99" s="144" t="s">
        <v>17</v>
      </c>
      <c r="D99" s="420">
        <v>186.3</v>
      </c>
      <c r="E99" s="420"/>
      <c r="F99" s="420"/>
      <c r="G99" s="420"/>
      <c r="H99" s="425">
        <v>12.87</v>
      </c>
      <c r="I99" s="240">
        <v>10.6</v>
      </c>
      <c r="J99" s="232"/>
      <c r="K99" s="232"/>
      <c r="L99" s="232"/>
      <c r="M99" s="233"/>
      <c r="N99" s="427"/>
      <c r="O99" s="420"/>
      <c r="P99" s="420"/>
      <c r="Q99" s="420"/>
      <c r="R99" s="420"/>
      <c r="S99" s="242"/>
      <c r="T99" s="243"/>
      <c r="U99" s="243"/>
      <c r="V99" s="243"/>
      <c r="W99" s="244"/>
    </row>
    <row r="100" spans="1:23" ht="30" customHeight="1">
      <c r="A100" s="415"/>
      <c r="B100" s="418"/>
      <c r="C100" s="146" t="s">
        <v>18</v>
      </c>
      <c r="D100" s="421"/>
      <c r="E100" s="421"/>
      <c r="F100" s="421"/>
      <c r="G100" s="421"/>
      <c r="H100" s="426"/>
      <c r="I100" s="236"/>
      <c r="J100" s="234"/>
      <c r="K100" s="234"/>
      <c r="L100" s="234"/>
      <c r="M100" s="235"/>
      <c r="N100" s="428"/>
      <c r="O100" s="421"/>
      <c r="P100" s="421"/>
      <c r="Q100" s="421"/>
      <c r="R100" s="421"/>
      <c r="S100" s="245"/>
      <c r="T100" s="246"/>
      <c r="U100" s="246"/>
      <c r="V100" s="246"/>
      <c r="W100" s="247"/>
    </row>
    <row r="101" spans="1:23" ht="30" customHeight="1">
      <c r="A101" s="415"/>
      <c r="B101" s="418"/>
      <c r="C101" s="146" t="s">
        <v>19</v>
      </c>
      <c r="D101" s="421"/>
      <c r="E101" s="421"/>
      <c r="F101" s="421"/>
      <c r="G101" s="421"/>
      <c r="H101" s="426"/>
      <c r="I101" s="236"/>
      <c r="J101" s="234"/>
      <c r="K101" s="234"/>
      <c r="L101" s="234"/>
      <c r="M101" s="235"/>
      <c r="N101" s="428"/>
      <c r="O101" s="421"/>
      <c r="P101" s="421"/>
      <c r="Q101" s="421"/>
      <c r="R101" s="421"/>
      <c r="S101" s="245"/>
      <c r="T101" s="246"/>
      <c r="U101" s="246"/>
      <c r="V101" s="246"/>
      <c r="W101" s="247"/>
    </row>
    <row r="102" spans="1:23" ht="30" customHeight="1">
      <c r="A102" s="415"/>
      <c r="B102" s="418"/>
      <c r="C102" s="146" t="s">
        <v>20</v>
      </c>
      <c r="D102" s="421"/>
      <c r="E102" s="421"/>
      <c r="F102" s="421"/>
      <c r="G102" s="421"/>
      <c r="H102" s="426"/>
      <c r="I102" s="236">
        <v>55.4</v>
      </c>
      <c r="J102" s="234"/>
      <c r="K102" s="234"/>
      <c r="L102" s="234"/>
      <c r="M102" s="235"/>
      <c r="N102" s="428"/>
      <c r="O102" s="421"/>
      <c r="P102" s="421"/>
      <c r="Q102" s="421"/>
      <c r="R102" s="421"/>
      <c r="S102" s="245"/>
      <c r="T102" s="246"/>
      <c r="U102" s="246"/>
      <c r="V102" s="246"/>
      <c r="W102" s="247"/>
    </row>
    <row r="103" spans="1:23" ht="30" customHeight="1">
      <c r="A103" s="415"/>
      <c r="B103" s="418"/>
      <c r="C103" s="146" t="s">
        <v>21</v>
      </c>
      <c r="D103" s="421"/>
      <c r="E103" s="421"/>
      <c r="F103" s="421"/>
      <c r="G103" s="421"/>
      <c r="H103" s="426"/>
      <c r="I103" s="236"/>
      <c r="J103" s="234"/>
      <c r="K103" s="234"/>
      <c r="L103" s="234"/>
      <c r="M103" s="235"/>
      <c r="N103" s="428"/>
      <c r="O103" s="421"/>
      <c r="P103" s="421"/>
      <c r="Q103" s="421"/>
      <c r="R103" s="421"/>
      <c r="S103" s="245"/>
      <c r="T103" s="246"/>
      <c r="U103" s="246"/>
      <c r="V103" s="246"/>
      <c r="W103" s="247"/>
    </row>
    <row r="104" spans="1:23" ht="30" customHeight="1">
      <c r="A104" s="415"/>
      <c r="B104" s="418"/>
      <c r="C104" s="146" t="s">
        <v>22</v>
      </c>
      <c r="D104" s="421"/>
      <c r="E104" s="421"/>
      <c r="F104" s="421"/>
      <c r="G104" s="421"/>
      <c r="H104" s="426"/>
      <c r="I104" s="236"/>
      <c r="J104" s="234"/>
      <c r="K104" s="234"/>
      <c r="L104" s="234"/>
      <c r="M104" s="235"/>
      <c r="N104" s="428"/>
      <c r="O104" s="421"/>
      <c r="P104" s="421"/>
      <c r="Q104" s="421"/>
      <c r="R104" s="421"/>
      <c r="S104" s="245"/>
      <c r="T104" s="246"/>
      <c r="U104" s="246"/>
      <c r="V104" s="246"/>
      <c r="W104" s="247"/>
    </row>
    <row r="105" spans="1:23" ht="30" customHeight="1">
      <c r="A105" s="415"/>
      <c r="B105" s="418"/>
      <c r="C105" s="146" t="s">
        <v>23</v>
      </c>
      <c r="D105" s="421"/>
      <c r="E105" s="421"/>
      <c r="F105" s="421"/>
      <c r="G105" s="421"/>
      <c r="H105" s="426"/>
      <c r="I105" s="236"/>
      <c r="J105" s="234"/>
      <c r="K105" s="234"/>
      <c r="L105" s="234"/>
      <c r="M105" s="235"/>
      <c r="N105" s="428"/>
      <c r="O105" s="421"/>
      <c r="P105" s="421"/>
      <c r="Q105" s="421"/>
      <c r="R105" s="421"/>
      <c r="S105" s="245"/>
      <c r="T105" s="246"/>
      <c r="U105" s="246"/>
      <c r="V105" s="246"/>
      <c r="W105" s="247"/>
    </row>
    <row r="106" spans="1:23" ht="30" customHeight="1" thickBot="1">
      <c r="A106" s="415"/>
      <c r="B106" s="419"/>
      <c r="C106" s="149" t="s">
        <v>24</v>
      </c>
      <c r="D106" s="421"/>
      <c r="E106" s="421"/>
      <c r="F106" s="421"/>
      <c r="G106" s="421"/>
      <c r="H106" s="426"/>
      <c r="I106" s="237">
        <v>21.6</v>
      </c>
      <c r="J106" s="238"/>
      <c r="K106" s="238"/>
      <c r="L106" s="238"/>
      <c r="M106" s="239"/>
      <c r="N106" s="429"/>
      <c r="O106" s="424"/>
      <c r="P106" s="424"/>
      <c r="Q106" s="424"/>
      <c r="R106" s="424"/>
      <c r="S106" s="251"/>
      <c r="T106" s="248"/>
      <c r="U106" s="248"/>
      <c r="V106" s="248"/>
      <c r="W106" s="252"/>
    </row>
    <row r="107" spans="1:23" ht="30" customHeight="1" thickBot="1">
      <c r="A107" s="416"/>
      <c r="B107" s="422" t="s">
        <v>25</v>
      </c>
      <c r="C107" s="423"/>
      <c r="D107" s="256">
        <f>D99+H99</f>
        <v>199.17000000000002</v>
      </c>
      <c r="E107" s="223"/>
      <c r="F107" s="223"/>
      <c r="G107" s="223"/>
      <c r="H107" s="223"/>
      <c r="I107" s="223">
        <f t="shared" ref="I107:M107" si="20">I99+I100+I101+I102+I103+I104+I105+I106</f>
        <v>87.6</v>
      </c>
      <c r="J107" s="223">
        <f t="shared" si="20"/>
        <v>0</v>
      </c>
      <c r="K107" s="223">
        <f t="shared" si="20"/>
        <v>0</v>
      </c>
      <c r="L107" s="223">
        <f t="shared" si="20"/>
        <v>0</v>
      </c>
      <c r="M107" s="224">
        <f t="shared" si="20"/>
        <v>0</v>
      </c>
      <c r="N107" s="256"/>
      <c r="O107" s="223"/>
      <c r="P107" s="223"/>
      <c r="Q107" s="223"/>
      <c r="R107" s="223"/>
      <c r="S107" s="223">
        <f t="shared" ref="S107:W107" si="21">S99+S100+S101+S102+S103+S104+S105+S106</f>
        <v>0</v>
      </c>
      <c r="T107" s="223">
        <f t="shared" si="21"/>
        <v>0</v>
      </c>
      <c r="U107" s="223">
        <f t="shared" si="21"/>
        <v>0</v>
      </c>
      <c r="V107" s="223">
        <f t="shared" si="21"/>
        <v>0</v>
      </c>
      <c r="W107" s="224">
        <f t="shared" si="21"/>
        <v>0</v>
      </c>
    </row>
    <row r="108" spans="1:23" ht="30" customHeight="1">
      <c r="A108" s="415">
        <v>12</v>
      </c>
      <c r="B108" s="417" t="s">
        <v>56</v>
      </c>
      <c r="C108" s="144" t="s">
        <v>17</v>
      </c>
      <c r="D108" s="420">
        <v>389.9</v>
      </c>
      <c r="E108" s="420">
        <v>107.28</v>
      </c>
      <c r="F108" s="420"/>
      <c r="G108" s="420"/>
      <c r="H108" s="425">
        <v>150.65</v>
      </c>
      <c r="I108" s="240"/>
      <c r="J108" s="232"/>
      <c r="K108" s="232"/>
      <c r="L108" s="232"/>
      <c r="M108" s="233"/>
      <c r="N108" s="427"/>
      <c r="O108" s="420"/>
      <c r="P108" s="420"/>
      <c r="Q108" s="420"/>
      <c r="R108" s="420"/>
      <c r="S108" s="242"/>
      <c r="T108" s="243"/>
      <c r="U108" s="243"/>
      <c r="V108" s="243"/>
      <c r="W108" s="244"/>
    </row>
    <row r="109" spans="1:23" ht="30" customHeight="1">
      <c r="A109" s="415"/>
      <c r="B109" s="418"/>
      <c r="C109" s="146" t="s">
        <v>18</v>
      </c>
      <c r="D109" s="421"/>
      <c r="E109" s="421"/>
      <c r="F109" s="421"/>
      <c r="G109" s="421"/>
      <c r="H109" s="426"/>
      <c r="I109" s="236"/>
      <c r="J109" s="234"/>
      <c r="K109" s="234"/>
      <c r="L109" s="234"/>
      <c r="M109" s="235"/>
      <c r="N109" s="428"/>
      <c r="O109" s="421"/>
      <c r="P109" s="421"/>
      <c r="Q109" s="421"/>
      <c r="R109" s="421"/>
      <c r="S109" s="245"/>
      <c r="T109" s="246"/>
      <c r="U109" s="246"/>
      <c r="V109" s="246"/>
      <c r="W109" s="247"/>
    </row>
    <row r="110" spans="1:23" ht="30" customHeight="1">
      <c r="A110" s="415"/>
      <c r="B110" s="418"/>
      <c r="C110" s="146" t="s">
        <v>19</v>
      </c>
      <c r="D110" s="421"/>
      <c r="E110" s="421"/>
      <c r="F110" s="421"/>
      <c r="G110" s="421"/>
      <c r="H110" s="426"/>
      <c r="I110" s="236"/>
      <c r="J110" s="234"/>
      <c r="K110" s="234"/>
      <c r="L110" s="234"/>
      <c r="M110" s="235"/>
      <c r="N110" s="428"/>
      <c r="O110" s="421"/>
      <c r="P110" s="421"/>
      <c r="Q110" s="421"/>
      <c r="R110" s="421"/>
      <c r="S110" s="245"/>
      <c r="T110" s="246"/>
      <c r="U110" s="246"/>
      <c r="V110" s="246"/>
      <c r="W110" s="247"/>
    </row>
    <row r="111" spans="1:23" ht="30" customHeight="1">
      <c r="A111" s="415"/>
      <c r="B111" s="418"/>
      <c r="C111" s="146" t="s">
        <v>20</v>
      </c>
      <c r="D111" s="421"/>
      <c r="E111" s="421"/>
      <c r="F111" s="421"/>
      <c r="G111" s="421"/>
      <c r="H111" s="426"/>
      <c r="I111" s="236"/>
      <c r="J111" s="234"/>
      <c r="K111" s="234"/>
      <c r="L111" s="234"/>
      <c r="M111" s="235"/>
      <c r="N111" s="428"/>
      <c r="O111" s="421"/>
      <c r="P111" s="421"/>
      <c r="Q111" s="421"/>
      <c r="R111" s="421"/>
      <c r="S111" s="245"/>
      <c r="T111" s="246"/>
      <c r="U111" s="246"/>
      <c r="V111" s="246"/>
      <c r="W111" s="247"/>
    </row>
    <row r="112" spans="1:23" ht="30" customHeight="1">
      <c r="A112" s="415"/>
      <c r="B112" s="418"/>
      <c r="C112" s="146" t="s">
        <v>21</v>
      </c>
      <c r="D112" s="421"/>
      <c r="E112" s="421"/>
      <c r="F112" s="421"/>
      <c r="G112" s="421"/>
      <c r="H112" s="426"/>
      <c r="I112" s="236"/>
      <c r="J112" s="234"/>
      <c r="K112" s="234"/>
      <c r="L112" s="234"/>
      <c r="M112" s="235"/>
      <c r="N112" s="428"/>
      <c r="O112" s="421"/>
      <c r="P112" s="421"/>
      <c r="Q112" s="421"/>
      <c r="R112" s="421"/>
      <c r="S112" s="245"/>
      <c r="T112" s="246"/>
      <c r="U112" s="246"/>
      <c r="V112" s="246"/>
      <c r="W112" s="247"/>
    </row>
    <row r="113" spans="1:23" ht="30" customHeight="1">
      <c r="A113" s="415"/>
      <c r="B113" s="418"/>
      <c r="C113" s="146" t="s">
        <v>22</v>
      </c>
      <c r="D113" s="421"/>
      <c r="E113" s="421"/>
      <c r="F113" s="421"/>
      <c r="G113" s="421"/>
      <c r="H113" s="426"/>
      <c r="I113" s="236"/>
      <c r="J113" s="234"/>
      <c r="K113" s="234"/>
      <c r="L113" s="234"/>
      <c r="M113" s="235"/>
      <c r="N113" s="428"/>
      <c r="O113" s="421"/>
      <c r="P113" s="421"/>
      <c r="Q113" s="421"/>
      <c r="R113" s="421"/>
      <c r="S113" s="245"/>
      <c r="T113" s="246"/>
      <c r="U113" s="246"/>
      <c r="V113" s="246"/>
      <c r="W113" s="247"/>
    </row>
    <row r="114" spans="1:23" ht="30" customHeight="1">
      <c r="A114" s="415"/>
      <c r="B114" s="418"/>
      <c r="C114" s="146" t="s">
        <v>23</v>
      </c>
      <c r="D114" s="421"/>
      <c r="E114" s="421"/>
      <c r="F114" s="421"/>
      <c r="G114" s="421"/>
      <c r="H114" s="426"/>
      <c r="I114" s="236"/>
      <c r="J114" s="234"/>
      <c r="K114" s="234"/>
      <c r="L114" s="234"/>
      <c r="M114" s="235"/>
      <c r="N114" s="428"/>
      <c r="O114" s="421"/>
      <c r="P114" s="421"/>
      <c r="Q114" s="421"/>
      <c r="R114" s="421"/>
      <c r="S114" s="245"/>
      <c r="T114" s="246"/>
      <c r="U114" s="246"/>
      <c r="V114" s="246"/>
      <c r="W114" s="247"/>
    </row>
    <row r="115" spans="1:23" ht="30" customHeight="1" thickBot="1">
      <c r="A115" s="415"/>
      <c r="B115" s="419"/>
      <c r="C115" s="149" t="s">
        <v>24</v>
      </c>
      <c r="D115" s="421"/>
      <c r="E115" s="421"/>
      <c r="F115" s="421"/>
      <c r="G115" s="421"/>
      <c r="H115" s="426"/>
      <c r="I115" s="237"/>
      <c r="J115" s="238"/>
      <c r="K115" s="238"/>
      <c r="L115" s="238"/>
      <c r="M115" s="239"/>
      <c r="N115" s="429"/>
      <c r="O115" s="424"/>
      <c r="P115" s="424"/>
      <c r="Q115" s="424"/>
      <c r="R115" s="424"/>
      <c r="S115" s="251"/>
      <c r="T115" s="248"/>
      <c r="U115" s="248"/>
      <c r="V115" s="248"/>
      <c r="W115" s="252"/>
    </row>
    <row r="116" spans="1:23" ht="30" customHeight="1" thickBot="1">
      <c r="A116" s="416"/>
      <c r="B116" s="422" t="s">
        <v>25</v>
      </c>
      <c r="C116" s="423"/>
      <c r="D116" s="256">
        <f>D108+E108+H108</f>
        <v>647.82999999999993</v>
      </c>
      <c r="E116" s="223"/>
      <c r="F116" s="223"/>
      <c r="G116" s="223"/>
      <c r="H116" s="223"/>
      <c r="I116" s="223">
        <f t="shared" ref="I116:M116" si="22">I108+I109+I110+I111+I112+I113+I114+I115</f>
        <v>0</v>
      </c>
      <c r="J116" s="223">
        <f t="shared" si="22"/>
        <v>0</v>
      </c>
      <c r="K116" s="223">
        <f t="shared" si="22"/>
        <v>0</v>
      </c>
      <c r="L116" s="223">
        <f t="shared" si="22"/>
        <v>0</v>
      </c>
      <c r="M116" s="224">
        <f t="shared" si="22"/>
        <v>0</v>
      </c>
      <c r="N116" s="256"/>
      <c r="O116" s="223"/>
      <c r="P116" s="223"/>
      <c r="Q116" s="223"/>
      <c r="R116" s="223"/>
      <c r="S116" s="223">
        <f t="shared" ref="S116:W116" si="23">S108+S109+S110+S111+S112+S113+S114+S115</f>
        <v>0</v>
      </c>
      <c r="T116" s="223">
        <f t="shared" si="23"/>
        <v>0</v>
      </c>
      <c r="U116" s="223">
        <f t="shared" si="23"/>
        <v>0</v>
      </c>
      <c r="V116" s="223">
        <f t="shared" si="23"/>
        <v>0</v>
      </c>
      <c r="W116" s="224">
        <f t="shared" si="23"/>
        <v>0</v>
      </c>
    </row>
    <row r="117" spans="1:23" ht="30" customHeight="1">
      <c r="A117" s="415">
        <v>13</v>
      </c>
      <c r="B117" s="417" t="s">
        <v>57</v>
      </c>
      <c r="C117" s="144" t="s">
        <v>17</v>
      </c>
      <c r="D117" s="420">
        <v>328.76</v>
      </c>
      <c r="E117" s="420">
        <v>216.6</v>
      </c>
      <c r="F117" s="420"/>
      <c r="G117" s="420"/>
      <c r="H117" s="425"/>
      <c r="I117" s="240">
        <v>5</v>
      </c>
      <c r="J117" s="232"/>
      <c r="K117" s="232"/>
      <c r="L117" s="232"/>
      <c r="M117" s="233"/>
      <c r="N117" s="427"/>
      <c r="O117" s="420"/>
      <c r="P117" s="420"/>
      <c r="Q117" s="420"/>
      <c r="R117" s="420"/>
      <c r="S117" s="242"/>
      <c r="T117" s="243"/>
      <c r="U117" s="243"/>
      <c r="V117" s="243"/>
      <c r="W117" s="244"/>
    </row>
    <row r="118" spans="1:23" ht="30" customHeight="1">
      <c r="A118" s="415"/>
      <c r="B118" s="418"/>
      <c r="C118" s="146" t="s">
        <v>18</v>
      </c>
      <c r="D118" s="421"/>
      <c r="E118" s="421"/>
      <c r="F118" s="421"/>
      <c r="G118" s="421"/>
      <c r="H118" s="426"/>
      <c r="I118" s="236"/>
      <c r="J118" s="234"/>
      <c r="K118" s="234"/>
      <c r="L118" s="234"/>
      <c r="M118" s="235"/>
      <c r="N118" s="428"/>
      <c r="O118" s="421"/>
      <c r="P118" s="421"/>
      <c r="Q118" s="421"/>
      <c r="R118" s="421"/>
      <c r="S118" s="245"/>
      <c r="T118" s="246"/>
      <c r="U118" s="246"/>
      <c r="V118" s="246"/>
      <c r="W118" s="247"/>
    </row>
    <row r="119" spans="1:23" ht="30" customHeight="1">
      <c r="A119" s="415"/>
      <c r="B119" s="418"/>
      <c r="C119" s="146" t="s">
        <v>19</v>
      </c>
      <c r="D119" s="421"/>
      <c r="E119" s="421"/>
      <c r="F119" s="421"/>
      <c r="G119" s="421"/>
      <c r="H119" s="426"/>
      <c r="I119" s="236"/>
      <c r="J119" s="234"/>
      <c r="K119" s="234"/>
      <c r="L119" s="234"/>
      <c r="M119" s="235"/>
      <c r="N119" s="428"/>
      <c r="O119" s="421"/>
      <c r="P119" s="421"/>
      <c r="Q119" s="421"/>
      <c r="R119" s="421"/>
      <c r="S119" s="245"/>
      <c r="T119" s="246"/>
      <c r="U119" s="246"/>
      <c r="V119" s="246"/>
      <c r="W119" s="247"/>
    </row>
    <row r="120" spans="1:23" ht="30" customHeight="1">
      <c r="A120" s="415"/>
      <c r="B120" s="418"/>
      <c r="C120" s="146" t="s">
        <v>20</v>
      </c>
      <c r="D120" s="421"/>
      <c r="E120" s="421"/>
      <c r="F120" s="421"/>
      <c r="G120" s="421"/>
      <c r="H120" s="426"/>
      <c r="I120" s="236">
        <v>5.5</v>
      </c>
      <c r="J120" s="234"/>
      <c r="K120" s="234"/>
      <c r="L120" s="234"/>
      <c r="M120" s="235"/>
      <c r="N120" s="428"/>
      <c r="O120" s="421"/>
      <c r="P120" s="421"/>
      <c r="Q120" s="421"/>
      <c r="R120" s="421"/>
      <c r="S120" s="245"/>
      <c r="T120" s="246"/>
      <c r="U120" s="246"/>
      <c r="V120" s="246"/>
      <c r="W120" s="247"/>
    </row>
    <row r="121" spans="1:23" ht="30" customHeight="1">
      <c r="A121" s="415"/>
      <c r="B121" s="418"/>
      <c r="C121" s="146" t="s">
        <v>21</v>
      </c>
      <c r="D121" s="421"/>
      <c r="E121" s="421"/>
      <c r="F121" s="421"/>
      <c r="G121" s="421"/>
      <c r="H121" s="426"/>
      <c r="I121" s="236"/>
      <c r="J121" s="234"/>
      <c r="K121" s="234"/>
      <c r="L121" s="234"/>
      <c r="M121" s="235"/>
      <c r="N121" s="428"/>
      <c r="O121" s="421"/>
      <c r="P121" s="421"/>
      <c r="Q121" s="421"/>
      <c r="R121" s="421"/>
      <c r="S121" s="245"/>
      <c r="T121" s="246"/>
      <c r="U121" s="246"/>
      <c r="V121" s="246"/>
      <c r="W121" s="247"/>
    </row>
    <row r="122" spans="1:23" ht="30" customHeight="1">
      <c r="A122" s="415"/>
      <c r="B122" s="418"/>
      <c r="C122" s="146" t="s">
        <v>22</v>
      </c>
      <c r="D122" s="421"/>
      <c r="E122" s="421"/>
      <c r="F122" s="421"/>
      <c r="G122" s="421"/>
      <c r="H122" s="426"/>
      <c r="I122" s="236"/>
      <c r="J122" s="234"/>
      <c r="K122" s="234"/>
      <c r="L122" s="234"/>
      <c r="M122" s="235"/>
      <c r="N122" s="428"/>
      <c r="O122" s="421"/>
      <c r="P122" s="421"/>
      <c r="Q122" s="421"/>
      <c r="R122" s="421"/>
      <c r="S122" s="245"/>
      <c r="T122" s="246"/>
      <c r="U122" s="246"/>
      <c r="V122" s="246"/>
      <c r="W122" s="247"/>
    </row>
    <row r="123" spans="1:23" ht="30" customHeight="1">
      <c r="A123" s="415"/>
      <c r="B123" s="418"/>
      <c r="C123" s="146" t="s">
        <v>23</v>
      </c>
      <c r="D123" s="421"/>
      <c r="E123" s="421"/>
      <c r="F123" s="421"/>
      <c r="G123" s="421"/>
      <c r="H123" s="426"/>
      <c r="I123" s="236"/>
      <c r="J123" s="234"/>
      <c r="K123" s="234"/>
      <c r="L123" s="234"/>
      <c r="M123" s="235"/>
      <c r="N123" s="428"/>
      <c r="O123" s="421"/>
      <c r="P123" s="421"/>
      <c r="Q123" s="421"/>
      <c r="R123" s="421"/>
      <c r="S123" s="245"/>
      <c r="T123" s="246"/>
      <c r="U123" s="246"/>
      <c r="V123" s="246"/>
      <c r="W123" s="247"/>
    </row>
    <row r="124" spans="1:23" ht="30" customHeight="1" thickBot="1">
      <c r="A124" s="415"/>
      <c r="B124" s="419"/>
      <c r="C124" s="149" t="s">
        <v>24</v>
      </c>
      <c r="D124" s="421"/>
      <c r="E124" s="421"/>
      <c r="F124" s="421"/>
      <c r="G124" s="421"/>
      <c r="H124" s="426"/>
      <c r="I124" s="237">
        <v>7.03</v>
      </c>
      <c r="J124" s="238">
        <v>0.7</v>
      </c>
      <c r="K124" s="238"/>
      <c r="L124" s="238"/>
      <c r="M124" s="239"/>
      <c r="N124" s="429"/>
      <c r="O124" s="424"/>
      <c r="P124" s="424"/>
      <c r="Q124" s="424"/>
      <c r="R124" s="424"/>
      <c r="S124" s="251"/>
      <c r="T124" s="248"/>
      <c r="U124" s="248"/>
      <c r="V124" s="248"/>
      <c r="W124" s="252"/>
    </row>
    <row r="125" spans="1:23" ht="30" customHeight="1" thickBot="1">
      <c r="A125" s="416"/>
      <c r="B125" s="422" t="s">
        <v>25</v>
      </c>
      <c r="C125" s="423"/>
      <c r="D125" s="256">
        <f>D117+E117</f>
        <v>545.36</v>
      </c>
      <c r="E125" s="223"/>
      <c r="F125" s="223"/>
      <c r="G125" s="223"/>
      <c r="H125" s="223"/>
      <c r="I125" s="223">
        <f t="shared" ref="I125:M125" si="24">I117+I118+I119+I120+I121+I122+I123+I124</f>
        <v>17.53</v>
      </c>
      <c r="J125" s="223">
        <f t="shared" si="24"/>
        <v>0.7</v>
      </c>
      <c r="K125" s="223">
        <f t="shared" si="24"/>
        <v>0</v>
      </c>
      <c r="L125" s="223">
        <f t="shared" si="24"/>
        <v>0</v>
      </c>
      <c r="M125" s="224">
        <f t="shared" si="24"/>
        <v>0</v>
      </c>
      <c r="N125" s="256"/>
      <c r="O125" s="223"/>
      <c r="P125" s="223"/>
      <c r="Q125" s="223"/>
      <c r="R125" s="223"/>
      <c r="S125" s="223">
        <f t="shared" ref="S125:W125" si="25">S117+S118+S119+S120+S121+S122+S123+S124</f>
        <v>0</v>
      </c>
      <c r="T125" s="223">
        <f t="shared" si="25"/>
        <v>0</v>
      </c>
      <c r="U125" s="223">
        <f t="shared" si="25"/>
        <v>0</v>
      </c>
      <c r="V125" s="223">
        <f t="shared" si="25"/>
        <v>0</v>
      </c>
      <c r="W125" s="224">
        <f t="shared" si="25"/>
        <v>0</v>
      </c>
    </row>
    <row r="126" spans="1:23" ht="30" customHeight="1">
      <c r="A126" s="415">
        <v>14</v>
      </c>
      <c r="B126" s="417" t="s">
        <v>58</v>
      </c>
      <c r="C126" s="144" t="s">
        <v>17</v>
      </c>
      <c r="D126" s="420">
        <v>151.97999999999999</v>
      </c>
      <c r="E126" s="420">
        <v>66.42</v>
      </c>
      <c r="F126" s="420"/>
      <c r="G126" s="420"/>
      <c r="H126" s="425"/>
      <c r="I126" s="240"/>
      <c r="J126" s="232"/>
      <c r="K126" s="232"/>
      <c r="L126" s="232"/>
      <c r="M126" s="233"/>
      <c r="N126" s="427"/>
      <c r="O126" s="420"/>
      <c r="P126" s="420"/>
      <c r="Q126" s="420"/>
      <c r="R126" s="420"/>
      <c r="S126" s="242"/>
      <c r="T126" s="243"/>
      <c r="U126" s="243"/>
      <c r="V126" s="243"/>
      <c r="W126" s="244"/>
    </row>
    <row r="127" spans="1:23" ht="30" customHeight="1">
      <c r="A127" s="415"/>
      <c r="B127" s="418"/>
      <c r="C127" s="146" t="s">
        <v>18</v>
      </c>
      <c r="D127" s="421"/>
      <c r="E127" s="421"/>
      <c r="F127" s="421"/>
      <c r="G127" s="421"/>
      <c r="H127" s="426"/>
      <c r="I127" s="236"/>
      <c r="J127" s="234"/>
      <c r="K127" s="234"/>
      <c r="L127" s="234"/>
      <c r="M127" s="235"/>
      <c r="N127" s="428"/>
      <c r="O127" s="421"/>
      <c r="P127" s="421"/>
      <c r="Q127" s="421"/>
      <c r="R127" s="421"/>
      <c r="S127" s="245"/>
      <c r="T127" s="246"/>
      <c r="U127" s="246"/>
      <c r="V127" s="246"/>
      <c r="W127" s="247"/>
    </row>
    <row r="128" spans="1:23" ht="30" customHeight="1">
      <c r="A128" s="415"/>
      <c r="B128" s="418"/>
      <c r="C128" s="146" t="s">
        <v>19</v>
      </c>
      <c r="D128" s="421"/>
      <c r="E128" s="421"/>
      <c r="F128" s="421"/>
      <c r="G128" s="421"/>
      <c r="H128" s="426"/>
      <c r="I128" s="236"/>
      <c r="J128" s="234"/>
      <c r="K128" s="234"/>
      <c r="L128" s="234"/>
      <c r="M128" s="235"/>
      <c r="N128" s="428"/>
      <c r="O128" s="421"/>
      <c r="P128" s="421"/>
      <c r="Q128" s="421"/>
      <c r="R128" s="421"/>
      <c r="S128" s="245"/>
      <c r="T128" s="246"/>
      <c r="U128" s="246"/>
      <c r="V128" s="246"/>
      <c r="W128" s="247"/>
    </row>
    <row r="129" spans="1:23" ht="30" customHeight="1">
      <c r="A129" s="415"/>
      <c r="B129" s="418"/>
      <c r="C129" s="146" t="s">
        <v>20</v>
      </c>
      <c r="D129" s="421"/>
      <c r="E129" s="421"/>
      <c r="F129" s="421"/>
      <c r="G129" s="421"/>
      <c r="H129" s="426"/>
      <c r="I129" s="236"/>
      <c r="J129" s="234"/>
      <c r="K129" s="234"/>
      <c r="L129" s="234"/>
      <c r="M129" s="235"/>
      <c r="N129" s="428"/>
      <c r="O129" s="421"/>
      <c r="P129" s="421"/>
      <c r="Q129" s="421"/>
      <c r="R129" s="421"/>
      <c r="S129" s="245"/>
      <c r="T129" s="246"/>
      <c r="U129" s="246"/>
      <c r="V129" s="246"/>
      <c r="W129" s="247"/>
    </row>
    <row r="130" spans="1:23" ht="30" customHeight="1">
      <c r="A130" s="415"/>
      <c r="B130" s="418"/>
      <c r="C130" s="146" t="s">
        <v>21</v>
      </c>
      <c r="D130" s="421"/>
      <c r="E130" s="421"/>
      <c r="F130" s="421"/>
      <c r="G130" s="421"/>
      <c r="H130" s="426"/>
      <c r="I130" s="236"/>
      <c r="J130" s="234"/>
      <c r="K130" s="234"/>
      <c r="L130" s="234"/>
      <c r="M130" s="235"/>
      <c r="N130" s="428"/>
      <c r="O130" s="421"/>
      <c r="P130" s="421"/>
      <c r="Q130" s="421"/>
      <c r="R130" s="421"/>
      <c r="S130" s="245"/>
      <c r="T130" s="246"/>
      <c r="U130" s="246"/>
      <c r="V130" s="246"/>
      <c r="W130" s="247"/>
    </row>
    <row r="131" spans="1:23" ht="30" customHeight="1">
      <c r="A131" s="415"/>
      <c r="B131" s="418"/>
      <c r="C131" s="146" t="s">
        <v>22</v>
      </c>
      <c r="D131" s="421"/>
      <c r="E131" s="421"/>
      <c r="F131" s="421"/>
      <c r="G131" s="421"/>
      <c r="H131" s="426"/>
      <c r="I131" s="236"/>
      <c r="J131" s="234"/>
      <c r="K131" s="234"/>
      <c r="L131" s="234"/>
      <c r="M131" s="235"/>
      <c r="N131" s="428"/>
      <c r="O131" s="421"/>
      <c r="P131" s="421"/>
      <c r="Q131" s="421"/>
      <c r="R131" s="421"/>
      <c r="S131" s="245"/>
      <c r="T131" s="246"/>
      <c r="U131" s="246"/>
      <c r="V131" s="246"/>
      <c r="W131" s="247"/>
    </row>
    <row r="132" spans="1:23" ht="30" customHeight="1">
      <c r="A132" s="415"/>
      <c r="B132" s="418"/>
      <c r="C132" s="146" t="s">
        <v>23</v>
      </c>
      <c r="D132" s="421"/>
      <c r="E132" s="421"/>
      <c r="F132" s="421"/>
      <c r="G132" s="421"/>
      <c r="H132" s="426"/>
      <c r="I132" s="236"/>
      <c r="J132" s="234"/>
      <c r="K132" s="234"/>
      <c r="L132" s="234"/>
      <c r="M132" s="235"/>
      <c r="N132" s="428"/>
      <c r="O132" s="421"/>
      <c r="P132" s="421"/>
      <c r="Q132" s="421"/>
      <c r="R132" s="421"/>
      <c r="S132" s="245"/>
      <c r="T132" s="246"/>
      <c r="U132" s="246"/>
      <c r="V132" s="246"/>
      <c r="W132" s="247"/>
    </row>
    <row r="133" spans="1:23" ht="30" customHeight="1" thickBot="1">
      <c r="A133" s="415"/>
      <c r="B133" s="419"/>
      <c r="C133" s="149" t="s">
        <v>24</v>
      </c>
      <c r="D133" s="421"/>
      <c r="E133" s="421"/>
      <c r="F133" s="421"/>
      <c r="G133" s="421"/>
      <c r="H133" s="426"/>
      <c r="I133" s="237">
        <v>3</v>
      </c>
      <c r="J133" s="238"/>
      <c r="K133" s="238"/>
      <c r="L133" s="238"/>
      <c r="M133" s="239"/>
      <c r="N133" s="429"/>
      <c r="O133" s="424"/>
      <c r="P133" s="424"/>
      <c r="Q133" s="424"/>
      <c r="R133" s="424"/>
      <c r="S133" s="251"/>
      <c r="T133" s="248"/>
      <c r="U133" s="248"/>
      <c r="V133" s="248"/>
      <c r="W133" s="252"/>
    </row>
    <row r="134" spans="1:23" ht="30" customHeight="1" thickBot="1">
      <c r="A134" s="416"/>
      <c r="B134" s="422" t="s">
        <v>25</v>
      </c>
      <c r="C134" s="423"/>
      <c r="D134" s="256">
        <f>D126+E126</f>
        <v>218.39999999999998</v>
      </c>
      <c r="E134" s="223"/>
      <c r="F134" s="223"/>
      <c r="G134" s="223"/>
      <c r="H134" s="223"/>
      <c r="I134" s="223">
        <f t="shared" ref="I134:M134" si="26">I126+I127+I128+I129+I130+I131+I132+I133</f>
        <v>3</v>
      </c>
      <c r="J134" s="223">
        <f t="shared" si="26"/>
        <v>0</v>
      </c>
      <c r="K134" s="223">
        <f t="shared" si="26"/>
        <v>0</v>
      </c>
      <c r="L134" s="223">
        <f t="shared" si="26"/>
        <v>0</v>
      </c>
      <c r="M134" s="224">
        <f t="shared" si="26"/>
        <v>0</v>
      </c>
      <c r="N134" s="256"/>
      <c r="O134" s="223"/>
      <c r="P134" s="223"/>
      <c r="Q134" s="223"/>
      <c r="R134" s="223"/>
      <c r="S134" s="223">
        <f t="shared" ref="S134:W134" si="27">S126+S127+S128+S129+S130+S131+S132+S133</f>
        <v>0</v>
      </c>
      <c r="T134" s="223">
        <f t="shared" si="27"/>
        <v>0</v>
      </c>
      <c r="U134" s="223">
        <f t="shared" si="27"/>
        <v>0</v>
      </c>
      <c r="V134" s="223">
        <f t="shared" si="27"/>
        <v>0</v>
      </c>
      <c r="W134" s="224">
        <f t="shared" si="27"/>
        <v>0</v>
      </c>
    </row>
    <row r="135" spans="1:23" ht="30" customHeight="1">
      <c r="A135" s="415">
        <v>15</v>
      </c>
      <c r="B135" s="417" t="s">
        <v>59</v>
      </c>
      <c r="C135" s="144" t="s">
        <v>17</v>
      </c>
      <c r="D135" s="420">
        <v>648.96</v>
      </c>
      <c r="E135" s="420">
        <v>107.9</v>
      </c>
      <c r="F135" s="420"/>
      <c r="G135" s="420"/>
      <c r="H135" s="425">
        <v>103.1</v>
      </c>
      <c r="I135" s="240"/>
      <c r="J135" s="232"/>
      <c r="K135" s="232"/>
      <c r="L135" s="232"/>
      <c r="M135" s="233"/>
      <c r="N135" s="427"/>
      <c r="O135" s="420"/>
      <c r="P135" s="420"/>
      <c r="Q135" s="420"/>
      <c r="R135" s="420"/>
      <c r="S135" s="242"/>
      <c r="T135" s="243"/>
      <c r="U135" s="243"/>
      <c r="V135" s="243"/>
      <c r="W135" s="244"/>
    </row>
    <row r="136" spans="1:23" ht="30" customHeight="1">
      <c r="A136" s="415"/>
      <c r="B136" s="418"/>
      <c r="C136" s="146" t="s">
        <v>18</v>
      </c>
      <c r="D136" s="421"/>
      <c r="E136" s="421"/>
      <c r="F136" s="421"/>
      <c r="G136" s="421"/>
      <c r="H136" s="426"/>
      <c r="I136" s="236"/>
      <c r="J136" s="234"/>
      <c r="K136" s="234"/>
      <c r="L136" s="234"/>
      <c r="M136" s="235"/>
      <c r="N136" s="428"/>
      <c r="O136" s="421"/>
      <c r="P136" s="421"/>
      <c r="Q136" s="421"/>
      <c r="R136" s="421"/>
      <c r="S136" s="245"/>
      <c r="T136" s="246"/>
      <c r="U136" s="246"/>
      <c r="V136" s="246"/>
      <c r="W136" s="247"/>
    </row>
    <row r="137" spans="1:23" ht="30" customHeight="1">
      <c r="A137" s="415"/>
      <c r="B137" s="418"/>
      <c r="C137" s="146" t="s">
        <v>19</v>
      </c>
      <c r="D137" s="421"/>
      <c r="E137" s="421"/>
      <c r="F137" s="421"/>
      <c r="G137" s="421"/>
      <c r="H137" s="426"/>
      <c r="I137" s="236"/>
      <c r="J137" s="234"/>
      <c r="K137" s="234"/>
      <c r="L137" s="234"/>
      <c r="M137" s="235"/>
      <c r="N137" s="428"/>
      <c r="O137" s="421"/>
      <c r="P137" s="421"/>
      <c r="Q137" s="421"/>
      <c r="R137" s="421"/>
      <c r="S137" s="245"/>
      <c r="T137" s="246"/>
      <c r="U137" s="246"/>
      <c r="V137" s="246"/>
      <c r="W137" s="247"/>
    </row>
    <row r="138" spans="1:23" ht="30" customHeight="1">
      <c r="A138" s="415"/>
      <c r="B138" s="418"/>
      <c r="C138" s="146" t="s">
        <v>20</v>
      </c>
      <c r="D138" s="421"/>
      <c r="E138" s="421"/>
      <c r="F138" s="421"/>
      <c r="G138" s="421"/>
      <c r="H138" s="426"/>
      <c r="I138" s="236"/>
      <c r="J138" s="234"/>
      <c r="K138" s="234"/>
      <c r="L138" s="234"/>
      <c r="M138" s="235"/>
      <c r="N138" s="428"/>
      <c r="O138" s="421"/>
      <c r="P138" s="421"/>
      <c r="Q138" s="421"/>
      <c r="R138" s="421"/>
      <c r="S138" s="245"/>
      <c r="T138" s="246"/>
      <c r="U138" s="246"/>
      <c r="V138" s="246"/>
      <c r="W138" s="247"/>
    </row>
    <row r="139" spans="1:23" ht="30" customHeight="1">
      <c r="A139" s="415"/>
      <c r="B139" s="418"/>
      <c r="C139" s="146" t="s">
        <v>21</v>
      </c>
      <c r="D139" s="421"/>
      <c r="E139" s="421"/>
      <c r="F139" s="421"/>
      <c r="G139" s="421"/>
      <c r="H139" s="426"/>
      <c r="I139" s="236"/>
      <c r="J139" s="234"/>
      <c r="K139" s="234"/>
      <c r="L139" s="234"/>
      <c r="M139" s="235"/>
      <c r="N139" s="428"/>
      <c r="O139" s="421"/>
      <c r="P139" s="421"/>
      <c r="Q139" s="421"/>
      <c r="R139" s="421"/>
      <c r="S139" s="245"/>
      <c r="T139" s="246"/>
      <c r="U139" s="246"/>
      <c r="V139" s="246"/>
      <c r="W139" s="247"/>
    </row>
    <row r="140" spans="1:23" ht="30" customHeight="1">
      <c r="A140" s="415"/>
      <c r="B140" s="418"/>
      <c r="C140" s="146" t="s">
        <v>22</v>
      </c>
      <c r="D140" s="421"/>
      <c r="E140" s="421"/>
      <c r="F140" s="421"/>
      <c r="G140" s="421"/>
      <c r="H140" s="426"/>
      <c r="I140" s="236"/>
      <c r="J140" s="234"/>
      <c r="K140" s="234"/>
      <c r="L140" s="234"/>
      <c r="M140" s="235"/>
      <c r="N140" s="428"/>
      <c r="O140" s="421"/>
      <c r="P140" s="421"/>
      <c r="Q140" s="421"/>
      <c r="R140" s="421"/>
      <c r="S140" s="245"/>
      <c r="T140" s="246"/>
      <c r="U140" s="246"/>
      <c r="V140" s="246"/>
      <c r="W140" s="247"/>
    </row>
    <row r="141" spans="1:23" ht="30" customHeight="1">
      <c r="A141" s="415"/>
      <c r="B141" s="418"/>
      <c r="C141" s="146" t="s">
        <v>23</v>
      </c>
      <c r="D141" s="421"/>
      <c r="E141" s="421"/>
      <c r="F141" s="421"/>
      <c r="G141" s="421"/>
      <c r="H141" s="426"/>
      <c r="I141" s="236"/>
      <c r="J141" s="234"/>
      <c r="K141" s="234"/>
      <c r="L141" s="234"/>
      <c r="M141" s="235"/>
      <c r="N141" s="428"/>
      <c r="O141" s="421"/>
      <c r="P141" s="421"/>
      <c r="Q141" s="421"/>
      <c r="R141" s="421"/>
      <c r="S141" s="245"/>
      <c r="T141" s="246"/>
      <c r="U141" s="246"/>
      <c r="V141" s="246"/>
      <c r="W141" s="247"/>
    </row>
    <row r="142" spans="1:23" ht="30" customHeight="1" thickBot="1">
      <c r="A142" s="415"/>
      <c r="B142" s="419"/>
      <c r="C142" s="149" t="s">
        <v>24</v>
      </c>
      <c r="D142" s="421"/>
      <c r="E142" s="421"/>
      <c r="F142" s="421"/>
      <c r="G142" s="421"/>
      <c r="H142" s="426"/>
      <c r="I142" s="237">
        <v>276.2</v>
      </c>
      <c r="J142" s="238"/>
      <c r="K142" s="238"/>
      <c r="L142" s="238"/>
      <c r="M142" s="239"/>
      <c r="N142" s="429"/>
      <c r="O142" s="424"/>
      <c r="P142" s="424"/>
      <c r="Q142" s="424"/>
      <c r="R142" s="424"/>
      <c r="S142" s="251"/>
      <c r="T142" s="248"/>
      <c r="U142" s="248"/>
      <c r="V142" s="248"/>
      <c r="W142" s="252"/>
    </row>
    <row r="143" spans="1:23" ht="30" customHeight="1" thickBot="1">
      <c r="A143" s="416"/>
      <c r="B143" s="422" t="s">
        <v>25</v>
      </c>
      <c r="C143" s="423"/>
      <c r="D143" s="256">
        <f>D135+E135+H135</f>
        <v>859.96</v>
      </c>
      <c r="E143" s="223"/>
      <c r="F143" s="223"/>
      <c r="G143" s="223"/>
      <c r="H143" s="223"/>
      <c r="I143" s="223">
        <f t="shared" ref="I143:M143" si="28">I135+I136+I137+I138+I139+I140+I141+I142</f>
        <v>276.2</v>
      </c>
      <c r="J143" s="223">
        <f t="shared" si="28"/>
        <v>0</v>
      </c>
      <c r="K143" s="223">
        <f t="shared" si="28"/>
        <v>0</v>
      </c>
      <c r="L143" s="223">
        <f t="shared" si="28"/>
        <v>0</v>
      </c>
      <c r="M143" s="224">
        <f t="shared" si="28"/>
        <v>0</v>
      </c>
      <c r="N143" s="256"/>
      <c r="O143" s="223"/>
      <c r="P143" s="223"/>
      <c r="Q143" s="223"/>
      <c r="R143" s="223"/>
      <c r="S143" s="223">
        <f t="shared" ref="S143:W143" si="29">S135+S136+S137+S138+S139+S140+S141+S142</f>
        <v>0</v>
      </c>
      <c r="T143" s="223">
        <f t="shared" si="29"/>
        <v>0</v>
      </c>
      <c r="U143" s="223">
        <f t="shared" si="29"/>
        <v>0</v>
      </c>
      <c r="V143" s="223">
        <f t="shared" si="29"/>
        <v>0</v>
      </c>
      <c r="W143" s="224">
        <f t="shared" si="29"/>
        <v>0</v>
      </c>
    </row>
    <row r="144" spans="1:23" ht="30" customHeight="1">
      <c r="A144" s="415">
        <v>16</v>
      </c>
      <c r="B144" s="417" t="s">
        <v>60</v>
      </c>
      <c r="C144" s="144" t="s">
        <v>17</v>
      </c>
      <c r="D144" s="420">
        <v>546.4</v>
      </c>
      <c r="E144" s="420">
        <v>21.03</v>
      </c>
      <c r="F144" s="420"/>
      <c r="G144" s="420"/>
      <c r="H144" s="425">
        <v>9.57</v>
      </c>
      <c r="I144" s="240"/>
      <c r="J144" s="232"/>
      <c r="K144" s="232"/>
      <c r="L144" s="232"/>
      <c r="M144" s="233"/>
      <c r="N144" s="427">
        <v>36</v>
      </c>
      <c r="O144" s="420"/>
      <c r="P144" s="420"/>
      <c r="Q144" s="420"/>
      <c r="R144" s="420">
        <v>165.45</v>
      </c>
      <c r="S144" s="242"/>
      <c r="T144" s="243"/>
      <c r="U144" s="243"/>
      <c r="V144" s="243"/>
      <c r="W144" s="244"/>
    </row>
    <row r="145" spans="1:23" ht="30" customHeight="1">
      <c r="A145" s="415"/>
      <c r="B145" s="418"/>
      <c r="C145" s="146" t="s">
        <v>18</v>
      </c>
      <c r="D145" s="421"/>
      <c r="E145" s="421"/>
      <c r="F145" s="421"/>
      <c r="G145" s="421"/>
      <c r="H145" s="426"/>
      <c r="I145" s="236"/>
      <c r="J145" s="234"/>
      <c r="K145" s="234"/>
      <c r="L145" s="234"/>
      <c r="M145" s="235"/>
      <c r="N145" s="428"/>
      <c r="O145" s="421"/>
      <c r="P145" s="421"/>
      <c r="Q145" s="421"/>
      <c r="R145" s="421"/>
      <c r="S145" s="245"/>
      <c r="T145" s="246"/>
      <c r="U145" s="246"/>
      <c r="V145" s="246"/>
      <c r="W145" s="247"/>
    </row>
    <row r="146" spans="1:23" ht="30" customHeight="1">
      <c r="A146" s="415"/>
      <c r="B146" s="418"/>
      <c r="C146" s="146" t="s">
        <v>19</v>
      </c>
      <c r="D146" s="421"/>
      <c r="E146" s="421"/>
      <c r="F146" s="421"/>
      <c r="G146" s="421"/>
      <c r="H146" s="426"/>
      <c r="I146" s="236"/>
      <c r="J146" s="234"/>
      <c r="K146" s="234"/>
      <c r="L146" s="234"/>
      <c r="M146" s="235"/>
      <c r="N146" s="428"/>
      <c r="O146" s="421"/>
      <c r="P146" s="421"/>
      <c r="Q146" s="421"/>
      <c r="R146" s="421"/>
      <c r="S146" s="245"/>
      <c r="T146" s="246"/>
      <c r="U146" s="246"/>
      <c r="V146" s="246"/>
      <c r="W146" s="247"/>
    </row>
    <row r="147" spans="1:23" ht="30" customHeight="1">
      <c r="A147" s="415"/>
      <c r="B147" s="418"/>
      <c r="C147" s="146" t="s">
        <v>20</v>
      </c>
      <c r="D147" s="421"/>
      <c r="E147" s="421"/>
      <c r="F147" s="421"/>
      <c r="G147" s="421"/>
      <c r="H147" s="426"/>
      <c r="I147" s="236">
        <v>69.400000000000006</v>
      </c>
      <c r="J147" s="234"/>
      <c r="K147" s="234"/>
      <c r="L147" s="234"/>
      <c r="M147" s="235"/>
      <c r="N147" s="428"/>
      <c r="O147" s="421"/>
      <c r="P147" s="421"/>
      <c r="Q147" s="421"/>
      <c r="R147" s="421"/>
      <c r="S147" s="245"/>
      <c r="T147" s="246"/>
      <c r="U147" s="246"/>
      <c r="V147" s="246"/>
      <c r="W147" s="247"/>
    </row>
    <row r="148" spans="1:23" ht="30" customHeight="1">
      <c r="A148" s="415"/>
      <c r="B148" s="418"/>
      <c r="C148" s="146" t="s">
        <v>21</v>
      </c>
      <c r="D148" s="421"/>
      <c r="E148" s="421"/>
      <c r="F148" s="421"/>
      <c r="G148" s="421"/>
      <c r="H148" s="426"/>
      <c r="I148" s="236"/>
      <c r="J148" s="234"/>
      <c r="K148" s="234"/>
      <c r="L148" s="234"/>
      <c r="M148" s="235"/>
      <c r="N148" s="428"/>
      <c r="O148" s="421"/>
      <c r="P148" s="421"/>
      <c r="Q148" s="421"/>
      <c r="R148" s="421"/>
      <c r="S148" s="245"/>
      <c r="T148" s="246"/>
      <c r="U148" s="246"/>
      <c r="V148" s="246"/>
      <c r="W148" s="247"/>
    </row>
    <row r="149" spans="1:23" ht="30" customHeight="1">
      <c r="A149" s="415"/>
      <c r="B149" s="418"/>
      <c r="C149" s="146" t="s">
        <v>22</v>
      </c>
      <c r="D149" s="421"/>
      <c r="E149" s="421"/>
      <c r="F149" s="421"/>
      <c r="G149" s="421"/>
      <c r="H149" s="426"/>
      <c r="I149" s="236"/>
      <c r="J149" s="234"/>
      <c r="K149" s="234"/>
      <c r="L149" s="234"/>
      <c r="M149" s="235"/>
      <c r="N149" s="428"/>
      <c r="O149" s="421"/>
      <c r="P149" s="421"/>
      <c r="Q149" s="421"/>
      <c r="R149" s="421"/>
      <c r="S149" s="245"/>
      <c r="T149" s="246"/>
      <c r="U149" s="246"/>
      <c r="V149" s="246"/>
      <c r="W149" s="247"/>
    </row>
    <row r="150" spans="1:23" ht="30" customHeight="1">
      <c r="A150" s="415"/>
      <c r="B150" s="418"/>
      <c r="C150" s="146" t="s">
        <v>23</v>
      </c>
      <c r="D150" s="421"/>
      <c r="E150" s="421"/>
      <c r="F150" s="421"/>
      <c r="G150" s="421"/>
      <c r="H150" s="426"/>
      <c r="I150" s="236"/>
      <c r="J150" s="234"/>
      <c r="K150" s="234"/>
      <c r="L150" s="234"/>
      <c r="M150" s="235"/>
      <c r="N150" s="428"/>
      <c r="O150" s="421"/>
      <c r="P150" s="421"/>
      <c r="Q150" s="421"/>
      <c r="R150" s="421"/>
      <c r="S150" s="245"/>
      <c r="T150" s="246"/>
      <c r="U150" s="246"/>
      <c r="V150" s="246"/>
      <c r="W150" s="247"/>
    </row>
    <row r="151" spans="1:23" ht="30" customHeight="1" thickBot="1">
      <c r="A151" s="415"/>
      <c r="B151" s="419"/>
      <c r="C151" s="149" t="s">
        <v>24</v>
      </c>
      <c r="D151" s="421"/>
      <c r="E151" s="421"/>
      <c r="F151" s="421"/>
      <c r="G151" s="421"/>
      <c r="H151" s="426"/>
      <c r="I151" s="237"/>
      <c r="J151" s="238"/>
      <c r="K151" s="238"/>
      <c r="L151" s="238"/>
      <c r="M151" s="239"/>
      <c r="N151" s="429"/>
      <c r="O151" s="424"/>
      <c r="P151" s="424"/>
      <c r="Q151" s="424"/>
      <c r="R151" s="424"/>
      <c r="S151" s="251"/>
      <c r="T151" s="248"/>
      <c r="U151" s="248"/>
      <c r="V151" s="248"/>
      <c r="W151" s="252"/>
    </row>
    <row r="152" spans="1:23" ht="30" customHeight="1" thickBot="1">
      <c r="A152" s="416"/>
      <c r="B152" s="422" t="s">
        <v>25</v>
      </c>
      <c r="C152" s="423"/>
      <c r="D152" s="256">
        <f>D144+E144+H144</f>
        <v>577</v>
      </c>
      <c r="E152" s="223"/>
      <c r="F152" s="223"/>
      <c r="G152" s="223"/>
      <c r="H152" s="223"/>
      <c r="I152" s="223">
        <f t="shared" ref="I152:M152" si="30">I144+I145+I146+I147+I148+I149+I150+I151</f>
        <v>69.400000000000006</v>
      </c>
      <c r="J152" s="223">
        <f t="shared" si="30"/>
        <v>0</v>
      </c>
      <c r="K152" s="223">
        <f t="shared" si="30"/>
        <v>0</v>
      </c>
      <c r="L152" s="223">
        <f t="shared" si="30"/>
        <v>0</v>
      </c>
      <c r="M152" s="224">
        <f t="shared" si="30"/>
        <v>0</v>
      </c>
      <c r="N152" s="256">
        <f>N144+O144+P144+Q144+R144</f>
        <v>201.45</v>
      </c>
      <c r="O152" s="223"/>
      <c r="P152" s="223"/>
      <c r="Q152" s="223"/>
      <c r="R152" s="223"/>
      <c r="S152" s="223">
        <f t="shared" ref="S152:W152" si="31">S144+S145+S146+S147+S148+S149+S150+S151</f>
        <v>0</v>
      </c>
      <c r="T152" s="223">
        <f t="shared" si="31"/>
        <v>0</v>
      </c>
      <c r="U152" s="223">
        <f t="shared" si="31"/>
        <v>0</v>
      </c>
      <c r="V152" s="223">
        <f t="shared" si="31"/>
        <v>0</v>
      </c>
      <c r="W152" s="224">
        <f t="shared" si="31"/>
        <v>0</v>
      </c>
    </row>
    <row r="153" spans="1:23" ht="30" customHeight="1">
      <c r="A153" s="415">
        <v>17</v>
      </c>
      <c r="B153" s="417" t="s">
        <v>61</v>
      </c>
      <c r="C153" s="144" t="s">
        <v>17</v>
      </c>
      <c r="D153" s="420">
        <v>380.35</v>
      </c>
      <c r="E153" s="420">
        <v>10.8</v>
      </c>
      <c r="F153" s="420"/>
      <c r="G153" s="420"/>
      <c r="H153" s="425">
        <v>11</v>
      </c>
      <c r="I153" s="240"/>
      <c r="J153" s="232"/>
      <c r="K153" s="232"/>
      <c r="L153" s="232"/>
      <c r="M153" s="233"/>
      <c r="N153" s="427"/>
      <c r="O153" s="420"/>
      <c r="P153" s="420"/>
      <c r="Q153" s="420"/>
      <c r="R153" s="420"/>
      <c r="S153" s="242"/>
      <c r="T153" s="243"/>
      <c r="U153" s="243"/>
      <c r="V153" s="243"/>
      <c r="W153" s="244"/>
    </row>
    <row r="154" spans="1:23" ht="30" customHeight="1">
      <c r="A154" s="415"/>
      <c r="B154" s="418"/>
      <c r="C154" s="146" t="s">
        <v>18</v>
      </c>
      <c r="D154" s="421"/>
      <c r="E154" s="421"/>
      <c r="F154" s="421"/>
      <c r="G154" s="421"/>
      <c r="H154" s="426"/>
      <c r="I154" s="236"/>
      <c r="J154" s="234"/>
      <c r="K154" s="234"/>
      <c r="L154" s="234"/>
      <c r="M154" s="235"/>
      <c r="N154" s="428"/>
      <c r="O154" s="421"/>
      <c r="P154" s="421"/>
      <c r="Q154" s="421"/>
      <c r="R154" s="421"/>
      <c r="S154" s="245"/>
      <c r="T154" s="246"/>
      <c r="U154" s="246"/>
      <c r="V154" s="246"/>
      <c r="W154" s="247"/>
    </row>
    <row r="155" spans="1:23" ht="30" customHeight="1">
      <c r="A155" s="415"/>
      <c r="B155" s="418"/>
      <c r="C155" s="146" t="s">
        <v>19</v>
      </c>
      <c r="D155" s="421"/>
      <c r="E155" s="421"/>
      <c r="F155" s="421"/>
      <c r="G155" s="421"/>
      <c r="H155" s="426"/>
      <c r="I155" s="236"/>
      <c r="J155" s="234"/>
      <c r="K155" s="234"/>
      <c r="L155" s="234"/>
      <c r="M155" s="235"/>
      <c r="N155" s="428"/>
      <c r="O155" s="421"/>
      <c r="P155" s="421"/>
      <c r="Q155" s="421"/>
      <c r="R155" s="421"/>
      <c r="S155" s="245"/>
      <c r="T155" s="246"/>
      <c r="U155" s="246"/>
      <c r="V155" s="246"/>
      <c r="W155" s="247"/>
    </row>
    <row r="156" spans="1:23" ht="30" customHeight="1">
      <c r="A156" s="415"/>
      <c r="B156" s="418"/>
      <c r="C156" s="146" t="s">
        <v>20</v>
      </c>
      <c r="D156" s="421"/>
      <c r="E156" s="421"/>
      <c r="F156" s="421"/>
      <c r="G156" s="421"/>
      <c r="H156" s="426"/>
      <c r="I156" s="236"/>
      <c r="J156" s="234"/>
      <c r="K156" s="234"/>
      <c r="L156" s="234"/>
      <c r="M156" s="235"/>
      <c r="N156" s="428"/>
      <c r="O156" s="421"/>
      <c r="P156" s="421"/>
      <c r="Q156" s="421"/>
      <c r="R156" s="421"/>
      <c r="S156" s="245"/>
      <c r="T156" s="246"/>
      <c r="U156" s="246"/>
      <c r="V156" s="246"/>
      <c r="W156" s="247"/>
    </row>
    <row r="157" spans="1:23" ht="30" customHeight="1">
      <c r="A157" s="415"/>
      <c r="B157" s="418"/>
      <c r="C157" s="146" t="s">
        <v>21</v>
      </c>
      <c r="D157" s="421"/>
      <c r="E157" s="421"/>
      <c r="F157" s="421"/>
      <c r="G157" s="421"/>
      <c r="H157" s="426"/>
      <c r="I157" s="236"/>
      <c r="J157" s="234"/>
      <c r="K157" s="234"/>
      <c r="L157" s="234"/>
      <c r="M157" s="235"/>
      <c r="N157" s="428"/>
      <c r="O157" s="421"/>
      <c r="P157" s="421"/>
      <c r="Q157" s="421"/>
      <c r="R157" s="421"/>
      <c r="S157" s="245"/>
      <c r="T157" s="246"/>
      <c r="U157" s="246"/>
      <c r="V157" s="246"/>
      <c r="W157" s="247"/>
    </row>
    <row r="158" spans="1:23" ht="30" customHeight="1">
      <c r="A158" s="415"/>
      <c r="B158" s="418"/>
      <c r="C158" s="146" t="s">
        <v>22</v>
      </c>
      <c r="D158" s="421"/>
      <c r="E158" s="421"/>
      <c r="F158" s="421"/>
      <c r="G158" s="421"/>
      <c r="H158" s="426"/>
      <c r="I158" s="236"/>
      <c r="J158" s="234"/>
      <c r="K158" s="234"/>
      <c r="L158" s="234"/>
      <c r="M158" s="235"/>
      <c r="N158" s="428"/>
      <c r="O158" s="421"/>
      <c r="P158" s="421"/>
      <c r="Q158" s="421"/>
      <c r="R158" s="421"/>
      <c r="S158" s="245"/>
      <c r="T158" s="246"/>
      <c r="U158" s="246"/>
      <c r="V158" s="246"/>
      <c r="W158" s="247"/>
    </row>
    <row r="159" spans="1:23" ht="30" customHeight="1">
      <c r="A159" s="415"/>
      <c r="B159" s="418"/>
      <c r="C159" s="146" t="s">
        <v>23</v>
      </c>
      <c r="D159" s="421"/>
      <c r="E159" s="421"/>
      <c r="F159" s="421"/>
      <c r="G159" s="421"/>
      <c r="H159" s="426"/>
      <c r="I159" s="236"/>
      <c r="J159" s="234"/>
      <c r="K159" s="234"/>
      <c r="L159" s="234"/>
      <c r="M159" s="235"/>
      <c r="N159" s="428"/>
      <c r="O159" s="421"/>
      <c r="P159" s="421"/>
      <c r="Q159" s="421"/>
      <c r="R159" s="421"/>
      <c r="S159" s="245"/>
      <c r="T159" s="246"/>
      <c r="U159" s="246"/>
      <c r="V159" s="246"/>
      <c r="W159" s="247"/>
    </row>
    <row r="160" spans="1:23" ht="30" customHeight="1" thickBot="1">
      <c r="A160" s="415"/>
      <c r="B160" s="419"/>
      <c r="C160" s="149" t="s">
        <v>24</v>
      </c>
      <c r="D160" s="421"/>
      <c r="E160" s="421"/>
      <c r="F160" s="421"/>
      <c r="G160" s="421"/>
      <c r="H160" s="426"/>
      <c r="I160" s="237">
        <v>4.08</v>
      </c>
      <c r="J160" s="238"/>
      <c r="K160" s="238"/>
      <c r="L160" s="238"/>
      <c r="M160" s="239"/>
      <c r="N160" s="429"/>
      <c r="O160" s="424"/>
      <c r="P160" s="424"/>
      <c r="Q160" s="424"/>
      <c r="R160" s="424"/>
      <c r="S160" s="251"/>
      <c r="T160" s="248"/>
      <c r="U160" s="248"/>
      <c r="V160" s="248"/>
      <c r="W160" s="252"/>
    </row>
    <row r="161" spans="1:23" ht="30" customHeight="1" thickBot="1">
      <c r="A161" s="416"/>
      <c r="B161" s="422" t="s">
        <v>25</v>
      </c>
      <c r="C161" s="423"/>
      <c r="D161" s="256">
        <f>D153+E153+H153</f>
        <v>402.15000000000003</v>
      </c>
      <c r="E161" s="223"/>
      <c r="F161" s="223"/>
      <c r="G161" s="223"/>
      <c r="H161" s="223"/>
      <c r="I161" s="223">
        <f t="shared" ref="I161:M161" si="32">I153+I154+I155+I156+I157+I158+I159+I160</f>
        <v>4.08</v>
      </c>
      <c r="J161" s="223">
        <f t="shared" si="32"/>
        <v>0</v>
      </c>
      <c r="K161" s="223">
        <f t="shared" si="32"/>
        <v>0</v>
      </c>
      <c r="L161" s="223">
        <f t="shared" si="32"/>
        <v>0</v>
      </c>
      <c r="M161" s="224">
        <f t="shared" si="32"/>
        <v>0</v>
      </c>
      <c r="N161" s="256"/>
      <c r="O161" s="223"/>
      <c r="P161" s="223"/>
      <c r="Q161" s="223"/>
      <c r="R161" s="223"/>
      <c r="S161" s="223">
        <f t="shared" ref="S161:W161" si="33">S153+S154+S155+S156+S157+S158+S159+S160</f>
        <v>0</v>
      </c>
      <c r="T161" s="223">
        <f t="shared" si="33"/>
        <v>0</v>
      </c>
      <c r="U161" s="223">
        <f t="shared" si="33"/>
        <v>0</v>
      </c>
      <c r="V161" s="223">
        <f t="shared" si="33"/>
        <v>0</v>
      </c>
      <c r="W161" s="224">
        <f t="shared" si="33"/>
        <v>0</v>
      </c>
    </row>
    <row r="162" spans="1:23" ht="30" customHeight="1">
      <c r="A162" s="415">
        <v>18</v>
      </c>
      <c r="B162" s="417" t="s">
        <v>62</v>
      </c>
      <c r="C162" s="144" t="s">
        <v>17</v>
      </c>
      <c r="D162" s="420">
        <v>204.06</v>
      </c>
      <c r="E162" s="420"/>
      <c r="F162" s="420"/>
      <c r="G162" s="420">
        <v>31.98</v>
      </c>
      <c r="H162" s="425">
        <v>194.47</v>
      </c>
      <c r="I162" s="240"/>
      <c r="J162" s="232"/>
      <c r="K162" s="232"/>
      <c r="L162" s="232"/>
      <c r="M162" s="233"/>
      <c r="N162" s="427"/>
      <c r="O162" s="420"/>
      <c r="P162" s="420"/>
      <c r="Q162" s="420"/>
      <c r="R162" s="420"/>
      <c r="S162" s="242"/>
      <c r="T162" s="243"/>
      <c r="U162" s="243"/>
      <c r="V162" s="243"/>
      <c r="W162" s="244"/>
    </row>
    <row r="163" spans="1:23" ht="30" customHeight="1">
      <c r="A163" s="415"/>
      <c r="B163" s="418"/>
      <c r="C163" s="146" t="s">
        <v>18</v>
      </c>
      <c r="D163" s="421"/>
      <c r="E163" s="421"/>
      <c r="F163" s="421"/>
      <c r="G163" s="421"/>
      <c r="H163" s="426"/>
      <c r="I163" s="236"/>
      <c r="J163" s="234"/>
      <c r="K163" s="234"/>
      <c r="L163" s="234"/>
      <c r="M163" s="235"/>
      <c r="N163" s="428"/>
      <c r="O163" s="421"/>
      <c r="P163" s="421"/>
      <c r="Q163" s="421"/>
      <c r="R163" s="421"/>
      <c r="S163" s="245"/>
      <c r="T163" s="246"/>
      <c r="U163" s="246"/>
      <c r="V163" s="246"/>
      <c r="W163" s="247"/>
    </row>
    <row r="164" spans="1:23" ht="30" customHeight="1">
      <c r="A164" s="415"/>
      <c r="B164" s="418"/>
      <c r="C164" s="146" t="s">
        <v>19</v>
      </c>
      <c r="D164" s="421"/>
      <c r="E164" s="421"/>
      <c r="F164" s="421"/>
      <c r="G164" s="421"/>
      <c r="H164" s="426"/>
      <c r="I164" s="236"/>
      <c r="J164" s="234"/>
      <c r="K164" s="234"/>
      <c r="L164" s="234"/>
      <c r="M164" s="235"/>
      <c r="N164" s="428"/>
      <c r="O164" s="421"/>
      <c r="P164" s="421"/>
      <c r="Q164" s="421"/>
      <c r="R164" s="421"/>
      <c r="S164" s="245"/>
      <c r="T164" s="246"/>
      <c r="U164" s="246"/>
      <c r="V164" s="246"/>
      <c r="W164" s="247"/>
    </row>
    <row r="165" spans="1:23" ht="30" customHeight="1">
      <c r="A165" s="415"/>
      <c r="B165" s="418"/>
      <c r="C165" s="146" t="s">
        <v>20</v>
      </c>
      <c r="D165" s="421"/>
      <c r="E165" s="421"/>
      <c r="F165" s="421"/>
      <c r="G165" s="421"/>
      <c r="H165" s="426"/>
      <c r="I165" s="236">
        <v>20</v>
      </c>
      <c r="J165" s="234"/>
      <c r="K165" s="234"/>
      <c r="L165" s="234"/>
      <c r="M165" s="235"/>
      <c r="N165" s="428"/>
      <c r="O165" s="421"/>
      <c r="P165" s="421"/>
      <c r="Q165" s="421"/>
      <c r="R165" s="421"/>
      <c r="S165" s="245"/>
      <c r="T165" s="246"/>
      <c r="U165" s="246"/>
      <c r="V165" s="246"/>
      <c r="W165" s="247"/>
    </row>
    <row r="166" spans="1:23" ht="30" customHeight="1">
      <c r="A166" s="415"/>
      <c r="B166" s="418"/>
      <c r="C166" s="146" t="s">
        <v>21</v>
      </c>
      <c r="D166" s="421"/>
      <c r="E166" s="421"/>
      <c r="F166" s="421"/>
      <c r="G166" s="421"/>
      <c r="H166" s="426"/>
      <c r="I166" s="236"/>
      <c r="J166" s="234"/>
      <c r="K166" s="234"/>
      <c r="L166" s="234"/>
      <c r="M166" s="235"/>
      <c r="N166" s="428"/>
      <c r="O166" s="421"/>
      <c r="P166" s="421"/>
      <c r="Q166" s="421"/>
      <c r="R166" s="421"/>
      <c r="S166" s="245"/>
      <c r="T166" s="246"/>
      <c r="U166" s="246"/>
      <c r="V166" s="246"/>
      <c r="W166" s="247"/>
    </row>
    <row r="167" spans="1:23" ht="30" customHeight="1">
      <c r="A167" s="415"/>
      <c r="B167" s="418"/>
      <c r="C167" s="146" t="s">
        <v>22</v>
      </c>
      <c r="D167" s="421"/>
      <c r="E167" s="421"/>
      <c r="F167" s="421"/>
      <c r="G167" s="421"/>
      <c r="H167" s="426"/>
      <c r="I167" s="236"/>
      <c r="J167" s="234"/>
      <c r="K167" s="234"/>
      <c r="L167" s="234"/>
      <c r="M167" s="235"/>
      <c r="N167" s="428"/>
      <c r="O167" s="421"/>
      <c r="P167" s="421"/>
      <c r="Q167" s="421"/>
      <c r="R167" s="421"/>
      <c r="S167" s="245"/>
      <c r="T167" s="246"/>
      <c r="U167" s="246"/>
      <c r="V167" s="246"/>
      <c r="W167" s="247"/>
    </row>
    <row r="168" spans="1:23" ht="30" customHeight="1">
      <c r="A168" s="415"/>
      <c r="B168" s="418"/>
      <c r="C168" s="146" t="s">
        <v>23</v>
      </c>
      <c r="D168" s="421"/>
      <c r="E168" s="421"/>
      <c r="F168" s="421"/>
      <c r="G168" s="421"/>
      <c r="H168" s="426"/>
      <c r="I168" s="236"/>
      <c r="J168" s="234"/>
      <c r="K168" s="234"/>
      <c r="L168" s="234"/>
      <c r="M168" s="235"/>
      <c r="N168" s="428"/>
      <c r="O168" s="421"/>
      <c r="P168" s="421"/>
      <c r="Q168" s="421"/>
      <c r="R168" s="421"/>
      <c r="S168" s="245"/>
      <c r="T168" s="246"/>
      <c r="U168" s="246"/>
      <c r="V168" s="246"/>
      <c r="W168" s="247"/>
    </row>
    <row r="169" spans="1:23" ht="30" customHeight="1" thickBot="1">
      <c r="A169" s="415"/>
      <c r="B169" s="419"/>
      <c r="C169" s="149" t="s">
        <v>24</v>
      </c>
      <c r="D169" s="421"/>
      <c r="E169" s="421"/>
      <c r="F169" s="421"/>
      <c r="G169" s="421"/>
      <c r="H169" s="426"/>
      <c r="I169" s="237"/>
      <c r="J169" s="238"/>
      <c r="K169" s="238"/>
      <c r="L169" s="238"/>
      <c r="M169" s="239"/>
      <c r="N169" s="429"/>
      <c r="O169" s="424"/>
      <c r="P169" s="424"/>
      <c r="Q169" s="424"/>
      <c r="R169" s="424"/>
      <c r="S169" s="251"/>
      <c r="T169" s="248"/>
      <c r="U169" s="248"/>
      <c r="V169" s="248"/>
      <c r="W169" s="252"/>
    </row>
    <row r="170" spans="1:23" ht="30" customHeight="1" thickBot="1">
      <c r="A170" s="416"/>
      <c r="B170" s="422" t="s">
        <v>25</v>
      </c>
      <c r="C170" s="423"/>
      <c r="D170" s="256">
        <f>D162+G162+H162</f>
        <v>430.51</v>
      </c>
      <c r="E170" s="223"/>
      <c r="F170" s="223"/>
      <c r="G170" s="223"/>
      <c r="H170" s="223"/>
      <c r="I170" s="223">
        <f t="shared" ref="I170:M170" si="34">I162+I163+I164+I165+I166+I167+I168+I169</f>
        <v>20</v>
      </c>
      <c r="J170" s="223">
        <f t="shared" si="34"/>
        <v>0</v>
      </c>
      <c r="K170" s="223">
        <f t="shared" si="34"/>
        <v>0</v>
      </c>
      <c r="L170" s="223">
        <f t="shared" si="34"/>
        <v>0</v>
      </c>
      <c r="M170" s="224">
        <f t="shared" si="34"/>
        <v>0</v>
      </c>
      <c r="N170" s="256"/>
      <c r="O170" s="223"/>
      <c r="P170" s="223"/>
      <c r="Q170" s="223"/>
      <c r="R170" s="223"/>
      <c r="S170" s="223">
        <f t="shared" ref="S170:W170" si="35">S162+S163+S164+S165+S166+S167+S168+S169</f>
        <v>0</v>
      </c>
      <c r="T170" s="223">
        <f t="shared" si="35"/>
        <v>0</v>
      </c>
      <c r="U170" s="223">
        <f t="shared" si="35"/>
        <v>0</v>
      </c>
      <c r="V170" s="223">
        <f t="shared" si="35"/>
        <v>0</v>
      </c>
      <c r="W170" s="224">
        <f t="shared" si="35"/>
        <v>0</v>
      </c>
    </row>
    <row r="171" spans="1:23" ht="30" customHeight="1">
      <c r="A171" s="415">
        <v>19</v>
      </c>
      <c r="B171" s="417" t="s">
        <v>63</v>
      </c>
      <c r="C171" s="144" t="s">
        <v>17</v>
      </c>
      <c r="D171" s="420">
        <v>5</v>
      </c>
      <c r="E171" s="420">
        <v>410.68</v>
      </c>
      <c r="F171" s="420"/>
      <c r="G171" s="420"/>
      <c r="H171" s="425">
        <v>2.85</v>
      </c>
      <c r="I171" s="240"/>
      <c r="J171" s="232"/>
      <c r="K171" s="232"/>
      <c r="L171" s="232"/>
      <c r="M171" s="233"/>
      <c r="N171" s="427"/>
      <c r="O171" s="420"/>
      <c r="P171" s="420"/>
      <c r="Q171" s="420"/>
      <c r="R171" s="420"/>
      <c r="S171" s="242"/>
      <c r="T171" s="243"/>
      <c r="U171" s="243"/>
      <c r="V171" s="243"/>
      <c r="W171" s="244"/>
    </row>
    <row r="172" spans="1:23" ht="30" customHeight="1">
      <c r="A172" s="415"/>
      <c r="B172" s="418"/>
      <c r="C172" s="146" t="s">
        <v>18</v>
      </c>
      <c r="D172" s="421"/>
      <c r="E172" s="421"/>
      <c r="F172" s="421"/>
      <c r="G172" s="421"/>
      <c r="H172" s="426"/>
      <c r="I172" s="236"/>
      <c r="J172" s="234"/>
      <c r="K172" s="234"/>
      <c r="L172" s="234"/>
      <c r="M172" s="235"/>
      <c r="N172" s="428"/>
      <c r="O172" s="421"/>
      <c r="P172" s="421"/>
      <c r="Q172" s="421"/>
      <c r="R172" s="421"/>
      <c r="S172" s="245"/>
      <c r="T172" s="246"/>
      <c r="U172" s="246"/>
      <c r="V172" s="246"/>
      <c r="W172" s="247"/>
    </row>
    <row r="173" spans="1:23" ht="30" customHeight="1">
      <c r="A173" s="415"/>
      <c r="B173" s="418"/>
      <c r="C173" s="146" t="s">
        <v>19</v>
      </c>
      <c r="D173" s="421"/>
      <c r="E173" s="421"/>
      <c r="F173" s="421"/>
      <c r="G173" s="421"/>
      <c r="H173" s="426"/>
      <c r="I173" s="236"/>
      <c r="J173" s="234"/>
      <c r="K173" s="234"/>
      <c r="L173" s="234"/>
      <c r="M173" s="235"/>
      <c r="N173" s="428"/>
      <c r="O173" s="421"/>
      <c r="P173" s="421"/>
      <c r="Q173" s="421"/>
      <c r="R173" s="421"/>
      <c r="S173" s="245"/>
      <c r="T173" s="246"/>
      <c r="U173" s="246"/>
      <c r="V173" s="246"/>
      <c r="W173" s="247"/>
    </row>
    <row r="174" spans="1:23" ht="30" customHeight="1">
      <c r="A174" s="415"/>
      <c r="B174" s="418"/>
      <c r="C174" s="146" t="s">
        <v>20</v>
      </c>
      <c r="D174" s="421"/>
      <c r="E174" s="421"/>
      <c r="F174" s="421"/>
      <c r="G174" s="421"/>
      <c r="H174" s="426"/>
      <c r="I174" s="236">
        <v>58</v>
      </c>
      <c r="J174" s="234"/>
      <c r="K174" s="234"/>
      <c r="L174" s="234"/>
      <c r="M174" s="235"/>
      <c r="N174" s="428"/>
      <c r="O174" s="421"/>
      <c r="P174" s="421"/>
      <c r="Q174" s="421"/>
      <c r="R174" s="421"/>
      <c r="S174" s="245"/>
      <c r="T174" s="246"/>
      <c r="U174" s="246"/>
      <c r="V174" s="246"/>
      <c r="W174" s="247"/>
    </row>
    <row r="175" spans="1:23" ht="30" customHeight="1">
      <c r="A175" s="415"/>
      <c r="B175" s="418"/>
      <c r="C175" s="146" t="s">
        <v>21</v>
      </c>
      <c r="D175" s="421"/>
      <c r="E175" s="421"/>
      <c r="F175" s="421"/>
      <c r="G175" s="421"/>
      <c r="H175" s="426"/>
      <c r="I175" s="236">
        <v>17</v>
      </c>
      <c r="J175" s="234"/>
      <c r="K175" s="234"/>
      <c r="L175" s="234"/>
      <c r="M175" s="235"/>
      <c r="N175" s="428"/>
      <c r="O175" s="421"/>
      <c r="P175" s="421"/>
      <c r="Q175" s="421"/>
      <c r="R175" s="421"/>
      <c r="S175" s="245"/>
      <c r="T175" s="246"/>
      <c r="U175" s="246"/>
      <c r="V175" s="246"/>
      <c r="W175" s="247"/>
    </row>
    <row r="176" spans="1:23" ht="30" customHeight="1">
      <c r="A176" s="415"/>
      <c r="B176" s="418"/>
      <c r="C176" s="146" t="s">
        <v>22</v>
      </c>
      <c r="D176" s="421"/>
      <c r="E176" s="421"/>
      <c r="F176" s="421"/>
      <c r="G176" s="421"/>
      <c r="H176" s="426"/>
      <c r="I176" s="236">
        <v>22</v>
      </c>
      <c r="J176" s="234"/>
      <c r="K176" s="234"/>
      <c r="L176" s="234"/>
      <c r="M176" s="235"/>
      <c r="N176" s="428"/>
      <c r="O176" s="421"/>
      <c r="P176" s="421"/>
      <c r="Q176" s="421"/>
      <c r="R176" s="421"/>
      <c r="S176" s="245"/>
      <c r="T176" s="246"/>
      <c r="U176" s="246"/>
      <c r="V176" s="246"/>
      <c r="W176" s="247"/>
    </row>
    <row r="177" spans="1:23" ht="30" customHeight="1">
      <c r="A177" s="415"/>
      <c r="B177" s="418"/>
      <c r="C177" s="146" t="s">
        <v>23</v>
      </c>
      <c r="D177" s="421"/>
      <c r="E177" s="421"/>
      <c r="F177" s="421"/>
      <c r="G177" s="421"/>
      <c r="H177" s="426"/>
      <c r="I177" s="236"/>
      <c r="J177" s="234"/>
      <c r="K177" s="234"/>
      <c r="L177" s="234"/>
      <c r="M177" s="235"/>
      <c r="N177" s="428"/>
      <c r="O177" s="421"/>
      <c r="P177" s="421"/>
      <c r="Q177" s="421"/>
      <c r="R177" s="421"/>
      <c r="S177" s="245"/>
      <c r="T177" s="246"/>
      <c r="U177" s="246"/>
      <c r="V177" s="246"/>
      <c r="W177" s="247"/>
    </row>
    <row r="178" spans="1:23" ht="30" customHeight="1" thickBot="1">
      <c r="A178" s="415"/>
      <c r="B178" s="419"/>
      <c r="C178" s="149" t="s">
        <v>24</v>
      </c>
      <c r="D178" s="421"/>
      <c r="E178" s="421"/>
      <c r="F178" s="421"/>
      <c r="G178" s="421"/>
      <c r="H178" s="426"/>
      <c r="I178" s="237"/>
      <c r="J178" s="238"/>
      <c r="K178" s="238"/>
      <c r="L178" s="238"/>
      <c r="M178" s="239"/>
      <c r="N178" s="429"/>
      <c r="O178" s="424"/>
      <c r="P178" s="424"/>
      <c r="Q178" s="424"/>
      <c r="R178" s="424"/>
      <c r="S178" s="251"/>
      <c r="T178" s="248"/>
      <c r="U178" s="248"/>
      <c r="V178" s="248"/>
      <c r="W178" s="252"/>
    </row>
    <row r="179" spans="1:23" ht="30" customHeight="1" thickBot="1">
      <c r="A179" s="416"/>
      <c r="B179" s="422" t="s">
        <v>25</v>
      </c>
      <c r="C179" s="423"/>
      <c r="D179" s="256">
        <f>D171+E171+H171</f>
        <v>418.53000000000003</v>
      </c>
      <c r="E179" s="223"/>
      <c r="F179" s="223"/>
      <c r="G179" s="223"/>
      <c r="H179" s="223"/>
      <c r="I179" s="223">
        <f t="shared" ref="I179:M179" si="36">I171+I172+I173+I174+I175+I176+I177+I178</f>
        <v>97</v>
      </c>
      <c r="J179" s="223">
        <f t="shared" si="36"/>
        <v>0</v>
      </c>
      <c r="K179" s="223">
        <f t="shared" si="36"/>
        <v>0</v>
      </c>
      <c r="L179" s="223">
        <f t="shared" si="36"/>
        <v>0</v>
      </c>
      <c r="M179" s="224">
        <f t="shared" si="36"/>
        <v>0</v>
      </c>
      <c r="N179" s="256"/>
      <c r="O179" s="223"/>
      <c r="P179" s="223"/>
      <c r="Q179" s="223"/>
      <c r="R179" s="223"/>
      <c r="S179" s="223">
        <f t="shared" ref="S179:W179" si="37">S171+S172+S173+S174+S175+S176+S177+S178</f>
        <v>0</v>
      </c>
      <c r="T179" s="223">
        <f t="shared" si="37"/>
        <v>0</v>
      </c>
      <c r="U179" s="223">
        <f t="shared" si="37"/>
        <v>0</v>
      </c>
      <c r="V179" s="223">
        <f t="shared" si="37"/>
        <v>0</v>
      </c>
      <c r="W179" s="224">
        <f t="shared" si="37"/>
        <v>0</v>
      </c>
    </row>
    <row r="180" spans="1:23" ht="30" customHeight="1">
      <c r="A180" s="415">
        <v>20</v>
      </c>
      <c r="B180" s="417" t="s">
        <v>64</v>
      </c>
      <c r="C180" s="144" t="s">
        <v>17</v>
      </c>
      <c r="D180" s="420">
        <v>380.41</v>
      </c>
      <c r="E180" s="420">
        <v>179.65</v>
      </c>
      <c r="F180" s="420"/>
      <c r="G180" s="420"/>
      <c r="H180" s="425">
        <v>61.86</v>
      </c>
      <c r="I180" s="240"/>
      <c r="J180" s="232"/>
      <c r="K180" s="232"/>
      <c r="L180" s="232"/>
      <c r="M180" s="233"/>
      <c r="N180" s="427"/>
      <c r="O180" s="420"/>
      <c r="P180" s="420"/>
      <c r="Q180" s="420"/>
      <c r="R180" s="420"/>
      <c r="S180" s="242"/>
      <c r="T180" s="243"/>
      <c r="U180" s="243"/>
      <c r="V180" s="243"/>
      <c r="W180" s="244"/>
    </row>
    <row r="181" spans="1:23" ht="30" customHeight="1">
      <c r="A181" s="415"/>
      <c r="B181" s="418"/>
      <c r="C181" s="146" t="s">
        <v>18</v>
      </c>
      <c r="D181" s="421"/>
      <c r="E181" s="421"/>
      <c r="F181" s="421"/>
      <c r="G181" s="421"/>
      <c r="H181" s="426"/>
      <c r="I181" s="236">
        <v>7</v>
      </c>
      <c r="J181" s="234"/>
      <c r="K181" s="234"/>
      <c r="L181" s="234"/>
      <c r="M181" s="235"/>
      <c r="N181" s="428"/>
      <c r="O181" s="421"/>
      <c r="P181" s="421"/>
      <c r="Q181" s="421"/>
      <c r="R181" s="421"/>
      <c r="S181" s="245"/>
      <c r="T181" s="246"/>
      <c r="U181" s="246"/>
      <c r="V181" s="246"/>
      <c r="W181" s="247"/>
    </row>
    <row r="182" spans="1:23" ht="30" customHeight="1">
      <c r="A182" s="415"/>
      <c r="B182" s="418"/>
      <c r="C182" s="146" t="s">
        <v>19</v>
      </c>
      <c r="D182" s="421"/>
      <c r="E182" s="421"/>
      <c r="F182" s="421"/>
      <c r="G182" s="421"/>
      <c r="H182" s="426"/>
      <c r="I182" s="236"/>
      <c r="J182" s="234"/>
      <c r="K182" s="234"/>
      <c r="L182" s="234"/>
      <c r="M182" s="235"/>
      <c r="N182" s="428"/>
      <c r="O182" s="421"/>
      <c r="P182" s="421"/>
      <c r="Q182" s="421"/>
      <c r="R182" s="421"/>
      <c r="S182" s="245"/>
      <c r="T182" s="246"/>
      <c r="U182" s="246"/>
      <c r="V182" s="246"/>
      <c r="W182" s="247"/>
    </row>
    <row r="183" spans="1:23" ht="30" customHeight="1">
      <c r="A183" s="415"/>
      <c r="B183" s="418"/>
      <c r="C183" s="146" t="s">
        <v>20</v>
      </c>
      <c r="D183" s="421"/>
      <c r="E183" s="421"/>
      <c r="F183" s="421"/>
      <c r="G183" s="421"/>
      <c r="H183" s="426"/>
      <c r="I183" s="236">
        <v>32</v>
      </c>
      <c r="J183" s="234"/>
      <c r="K183" s="234"/>
      <c r="L183" s="234"/>
      <c r="M183" s="235"/>
      <c r="N183" s="428"/>
      <c r="O183" s="421"/>
      <c r="P183" s="421"/>
      <c r="Q183" s="421"/>
      <c r="R183" s="421"/>
      <c r="S183" s="245"/>
      <c r="T183" s="246"/>
      <c r="U183" s="246"/>
      <c r="V183" s="246"/>
      <c r="W183" s="247"/>
    </row>
    <row r="184" spans="1:23" ht="30" customHeight="1">
      <c r="A184" s="415"/>
      <c r="B184" s="418"/>
      <c r="C184" s="146" t="s">
        <v>21</v>
      </c>
      <c r="D184" s="421"/>
      <c r="E184" s="421"/>
      <c r="F184" s="421"/>
      <c r="G184" s="421"/>
      <c r="H184" s="426"/>
      <c r="I184" s="236"/>
      <c r="J184" s="234"/>
      <c r="K184" s="234"/>
      <c r="L184" s="234"/>
      <c r="M184" s="235"/>
      <c r="N184" s="428"/>
      <c r="O184" s="421"/>
      <c r="P184" s="421"/>
      <c r="Q184" s="421"/>
      <c r="R184" s="421"/>
      <c r="S184" s="245"/>
      <c r="T184" s="246"/>
      <c r="U184" s="246"/>
      <c r="V184" s="246"/>
      <c r="W184" s="247"/>
    </row>
    <row r="185" spans="1:23" ht="30" customHeight="1">
      <c r="A185" s="415"/>
      <c r="B185" s="418"/>
      <c r="C185" s="146" t="s">
        <v>22</v>
      </c>
      <c r="D185" s="421"/>
      <c r="E185" s="421"/>
      <c r="F185" s="421"/>
      <c r="G185" s="421"/>
      <c r="H185" s="426"/>
      <c r="I185" s="236"/>
      <c r="J185" s="234"/>
      <c r="K185" s="234"/>
      <c r="L185" s="234"/>
      <c r="M185" s="235"/>
      <c r="N185" s="428"/>
      <c r="O185" s="421"/>
      <c r="P185" s="421"/>
      <c r="Q185" s="421"/>
      <c r="R185" s="421"/>
      <c r="S185" s="245"/>
      <c r="T185" s="246"/>
      <c r="U185" s="246"/>
      <c r="V185" s="246"/>
      <c r="W185" s="247"/>
    </row>
    <row r="186" spans="1:23" ht="30" customHeight="1">
      <c r="A186" s="415"/>
      <c r="B186" s="418"/>
      <c r="C186" s="146" t="s">
        <v>23</v>
      </c>
      <c r="D186" s="421"/>
      <c r="E186" s="421"/>
      <c r="F186" s="421"/>
      <c r="G186" s="421"/>
      <c r="H186" s="426"/>
      <c r="I186" s="236"/>
      <c r="J186" s="234"/>
      <c r="K186" s="234"/>
      <c r="L186" s="234"/>
      <c r="M186" s="235"/>
      <c r="N186" s="428"/>
      <c r="O186" s="421"/>
      <c r="P186" s="421"/>
      <c r="Q186" s="421"/>
      <c r="R186" s="421"/>
      <c r="S186" s="245"/>
      <c r="T186" s="246"/>
      <c r="U186" s="246"/>
      <c r="V186" s="246"/>
      <c r="W186" s="247"/>
    </row>
    <row r="187" spans="1:23" ht="30" customHeight="1" thickBot="1">
      <c r="A187" s="415"/>
      <c r="B187" s="419"/>
      <c r="C187" s="149" t="s">
        <v>24</v>
      </c>
      <c r="D187" s="421"/>
      <c r="E187" s="421"/>
      <c r="F187" s="421"/>
      <c r="G187" s="421"/>
      <c r="H187" s="426"/>
      <c r="I187" s="237">
        <v>14</v>
      </c>
      <c r="J187" s="238"/>
      <c r="K187" s="238"/>
      <c r="L187" s="238"/>
      <c r="M187" s="239"/>
      <c r="N187" s="429"/>
      <c r="O187" s="424"/>
      <c r="P187" s="424"/>
      <c r="Q187" s="424"/>
      <c r="R187" s="424"/>
      <c r="S187" s="251"/>
      <c r="T187" s="248"/>
      <c r="U187" s="248"/>
      <c r="V187" s="248"/>
      <c r="W187" s="252"/>
    </row>
    <row r="188" spans="1:23" ht="30" customHeight="1" thickBot="1">
      <c r="A188" s="416"/>
      <c r="B188" s="422" t="s">
        <v>25</v>
      </c>
      <c r="C188" s="423"/>
      <c r="D188" s="256">
        <f>D180+E180+H180</f>
        <v>621.92000000000007</v>
      </c>
      <c r="E188" s="223"/>
      <c r="F188" s="223"/>
      <c r="G188" s="223"/>
      <c r="H188" s="223"/>
      <c r="I188" s="223">
        <f t="shared" ref="I188:M188" si="38">I180+I181+I182+I183+I184+I185+I186+I187</f>
        <v>53</v>
      </c>
      <c r="J188" s="223">
        <f t="shared" si="38"/>
        <v>0</v>
      </c>
      <c r="K188" s="223">
        <f t="shared" si="38"/>
        <v>0</v>
      </c>
      <c r="L188" s="223">
        <f t="shared" si="38"/>
        <v>0</v>
      </c>
      <c r="M188" s="224">
        <f t="shared" si="38"/>
        <v>0</v>
      </c>
      <c r="N188" s="256"/>
      <c r="O188" s="223"/>
      <c r="P188" s="223"/>
      <c r="Q188" s="223"/>
      <c r="R188" s="223"/>
      <c r="S188" s="223">
        <f t="shared" ref="S188:W188" si="39">S180+S181+S182+S183+S184+S185+S186+S187</f>
        <v>0</v>
      </c>
      <c r="T188" s="223">
        <f t="shared" si="39"/>
        <v>0</v>
      </c>
      <c r="U188" s="223">
        <f t="shared" si="39"/>
        <v>0</v>
      </c>
      <c r="V188" s="223">
        <f t="shared" si="39"/>
        <v>0</v>
      </c>
      <c r="W188" s="224">
        <f t="shared" si="39"/>
        <v>0</v>
      </c>
    </row>
    <row r="189" spans="1:23" ht="30" customHeight="1">
      <c r="A189" s="415">
        <v>21</v>
      </c>
      <c r="B189" s="417" t="s">
        <v>65</v>
      </c>
      <c r="C189" s="144" t="s">
        <v>17</v>
      </c>
      <c r="D189" s="420">
        <v>45.23</v>
      </c>
      <c r="E189" s="420">
        <v>362.27</v>
      </c>
      <c r="F189" s="420"/>
      <c r="G189" s="420"/>
      <c r="H189" s="425">
        <v>5.03</v>
      </c>
      <c r="I189" s="240"/>
      <c r="J189" s="232"/>
      <c r="K189" s="232"/>
      <c r="L189" s="232"/>
      <c r="M189" s="233"/>
      <c r="N189" s="427"/>
      <c r="O189" s="420"/>
      <c r="P189" s="420"/>
      <c r="Q189" s="420"/>
      <c r="R189" s="420"/>
      <c r="S189" s="242"/>
      <c r="T189" s="243"/>
      <c r="U189" s="243"/>
      <c r="V189" s="243"/>
      <c r="W189" s="244"/>
    </row>
    <row r="190" spans="1:23" ht="30" customHeight="1">
      <c r="A190" s="415"/>
      <c r="B190" s="418"/>
      <c r="C190" s="146" t="s">
        <v>18</v>
      </c>
      <c r="D190" s="421"/>
      <c r="E190" s="421"/>
      <c r="F190" s="421"/>
      <c r="G190" s="421"/>
      <c r="H190" s="426"/>
      <c r="I190" s="236"/>
      <c r="J190" s="234"/>
      <c r="K190" s="234"/>
      <c r="L190" s="234"/>
      <c r="M190" s="235"/>
      <c r="N190" s="428"/>
      <c r="O190" s="421"/>
      <c r="P190" s="421"/>
      <c r="Q190" s="421"/>
      <c r="R190" s="421"/>
      <c r="S190" s="245"/>
      <c r="T190" s="246"/>
      <c r="U190" s="246"/>
      <c r="V190" s="246"/>
      <c r="W190" s="247"/>
    </row>
    <row r="191" spans="1:23" ht="30" customHeight="1">
      <c r="A191" s="415"/>
      <c r="B191" s="418"/>
      <c r="C191" s="146" t="s">
        <v>19</v>
      </c>
      <c r="D191" s="421"/>
      <c r="E191" s="421"/>
      <c r="F191" s="421"/>
      <c r="G191" s="421"/>
      <c r="H191" s="426"/>
      <c r="I191" s="236"/>
      <c r="J191" s="234"/>
      <c r="K191" s="234"/>
      <c r="L191" s="234"/>
      <c r="M191" s="235"/>
      <c r="N191" s="428"/>
      <c r="O191" s="421"/>
      <c r="P191" s="421"/>
      <c r="Q191" s="421"/>
      <c r="R191" s="421"/>
      <c r="S191" s="245"/>
      <c r="T191" s="246"/>
      <c r="U191" s="246"/>
      <c r="V191" s="246"/>
      <c r="W191" s="247"/>
    </row>
    <row r="192" spans="1:23" ht="30" customHeight="1">
      <c r="A192" s="415"/>
      <c r="B192" s="418"/>
      <c r="C192" s="146" t="s">
        <v>20</v>
      </c>
      <c r="D192" s="421"/>
      <c r="E192" s="421"/>
      <c r="F192" s="421"/>
      <c r="G192" s="421"/>
      <c r="H192" s="426"/>
      <c r="I192" s="236">
        <v>20</v>
      </c>
      <c r="J192" s="234"/>
      <c r="K192" s="234"/>
      <c r="L192" s="234"/>
      <c r="M192" s="235"/>
      <c r="N192" s="428"/>
      <c r="O192" s="421"/>
      <c r="P192" s="421"/>
      <c r="Q192" s="421"/>
      <c r="R192" s="421"/>
      <c r="S192" s="245"/>
      <c r="T192" s="246"/>
      <c r="U192" s="246"/>
      <c r="V192" s="246"/>
      <c r="W192" s="247"/>
    </row>
    <row r="193" spans="1:23" ht="30" customHeight="1">
      <c r="A193" s="415"/>
      <c r="B193" s="418"/>
      <c r="C193" s="146" t="s">
        <v>21</v>
      </c>
      <c r="D193" s="421"/>
      <c r="E193" s="421"/>
      <c r="F193" s="421"/>
      <c r="G193" s="421"/>
      <c r="H193" s="426"/>
      <c r="I193" s="236"/>
      <c r="J193" s="234"/>
      <c r="K193" s="234"/>
      <c r="L193" s="234"/>
      <c r="M193" s="235"/>
      <c r="N193" s="428"/>
      <c r="O193" s="421"/>
      <c r="P193" s="421"/>
      <c r="Q193" s="421"/>
      <c r="R193" s="421"/>
      <c r="S193" s="245"/>
      <c r="T193" s="246"/>
      <c r="U193" s="246"/>
      <c r="V193" s="246"/>
      <c r="W193" s="247"/>
    </row>
    <row r="194" spans="1:23" ht="30" customHeight="1">
      <c r="A194" s="415"/>
      <c r="B194" s="418"/>
      <c r="C194" s="146" t="s">
        <v>22</v>
      </c>
      <c r="D194" s="421"/>
      <c r="E194" s="421"/>
      <c r="F194" s="421"/>
      <c r="G194" s="421"/>
      <c r="H194" s="426"/>
      <c r="I194" s="236"/>
      <c r="J194" s="234"/>
      <c r="K194" s="234"/>
      <c r="L194" s="234"/>
      <c r="M194" s="235"/>
      <c r="N194" s="428"/>
      <c r="O194" s="421"/>
      <c r="P194" s="421"/>
      <c r="Q194" s="421"/>
      <c r="R194" s="421"/>
      <c r="S194" s="245"/>
      <c r="T194" s="246"/>
      <c r="U194" s="246"/>
      <c r="V194" s="246"/>
      <c r="W194" s="247"/>
    </row>
    <row r="195" spans="1:23" ht="30" customHeight="1">
      <c r="A195" s="415"/>
      <c r="B195" s="418"/>
      <c r="C195" s="146" t="s">
        <v>23</v>
      </c>
      <c r="D195" s="421"/>
      <c r="E195" s="421"/>
      <c r="F195" s="421"/>
      <c r="G195" s="421"/>
      <c r="H195" s="426"/>
      <c r="I195" s="236"/>
      <c r="J195" s="234"/>
      <c r="K195" s="234"/>
      <c r="L195" s="234"/>
      <c r="M195" s="235"/>
      <c r="N195" s="428"/>
      <c r="O195" s="421"/>
      <c r="P195" s="421"/>
      <c r="Q195" s="421"/>
      <c r="R195" s="421"/>
      <c r="S195" s="245"/>
      <c r="T195" s="246"/>
      <c r="U195" s="246"/>
      <c r="V195" s="246"/>
      <c r="W195" s="247"/>
    </row>
    <row r="196" spans="1:23" ht="30" customHeight="1" thickBot="1">
      <c r="A196" s="415"/>
      <c r="B196" s="419"/>
      <c r="C196" s="149" t="s">
        <v>24</v>
      </c>
      <c r="D196" s="421"/>
      <c r="E196" s="421"/>
      <c r="F196" s="421"/>
      <c r="G196" s="421"/>
      <c r="H196" s="426"/>
      <c r="I196" s="237">
        <v>3</v>
      </c>
      <c r="J196" s="238"/>
      <c r="K196" s="238"/>
      <c r="L196" s="238"/>
      <c r="M196" s="239"/>
      <c r="N196" s="429"/>
      <c r="O196" s="424"/>
      <c r="P196" s="424"/>
      <c r="Q196" s="424"/>
      <c r="R196" s="424"/>
      <c r="S196" s="251"/>
      <c r="T196" s="248"/>
      <c r="U196" s="248"/>
      <c r="V196" s="248"/>
      <c r="W196" s="252"/>
    </row>
    <row r="197" spans="1:23" ht="30" customHeight="1" thickBot="1">
      <c r="A197" s="416"/>
      <c r="B197" s="422" t="s">
        <v>25</v>
      </c>
      <c r="C197" s="423"/>
      <c r="D197" s="256">
        <f>D189+E189+H189</f>
        <v>412.53</v>
      </c>
      <c r="E197" s="223"/>
      <c r="F197" s="223"/>
      <c r="G197" s="223"/>
      <c r="H197" s="223"/>
      <c r="I197" s="223">
        <f t="shared" ref="I197:M197" si="40">I189+I190+I191+I192+I193+I194+I195+I196</f>
        <v>23</v>
      </c>
      <c r="J197" s="223">
        <f t="shared" si="40"/>
        <v>0</v>
      </c>
      <c r="K197" s="223">
        <f t="shared" si="40"/>
        <v>0</v>
      </c>
      <c r="L197" s="223">
        <f t="shared" si="40"/>
        <v>0</v>
      </c>
      <c r="M197" s="224">
        <f t="shared" si="40"/>
        <v>0</v>
      </c>
      <c r="N197" s="256"/>
      <c r="O197" s="223"/>
      <c r="P197" s="223"/>
      <c r="Q197" s="223"/>
      <c r="R197" s="223"/>
      <c r="S197" s="223">
        <f t="shared" ref="S197:W197" si="41">S189+S190+S191+S192+S193+S194+S195+S196</f>
        <v>0</v>
      </c>
      <c r="T197" s="223">
        <f t="shared" si="41"/>
        <v>0</v>
      </c>
      <c r="U197" s="223">
        <f t="shared" si="41"/>
        <v>0</v>
      </c>
      <c r="V197" s="223">
        <f t="shared" si="41"/>
        <v>0</v>
      </c>
      <c r="W197" s="224">
        <f t="shared" si="41"/>
        <v>0</v>
      </c>
    </row>
    <row r="198" spans="1:23" ht="30" customHeight="1">
      <c r="A198" s="415">
        <v>22</v>
      </c>
      <c r="B198" s="417" t="s">
        <v>66</v>
      </c>
      <c r="C198" s="144" t="s">
        <v>17</v>
      </c>
      <c r="D198" s="420">
        <v>90.66</v>
      </c>
      <c r="E198" s="420">
        <v>109.26</v>
      </c>
      <c r="F198" s="420"/>
      <c r="G198" s="420"/>
      <c r="H198" s="425"/>
      <c r="I198" s="240"/>
      <c r="J198" s="232"/>
      <c r="K198" s="232"/>
      <c r="L198" s="232"/>
      <c r="M198" s="233"/>
      <c r="N198" s="427"/>
      <c r="O198" s="420"/>
      <c r="P198" s="420"/>
      <c r="Q198" s="420"/>
      <c r="R198" s="420"/>
      <c r="S198" s="242"/>
      <c r="T198" s="243"/>
      <c r="U198" s="243"/>
      <c r="V198" s="243"/>
      <c r="W198" s="244"/>
    </row>
    <row r="199" spans="1:23" ht="30" customHeight="1">
      <c r="A199" s="415"/>
      <c r="B199" s="418"/>
      <c r="C199" s="146" t="s">
        <v>18</v>
      </c>
      <c r="D199" s="421"/>
      <c r="E199" s="421"/>
      <c r="F199" s="421"/>
      <c r="G199" s="421"/>
      <c r="H199" s="426"/>
      <c r="I199" s="236"/>
      <c r="J199" s="234"/>
      <c r="K199" s="234"/>
      <c r="L199" s="234"/>
      <c r="M199" s="235"/>
      <c r="N199" s="428"/>
      <c r="O199" s="421"/>
      <c r="P199" s="421"/>
      <c r="Q199" s="421"/>
      <c r="R199" s="421"/>
      <c r="S199" s="245"/>
      <c r="T199" s="246"/>
      <c r="U199" s="246"/>
      <c r="V199" s="246"/>
      <c r="W199" s="247"/>
    </row>
    <row r="200" spans="1:23" ht="30" customHeight="1">
      <c r="A200" s="415"/>
      <c r="B200" s="418"/>
      <c r="C200" s="146" t="s">
        <v>19</v>
      </c>
      <c r="D200" s="421"/>
      <c r="E200" s="421"/>
      <c r="F200" s="421"/>
      <c r="G200" s="421"/>
      <c r="H200" s="426"/>
      <c r="I200" s="236"/>
      <c r="J200" s="234"/>
      <c r="K200" s="234"/>
      <c r="L200" s="234"/>
      <c r="M200" s="235"/>
      <c r="N200" s="428"/>
      <c r="O200" s="421"/>
      <c r="P200" s="421"/>
      <c r="Q200" s="421"/>
      <c r="R200" s="421"/>
      <c r="S200" s="245"/>
      <c r="T200" s="246"/>
      <c r="U200" s="246"/>
      <c r="V200" s="246"/>
      <c r="W200" s="247"/>
    </row>
    <row r="201" spans="1:23" ht="30" customHeight="1">
      <c r="A201" s="415"/>
      <c r="B201" s="418"/>
      <c r="C201" s="146" t="s">
        <v>20</v>
      </c>
      <c r="D201" s="421"/>
      <c r="E201" s="421"/>
      <c r="F201" s="421"/>
      <c r="G201" s="421"/>
      <c r="H201" s="426"/>
      <c r="I201" s="236">
        <v>6.9</v>
      </c>
      <c r="J201" s="234">
        <v>1.1000000000000001</v>
      </c>
      <c r="K201" s="234"/>
      <c r="L201" s="234"/>
      <c r="M201" s="235"/>
      <c r="N201" s="428"/>
      <c r="O201" s="421"/>
      <c r="P201" s="421"/>
      <c r="Q201" s="421"/>
      <c r="R201" s="421"/>
      <c r="S201" s="245"/>
      <c r="T201" s="246"/>
      <c r="U201" s="246"/>
      <c r="V201" s="246"/>
      <c r="W201" s="247"/>
    </row>
    <row r="202" spans="1:23" ht="30" customHeight="1">
      <c r="A202" s="415"/>
      <c r="B202" s="418"/>
      <c r="C202" s="146" t="s">
        <v>21</v>
      </c>
      <c r="D202" s="421"/>
      <c r="E202" s="421"/>
      <c r="F202" s="421"/>
      <c r="G202" s="421"/>
      <c r="H202" s="426"/>
      <c r="I202" s="236"/>
      <c r="J202" s="234"/>
      <c r="K202" s="234"/>
      <c r="L202" s="234"/>
      <c r="M202" s="235"/>
      <c r="N202" s="428"/>
      <c r="O202" s="421"/>
      <c r="P202" s="421"/>
      <c r="Q202" s="421"/>
      <c r="R202" s="421"/>
      <c r="S202" s="245"/>
      <c r="T202" s="246"/>
      <c r="U202" s="246"/>
      <c r="V202" s="246"/>
      <c r="W202" s="247"/>
    </row>
    <row r="203" spans="1:23" ht="30" customHeight="1">
      <c r="A203" s="415"/>
      <c r="B203" s="418"/>
      <c r="C203" s="146" t="s">
        <v>22</v>
      </c>
      <c r="D203" s="421"/>
      <c r="E203" s="421"/>
      <c r="F203" s="421"/>
      <c r="G203" s="421"/>
      <c r="H203" s="426"/>
      <c r="I203" s="236"/>
      <c r="J203" s="234"/>
      <c r="K203" s="234"/>
      <c r="L203" s="234"/>
      <c r="M203" s="235"/>
      <c r="N203" s="428"/>
      <c r="O203" s="421"/>
      <c r="P203" s="421"/>
      <c r="Q203" s="421"/>
      <c r="R203" s="421"/>
      <c r="S203" s="245"/>
      <c r="T203" s="246"/>
      <c r="U203" s="246"/>
      <c r="V203" s="246"/>
      <c r="W203" s="247"/>
    </row>
    <row r="204" spans="1:23" ht="30" customHeight="1">
      <c r="A204" s="415"/>
      <c r="B204" s="418"/>
      <c r="C204" s="146" t="s">
        <v>23</v>
      </c>
      <c r="D204" s="421"/>
      <c r="E204" s="421"/>
      <c r="F204" s="421"/>
      <c r="G204" s="421"/>
      <c r="H204" s="426"/>
      <c r="I204" s="236"/>
      <c r="J204" s="234"/>
      <c r="K204" s="234"/>
      <c r="L204" s="234"/>
      <c r="M204" s="235"/>
      <c r="N204" s="428"/>
      <c r="O204" s="421"/>
      <c r="P204" s="421"/>
      <c r="Q204" s="421"/>
      <c r="R204" s="421"/>
      <c r="S204" s="245"/>
      <c r="T204" s="246"/>
      <c r="U204" s="246"/>
      <c r="V204" s="246"/>
      <c r="W204" s="247"/>
    </row>
    <row r="205" spans="1:23" ht="30" customHeight="1" thickBot="1">
      <c r="A205" s="415"/>
      <c r="B205" s="419"/>
      <c r="C205" s="149" t="s">
        <v>24</v>
      </c>
      <c r="D205" s="421"/>
      <c r="E205" s="421"/>
      <c r="F205" s="421"/>
      <c r="G205" s="421"/>
      <c r="H205" s="426"/>
      <c r="I205" s="237"/>
      <c r="J205" s="238"/>
      <c r="K205" s="238"/>
      <c r="L205" s="238"/>
      <c r="M205" s="239"/>
      <c r="N205" s="429"/>
      <c r="O205" s="424"/>
      <c r="P205" s="424"/>
      <c r="Q205" s="424"/>
      <c r="R205" s="424"/>
      <c r="S205" s="251"/>
      <c r="T205" s="248"/>
      <c r="U205" s="248"/>
      <c r="V205" s="248"/>
      <c r="W205" s="252"/>
    </row>
    <row r="206" spans="1:23" ht="30" customHeight="1" thickBot="1">
      <c r="A206" s="416"/>
      <c r="B206" s="422" t="s">
        <v>25</v>
      </c>
      <c r="C206" s="423"/>
      <c r="D206" s="256">
        <f>D198+E198</f>
        <v>199.92000000000002</v>
      </c>
      <c r="E206" s="223"/>
      <c r="F206" s="223"/>
      <c r="G206" s="223"/>
      <c r="H206" s="223"/>
      <c r="I206" s="223">
        <f t="shared" ref="I206:M206" si="42">I198+I199+I200+I201+I202+I203+I204+I205</f>
        <v>6.9</v>
      </c>
      <c r="J206" s="223">
        <f t="shared" si="42"/>
        <v>1.1000000000000001</v>
      </c>
      <c r="K206" s="223">
        <f t="shared" si="42"/>
        <v>0</v>
      </c>
      <c r="L206" s="223">
        <f t="shared" si="42"/>
        <v>0</v>
      </c>
      <c r="M206" s="224">
        <f t="shared" si="42"/>
        <v>0</v>
      </c>
      <c r="N206" s="256"/>
      <c r="O206" s="223"/>
      <c r="P206" s="223"/>
      <c r="Q206" s="223"/>
      <c r="R206" s="223"/>
      <c r="S206" s="223">
        <f t="shared" ref="S206:W206" si="43">S198+S199+S200+S201+S202+S203+S204+S205</f>
        <v>0</v>
      </c>
      <c r="T206" s="223">
        <f t="shared" si="43"/>
        <v>0</v>
      </c>
      <c r="U206" s="223">
        <f t="shared" si="43"/>
        <v>0</v>
      </c>
      <c r="V206" s="223">
        <f t="shared" si="43"/>
        <v>0</v>
      </c>
      <c r="W206" s="224">
        <f t="shared" si="43"/>
        <v>0</v>
      </c>
    </row>
    <row r="207" spans="1:23" ht="30" customHeight="1">
      <c r="A207" s="415">
        <v>23</v>
      </c>
      <c r="B207" s="417" t="s">
        <v>67</v>
      </c>
      <c r="C207" s="144" t="s">
        <v>17</v>
      </c>
      <c r="D207" s="420">
        <v>287.05</v>
      </c>
      <c r="E207" s="420">
        <v>642.20000000000005</v>
      </c>
      <c r="F207" s="420"/>
      <c r="G207" s="420"/>
      <c r="H207" s="425">
        <v>5.47</v>
      </c>
      <c r="I207" s="240"/>
      <c r="J207" s="232"/>
      <c r="K207" s="232"/>
      <c r="L207" s="232"/>
      <c r="M207" s="233"/>
      <c r="N207" s="427"/>
      <c r="O207" s="420"/>
      <c r="P207" s="420"/>
      <c r="Q207" s="420"/>
      <c r="R207" s="420"/>
      <c r="S207" s="242"/>
      <c r="T207" s="243"/>
      <c r="U207" s="243"/>
      <c r="V207" s="243"/>
      <c r="W207" s="244"/>
    </row>
    <row r="208" spans="1:23" ht="30" customHeight="1">
      <c r="A208" s="415"/>
      <c r="B208" s="418"/>
      <c r="C208" s="146" t="s">
        <v>18</v>
      </c>
      <c r="D208" s="421"/>
      <c r="E208" s="421"/>
      <c r="F208" s="421"/>
      <c r="G208" s="421"/>
      <c r="H208" s="426"/>
      <c r="I208" s="236"/>
      <c r="J208" s="234"/>
      <c r="K208" s="234"/>
      <c r="L208" s="234"/>
      <c r="M208" s="235"/>
      <c r="N208" s="428"/>
      <c r="O208" s="421"/>
      <c r="P208" s="421"/>
      <c r="Q208" s="421"/>
      <c r="R208" s="421"/>
      <c r="S208" s="245"/>
      <c r="T208" s="246"/>
      <c r="U208" s="246"/>
      <c r="V208" s="246"/>
      <c r="W208" s="247"/>
    </row>
    <row r="209" spans="1:23" ht="30" customHeight="1">
      <c r="A209" s="415"/>
      <c r="B209" s="418"/>
      <c r="C209" s="146" t="s">
        <v>19</v>
      </c>
      <c r="D209" s="421"/>
      <c r="E209" s="421"/>
      <c r="F209" s="421"/>
      <c r="G209" s="421"/>
      <c r="H209" s="426"/>
      <c r="I209" s="236"/>
      <c r="J209" s="234"/>
      <c r="K209" s="234"/>
      <c r="L209" s="234"/>
      <c r="M209" s="235"/>
      <c r="N209" s="428"/>
      <c r="O209" s="421"/>
      <c r="P209" s="421"/>
      <c r="Q209" s="421"/>
      <c r="R209" s="421"/>
      <c r="S209" s="245"/>
      <c r="T209" s="246"/>
      <c r="U209" s="246"/>
      <c r="V209" s="246"/>
      <c r="W209" s="247"/>
    </row>
    <row r="210" spans="1:23" ht="30" customHeight="1">
      <c r="A210" s="415"/>
      <c r="B210" s="418"/>
      <c r="C210" s="146" t="s">
        <v>20</v>
      </c>
      <c r="D210" s="421"/>
      <c r="E210" s="421"/>
      <c r="F210" s="421"/>
      <c r="G210" s="421"/>
      <c r="H210" s="426"/>
      <c r="I210" s="236">
        <v>58.3</v>
      </c>
      <c r="J210" s="234"/>
      <c r="K210" s="234"/>
      <c r="L210" s="234"/>
      <c r="M210" s="235"/>
      <c r="N210" s="428"/>
      <c r="O210" s="421"/>
      <c r="P210" s="421"/>
      <c r="Q210" s="421"/>
      <c r="R210" s="421"/>
      <c r="S210" s="245"/>
      <c r="T210" s="246"/>
      <c r="U210" s="246"/>
      <c r="V210" s="246"/>
      <c r="W210" s="247"/>
    </row>
    <row r="211" spans="1:23" ht="30" customHeight="1">
      <c r="A211" s="415"/>
      <c r="B211" s="418"/>
      <c r="C211" s="146" t="s">
        <v>21</v>
      </c>
      <c r="D211" s="421"/>
      <c r="E211" s="421"/>
      <c r="F211" s="421"/>
      <c r="G211" s="421"/>
      <c r="H211" s="426"/>
      <c r="I211" s="236"/>
      <c r="J211" s="234"/>
      <c r="K211" s="234"/>
      <c r="L211" s="234"/>
      <c r="M211" s="235"/>
      <c r="N211" s="428"/>
      <c r="O211" s="421"/>
      <c r="P211" s="421"/>
      <c r="Q211" s="421"/>
      <c r="R211" s="421"/>
      <c r="S211" s="245"/>
      <c r="T211" s="246"/>
      <c r="U211" s="246"/>
      <c r="V211" s="246"/>
      <c r="W211" s="247"/>
    </row>
    <row r="212" spans="1:23" ht="30" customHeight="1">
      <c r="A212" s="415"/>
      <c r="B212" s="418"/>
      <c r="C212" s="146" t="s">
        <v>22</v>
      </c>
      <c r="D212" s="421"/>
      <c r="E212" s="421"/>
      <c r="F212" s="421"/>
      <c r="G212" s="421"/>
      <c r="H212" s="426"/>
      <c r="I212" s="236"/>
      <c r="J212" s="234"/>
      <c r="K212" s="234"/>
      <c r="L212" s="234"/>
      <c r="M212" s="235"/>
      <c r="N212" s="428"/>
      <c r="O212" s="421"/>
      <c r="P212" s="421"/>
      <c r="Q212" s="421"/>
      <c r="R212" s="421"/>
      <c r="S212" s="245"/>
      <c r="T212" s="246"/>
      <c r="U212" s="246"/>
      <c r="V212" s="246"/>
      <c r="W212" s="247"/>
    </row>
    <row r="213" spans="1:23" ht="30" customHeight="1">
      <c r="A213" s="415"/>
      <c r="B213" s="418"/>
      <c r="C213" s="146" t="s">
        <v>23</v>
      </c>
      <c r="D213" s="421"/>
      <c r="E213" s="421"/>
      <c r="F213" s="421"/>
      <c r="G213" s="421"/>
      <c r="H213" s="426"/>
      <c r="I213" s="236"/>
      <c r="J213" s="234"/>
      <c r="K213" s="234"/>
      <c r="L213" s="234"/>
      <c r="M213" s="235"/>
      <c r="N213" s="428"/>
      <c r="O213" s="421"/>
      <c r="P213" s="421"/>
      <c r="Q213" s="421"/>
      <c r="R213" s="421"/>
      <c r="S213" s="245"/>
      <c r="T213" s="246"/>
      <c r="U213" s="246"/>
      <c r="V213" s="246"/>
      <c r="W213" s="247"/>
    </row>
    <row r="214" spans="1:23" ht="30" customHeight="1" thickBot="1">
      <c r="A214" s="415"/>
      <c r="B214" s="419"/>
      <c r="C214" s="149" t="s">
        <v>24</v>
      </c>
      <c r="D214" s="421"/>
      <c r="E214" s="421"/>
      <c r="F214" s="421"/>
      <c r="G214" s="421"/>
      <c r="H214" s="426"/>
      <c r="I214" s="237">
        <v>51</v>
      </c>
      <c r="J214" s="238"/>
      <c r="K214" s="238"/>
      <c r="L214" s="238"/>
      <c r="M214" s="239"/>
      <c r="N214" s="429"/>
      <c r="O214" s="424"/>
      <c r="P214" s="424"/>
      <c r="Q214" s="424"/>
      <c r="R214" s="424"/>
      <c r="S214" s="251"/>
      <c r="T214" s="248"/>
      <c r="U214" s="248"/>
      <c r="V214" s="248"/>
      <c r="W214" s="252"/>
    </row>
    <row r="215" spans="1:23" ht="30" customHeight="1" thickBot="1">
      <c r="A215" s="416"/>
      <c r="B215" s="422" t="s">
        <v>25</v>
      </c>
      <c r="C215" s="423"/>
      <c r="D215" s="256">
        <f>D207+E207+H207</f>
        <v>934.72</v>
      </c>
      <c r="E215" s="223"/>
      <c r="F215" s="223"/>
      <c r="G215" s="223"/>
      <c r="H215" s="223"/>
      <c r="I215" s="223">
        <f t="shared" ref="I215:M215" si="44">I207+I208+I209+I210+I211+I212+I213+I214</f>
        <v>109.3</v>
      </c>
      <c r="J215" s="223">
        <f t="shared" si="44"/>
        <v>0</v>
      </c>
      <c r="K215" s="223">
        <f t="shared" si="44"/>
        <v>0</v>
      </c>
      <c r="L215" s="223">
        <f t="shared" si="44"/>
        <v>0</v>
      </c>
      <c r="M215" s="224">
        <f t="shared" si="44"/>
        <v>0</v>
      </c>
      <c r="N215" s="256"/>
      <c r="O215" s="223"/>
      <c r="P215" s="223"/>
      <c r="Q215" s="223"/>
      <c r="R215" s="223"/>
      <c r="S215" s="223">
        <f t="shared" ref="S215:W215" si="45">S207+S208+S209+S210+S211+S212+S213+S214</f>
        <v>0</v>
      </c>
      <c r="T215" s="223">
        <f t="shared" si="45"/>
        <v>0</v>
      </c>
      <c r="U215" s="223">
        <f t="shared" si="45"/>
        <v>0</v>
      </c>
      <c r="V215" s="223">
        <f t="shared" si="45"/>
        <v>0</v>
      </c>
      <c r="W215" s="224">
        <f t="shared" si="45"/>
        <v>0</v>
      </c>
    </row>
    <row r="216" spans="1:23" ht="30" customHeight="1">
      <c r="A216" s="415">
        <v>24</v>
      </c>
      <c r="B216" s="417" t="s">
        <v>68</v>
      </c>
      <c r="C216" s="144" t="s">
        <v>17</v>
      </c>
      <c r="D216" s="420">
        <v>352.6</v>
      </c>
      <c r="E216" s="420">
        <v>148.58000000000001</v>
      </c>
      <c r="F216" s="420"/>
      <c r="G216" s="420">
        <v>7.11</v>
      </c>
      <c r="H216" s="425">
        <v>29.25</v>
      </c>
      <c r="I216" s="240">
        <v>25</v>
      </c>
      <c r="J216" s="232"/>
      <c r="K216" s="232"/>
      <c r="L216" s="232"/>
      <c r="M216" s="233"/>
      <c r="N216" s="427"/>
      <c r="O216" s="420"/>
      <c r="P216" s="420"/>
      <c r="Q216" s="420"/>
      <c r="R216" s="420"/>
      <c r="S216" s="242"/>
      <c r="T216" s="243"/>
      <c r="U216" s="243"/>
      <c r="V216" s="243"/>
      <c r="W216" s="244"/>
    </row>
    <row r="217" spans="1:23" ht="30" customHeight="1">
      <c r="A217" s="415"/>
      <c r="B217" s="418"/>
      <c r="C217" s="146" t="s">
        <v>18</v>
      </c>
      <c r="D217" s="421"/>
      <c r="E217" s="421"/>
      <c r="F217" s="421"/>
      <c r="G217" s="421"/>
      <c r="H217" s="426"/>
      <c r="I217" s="236">
        <v>40</v>
      </c>
      <c r="J217" s="234"/>
      <c r="K217" s="234"/>
      <c r="L217" s="234"/>
      <c r="M217" s="235"/>
      <c r="N217" s="428"/>
      <c r="O217" s="421"/>
      <c r="P217" s="421"/>
      <c r="Q217" s="421"/>
      <c r="R217" s="421"/>
      <c r="S217" s="245"/>
      <c r="T217" s="246"/>
      <c r="U217" s="246"/>
      <c r="V217" s="246"/>
      <c r="W217" s="247"/>
    </row>
    <row r="218" spans="1:23" ht="30" customHeight="1">
      <c r="A218" s="415"/>
      <c r="B218" s="418"/>
      <c r="C218" s="146" t="s">
        <v>19</v>
      </c>
      <c r="D218" s="421"/>
      <c r="E218" s="421"/>
      <c r="F218" s="421"/>
      <c r="G218" s="421"/>
      <c r="H218" s="426"/>
      <c r="I218" s="236">
        <v>30</v>
      </c>
      <c r="J218" s="234"/>
      <c r="K218" s="234"/>
      <c r="L218" s="234"/>
      <c r="M218" s="235"/>
      <c r="N218" s="428"/>
      <c r="O218" s="421"/>
      <c r="P218" s="421"/>
      <c r="Q218" s="421"/>
      <c r="R218" s="421"/>
      <c r="S218" s="245"/>
      <c r="T218" s="246"/>
      <c r="U218" s="246"/>
      <c r="V218" s="246"/>
      <c r="W218" s="247"/>
    </row>
    <row r="219" spans="1:23" ht="30" customHeight="1">
      <c r="A219" s="415"/>
      <c r="B219" s="418"/>
      <c r="C219" s="146" t="s">
        <v>20</v>
      </c>
      <c r="D219" s="421"/>
      <c r="E219" s="421"/>
      <c r="F219" s="421"/>
      <c r="G219" s="421"/>
      <c r="H219" s="426"/>
      <c r="I219" s="236">
        <v>40</v>
      </c>
      <c r="J219" s="234"/>
      <c r="K219" s="234"/>
      <c r="L219" s="234"/>
      <c r="M219" s="235"/>
      <c r="N219" s="428"/>
      <c r="O219" s="421"/>
      <c r="P219" s="421"/>
      <c r="Q219" s="421"/>
      <c r="R219" s="421"/>
      <c r="S219" s="245"/>
      <c r="T219" s="246"/>
      <c r="U219" s="246"/>
      <c r="V219" s="246"/>
      <c r="W219" s="247"/>
    </row>
    <row r="220" spans="1:23" ht="30" customHeight="1">
      <c r="A220" s="415"/>
      <c r="B220" s="418"/>
      <c r="C220" s="146" t="s">
        <v>21</v>
      </c>
      <c r="D220" s="421"/>
      <c r="E220" s="421"/>
      <c r="F220" s="421"/>
      <c r="G220" s="421"/>
      <c r="H220" s="426"/>
      <c r="I220" s="236">
        <v>50</v>
      </c>
      <c r="J220" s="234"/>
      <c r="K220" s="234"/>
      <c r="L220" s="234"/>
      <c r="M220" s="235"/>
      <c r="N220" s="428"/>
      <c r="O220" s="421"/>
      <c r="P220" s="421"/>
      <c r="Q220" s="421"/>
      <c r="R220" s="421"/>
      <c r="S220" s="245"/>
      <c r="T220" s="246"/>
      <c r="U220" s="246"/>
      <c r="V220" s="246"/>
      <c r="W220" s="247"/>
    </row>
    <row r="221" spans="1:23" ht="30" customHeight="1">
      <c r="A221" s="415"/>
      <c r="B221" s="418"/>
      <c r="C221" s="146" t="s">
        <v>22</v>
      </c>
      <c r="D221" s="421"/>
      <c r="E221" s="421"/>
      <c r="F221" s="421"/>
      <c r="G221" s="421"/>
      <c r="H221" s="426"/>
      <c r="I221" s="236"/>
      <c r="J221" s="234"/>
      <c r="K221" s="234"/>
      <c r="L221" s="234"/>
      <c r="M221" s="235"/>
      <c r="N221" s="428"/>
      <c r="O221" s="421"/>
      <c r="P221" s="421"/>
      <c r="Q221" s="421"/>
      <c r="R221" s="421"/>
      <c r="S221" s="245"/>
      <c r="T221" s="246"/>
      <c r="U221" s="246"/>
      <c r="V221" s="246"/>
      <c r="W221" s="247"/>
    </row>
    <row r="222" spans="1:23" ht="30" customHeight="1">
      <c r="A222" s="415"/>
      <c r="B222" s="418"/>
      <c r="C222" s="146" t="s">
        <v>23</v>
      </c>
      <c r="D222" s="421"/>
      <c r="E222" s="421"/>
      <c r="F222" s="421"/>
      <c r="G222" s="421"/>
      <c r="H222" s="426"/>
      <c r="I222" s="236">
        <v>20.7</v>
      </c>
      <c r="J222" s="234"/>
      <c r="K222" s="234"/>
      <c r="L222" s="234"/>
      <c r="M222" s="235"/>
      <c r="N222" s="428"/>
      <c r="O222" s="421"/>
      <c r="P222" s="421"/>
      <c r="Q222" s="421"/>
      <c r="R222" s="421"/>
      <c r="S222" s="245"/>
      <c r="T222" s="246"/>
      <c r="U222" s="246"/>
      <c r="V222" s="246"/>
      <c r="W222" s="247"/>
    </row>
    <row r="223" spans="1:23" ht="30" customHeight="1" thickBot="1">
      <c r="A223" s="415"/>
      <c r="B223" s="419"/>
      <c r="C223" s="149" t="s">
        <v>24</v>
      </c>
      <c r="D223" s="421"/>
      <c r="E223" s="421"/>
      <c r="F223" s="421"/>
      <c r="G223" s="421"/>
      <c r="H223" s="426"/>
      <c r="I223" s="237">
        <v>30</v>
      </c>
      <c r="J223" s="238"/>
      <c r="K223" s="238"/>
      <c r="L223" s="238"/>
      <c r="M223" s="239"/>
      <c r="N223" s="429"/>
      <c r="O223" s="424"/>
      <c r="P223" s="424"/>
      <c r="Q223" s="424"/>
      <c r="R223" s="424"/>
      <c r="S223" s="251"/>
      <c r="T223" s="248"/>
      <c r="U223" s="248"/>
      <c r="V223" s="248"/>
      <c r="W223" s="252"/>
    </row>
    <row r="224" spans="1:23" ht="30" customHeight="1" thickBot="1">
      <c r="A224" s="416"/>
      <c r="B224" s="422" t="s">
        <v>25</v>
      </c>
      <c r="C224" s="423"/>
      <c r="D224" s="256">
        <f>D216+E216+G216+H216</f>
        <v>537.54000000000008</v>
      </c>
      <c r="E224" s="223"/>
      <c r="F224" s="223"/>
      <c r="G224" s="223"/>
      <c r="H224" s="223"/>
      <c r="I224" s="223">
        <f t="shared" ref="I224:M224" si="46">I216+I217+I218+I219+I220+I221+I222+I223</f>
        <v>235.7</v>
      </c>
      <c r="J224" s="223">
        <f t="shared" si="46"/>
        <v>0</v>
      </c>
      <c r="K224" s="223">
        <f t="shared" si="46"/>
        <v>0</v>
      </c>
      <c r="L224" s="223">
        <f t="shared" si="46"/>
        <v>0</v>
      </c>
      <c r="M224" s="224">
        <f t="shared" si="46"/>
        <v>0</v>
      </c>
      <c r="N224" s="256"/>
      <c r="O224" s="223"/>
      <c r="P224" s="223"/>
      <c r="Q224" s="223"/>
      <c r="R224" s="223"/>
      <c r="S224" s="223">
        <f t="shared" ref="S224:W224" si="47">S216+S217+S218+S219+S220+S221+S222+S223</f>
        <v>0</v>
      </c>
      <c r="T224" s="223">
        <f t="shared" si="47"/>
        <v>0</v>
      </c>
      <c r="U224" s="223">
        <f t="shared" si="47"/>
        <v>0</v>
      </c>
      <c r="V224" s="223">
        <f t="shared" si="47"/>
        <v>0</v>
      </c>
      <c r="W224" s="224">
        <f t="shared" si="47"/>
        <v>0</v>
      </c>
    </row>
    <row r="225" spans="1:23" ht="30" customHeight="1">
      <c r="A225" s="415">
        <v>25</v>
      </c>
      <c r="B225" s="417" t="s">
        <v>69</v>
      </c>
      <c r="C225" s="144" t="s">
        <v>17</v>
      </c>
      <c r="D225" s="420">
        <v>284.92</v>
      </c>
      <c r="E225" s="420">
        <v>3.6</v>
      </c>
      <c r="F225" s="420"/>
      <c r="G225" s="420"/>
      <c r="H225" s="425">
        <v>7.68</v>
      </c>
      <c r="I225" s="240"/>
      <c r="J225" s="232"/>
      <c r="K225" s="232"/>
      <c r="L225" s="232"/>
      <c r="M225" s="233"/>
      <c r="N225" s="427">
        <v>1.35</v>
      </c>
      <c r="O225" s="420"/>
      <c r="P225" s="420"/>
      <c r="Q225" s="420"/>
      <c r="R225" s="420">
        <v>47.2</v>
      </c>
      <c r="S225" s="242"/>
      <c r="T225" s="243"/>
      <c r="U225" s="243"/>
      <c r="V225" s="243"/>
      <c r="W225" s="244"/>
    </row>
    <row r="226" spans="1:23" ht="30" customHeight="1">
      <c r="A226" s="415"/>
      <c r="B226" s="418"/>
      <c r="C226" s="146" t="s">
        <v>18</v>
      </c>
      <c r="D226" s="421"/>
      <c r="E226" s="421"/>
      <c r="F226" s="421"/>
      <c r="G226" s="421"/>
      <c r="H226" s="426"/>
      <c r="I226" s="236"/>
      <c r="J226" s="234"/>
      <c r="K226" s="234"/>
      <c r="L226" s="234"/>
      <c r="M226" s="235"/>
      <c r="N226" s="428"/>
      <c r="O226" s="421"/>
      <c r="P226" s="421"/>
      <c r="Q226" s="421"/>
      <c r="R226" s="421"/>
      <c r="S226" s="245"/>
      <c r="T226" s="246"/>
      <c r="U226" s="246"/>
      <c r="V226" s="246"/>
      <c r="W226" s="247"/>
    </row>
    <row r="227" spans="1:23" ht="30" customHeight="1">
      <c r="A227" s="415"/>
      <c r="B227" s="418"/>
      <c r="C227" s="146" t="s">
        <v>19</v>
      </c>
      <c r="D227" s="421"/>
      <c r="E227" s="421"/>
      <c r="F227" s="421"/>
      <c r="G227" s="421"/>
      <c r="H227" s="426"/>
      <c r="I227" s="236"/>
      <c r="J227" s="234"/>
      <c r="K227" s="234"/>
      <c r="L227" s="234"/>
      <c r="M227" s="235"/>
      <c r="N227" s="428"/>
      <c r="O227" s="421"/>
      <c r="P227" s="421"/>
      <c r="Q227" s="421"/>
      <c r="R227" s="421"/>
      <c r="S227" s="245"/>
      <c r="T227" s="246"/>
      <c r="U227" s="246"/>
      <c r="V227" s="246"/>
      <c r="W227" s="247"/>
    </row>
    <row r="228" spans="1:23" ht="30" customHeight="1">
      <c r="A228" s="415"/>
      <c r="B228" s="418"/>
      <c r="C228" s="146" t="s">
        <v>20</v>
      </c>
      <c r="D228" s="421"/>
      <c r="E228" s="421"/>
      <c r="F228" s="421"/>
      <c r="G228" s="421"/>
      <c r="H228" s="426"/>
      <c r="I228" s="236">
        <v>68</v>
      </c>
      <c r="J228" s="234"/>
      <c r="K228" s="234"/>
      <c r="L228" s="234"/>
      <c r="M228" s="235"/>
      <c r="N228" s="428"/>
      <c r="O228" s="421"/>
      <c r="P228" s="421"/>
      <c r="Q228" s="421"/>
      <c r="R228" s="421"/>
      <c r="S228" s="245"/>
      <c r="T228" s="246"/>
      <c r="U228" s="246"/>
      <c r="V228" s="246"/>
      <c r="W228" s="247"/>
    </row>
    <row r="229" spans="1:23" ht="30" customHeight="1">
      <c r="A229" s="415"/>
      <c r="B229" s="418"/>
      <c r="C229" s="146" t="s">
        <v>21</v>
      </c>
      <c r="D229" s="421"/>
      <c r="E229" s="421"/>
      <c r="F229" s="421"/>
      <c r="G229" s="421"/>
      <c r="H229" s="426"/>
      <c r="I229" s="236"/>
      <c r="J229" s="234"/>
      <c r="K229" s="234"/>
      <c r="L229" s="234"/>
      <c r="M229" s="235"/>
      <c r="N229" s="428"/>
      <c r="O229" s="421"/>
      <c r="P229" s="421"/>
      <c r="Q229" s="421"/>
      <c r="R229" s="421"/>
      <c r="S229" s="245"/>
      <c r="T229" s="246"/>
      <c r="U229" s="246"/>
      <c r="V229" s="246"/>
      <c r="W229" s="247"/>
    </row>
    <row r="230" spans="1:23" ht="30" customHeight="1">
      <c r="A230" s="415"/>
      <c r="B230" s="418"/>
      <c r="C230" s="146" t="s">
        <v>22</v>
      </c>
      <c r="D230" s="421"/>
      <c r="E230" s="421"/>
      <c r="F230" s="421"/>
      <c r="G230" s="421"/>
      <c r="H230" s="426"/>
      <c r="I230" s="236"/>
      <c r="J230" s="234"/>
      <c r="K230" s="234"/>
      <c r="L230" s="234"/>
      <c r="M230" s="235"/>
      <c r="N230" s="428"/>
      <c r="O230" s="421"/>
      <c r="P230" s="421"/>
      <c r="Q230" s="421"/>
      <c r="R230" s="421"/>
      <c r="S230" s="245"/>
      <c r="T230" s="246"/>
      <c r="U230" s="246"/>
      <c r="V230" s="246"/>
      <c r="W230" s="247"/>
    </row>
    <row r="231" spans="1:23" ht="30" customHeight="1">
      <c r="A231" s="415"/>
      <c r="B231" s="418"/>
      <c r="C231" s="146" t="s">
        <v>23</v>
      </c>
      <c r="D231" s="421"/>
      <c r="E231" s="421"/>
      <c r="F231" s="421"/>
      <c r="G231" s="421"/>
      <c r="H231" s="426"/>
      <c r="I231" s="236"/>
      <c r="J231" s="234"/>
      <c r="K231" s="234"/>
      <c r="L231" s="234"/>
      <c r="M231" s="235"/>
      <c r="N231" s="428"/>
      <c r="O231" s="421"/>
      <c r="P231" s="421"/>
      <c r="Q231" s="421"/>
      <c r="R231" s="421"/>
      <c r="S231" s="245"/>
      <c r="T231" s="246"/>
      <c r="U231" s="246"/>
      <c r="V231" s="246"/>
      <c r="W231" s="247"/>
    </row>
    <row r="232" spans="1:23" ht="30" customHeight="1" thickBot="1">
      <c r="A232" s="415"/>
      <c r="B232" s="419"/>
      <c r="C232" s="149" t="s">
        <v>24</v>
      </c>
      <c r="D232" s="421"/>
      <c r="E232" s="421"/>
      <c r="F232" s="421"/>
      <c r="G232" s="421"/>
      <c r="H232" s="426"/>
      <c r="I232" s="237">
        <v>20.3</v>
      </c>
      <c r="J232" s="238"/>
      <c r="K232" s="238"/>
      <c r="L232" s="238"/>
      <c r="M232" s="239"/>
      <c r="N232" s="429"/>
      <c r="O232" s="424"/>
      <c r="P232" s="424"/>
      <c r="Q232" s="424"/>
      <c r="R232" s="424"/>
      <c r="S232" s="251"/>
      <c r="T232" s="248"/>
      <c r="U232" s="248"/>
      <c r="V232" s="248"/>
      <c r="W232" s="252"/>
    </row>
    <row r="233" spans="1:23" ht="30" customHeight="1" thickBot="1">
      <c r="A233" s="416"/>
      <c r="B233" s="422" t="s">
        <v>25</v>
      </c>
      <c r="C233" s="423"/>
      <c r="D233" s="256">
        <f>D225+E225+H225</f>
        <v>296.20000000000005</v>
      </c>
      <c r="E233" s="223"/>
      <c r="F233" s="223"/>
      <c r="G233" s="223"/>
      <c r="H233" s="223"/>
      <c r="I233" s="223">
        <f t="shared" ref="I233:M233" si="48">I225+I226+I227+I228+I229+I230+I231+I232</f>
        <v>88.3</v>
      </c>
      <c r="J233" s="223">
        <f t="shared" si="48"/>
        <v>0</v>
      </c>
      <c r="K233" s="223">
        <f t="shared" si="48"/>
        <v>0</v>
      </c>
      <c r="L233" s="223">
        <f t="shared" si="48"/>
        <v>0</v>
      </c>
      <c r="M233" s="224">
        <f t="shared" si="48"/>
        <v>0</v>
      </c>
      <c r="N233" s="256">
        <f>N225+O225+P225+Q225+R225</f>
        <v>48.550000000000004</v>
      </c>
      <c r="O233" s="223"/>
      <c r="P233" s="223"/>
      <c r="Q233" s="223"/>
      <c r="R233" s="223"/>
      <c r="S233" s="223">
        <f t="shared" ref="S233:W233" si="49">S225+S226+S227+S228+S229+S230+S231+S232</f>
        <v>0</v>
      </c>
      <c r="T233" s="223">
        <f t="shared" si="49"/>
        <v>0</v>
      </c>
      <c r="U233" s="223">
        <f t="shared" si="49"/>
        <v>0</v>
      </c>
      <c r="V233" s="223">
        <f t="shared" si="49"/>
        <v>0</v>
      </c>
      <c r="W233" s="224">
        <f t="shared" si="49"/>
        <v>0</v>
      </c>
    </row>
    <row r="234" spans="1:23" ht="30" customHeight="1">
      <c r="A234" s="415">
        <v>26</v>
      </c>
      <c r="B234" s="417" t="s">
        <v>70</v>
      </c>
      <c r="C234" s="144" t="s">
        <v>17</v>
      </c>
      <c r="D234" s="420">
        <v>667.86</v>
      </c>
      <c r="E234" s="420">
        <v>48.63</v>
      </c>
      <c r="F234" s="420"/>
      <c r="G234" s="420">
        <v>267.75</v>
      </c>
      <c r="H234" s="425">
        <v>30.15</v>
      </c>
      <c r="I234" s="240">
        <v>20</v>
      </c>
      <c r="J234" s="232"/>
      <c r="K234" s="232"/>
      <c r="L234" s="232"/>
      <c r="M234" s="233"/>
      <c r="N234" s="427">
        <v>3.31</v>
      </c>
      <c r="O234" s="420"/>
      <c r="P234" s="420"/>
      <c r="Q234" s="420">
        <v>57</v>
      </c>
      <c r="R234" s="420">
        <v>93.5</v>
      </c>
      <c r="S234" s="242">
        <v>3.3</v>
      </c>
      <c r="T234" s="243"/>
      <c r="U234" s="243"/>
      <c r="V234" s="243"/>
      <c r="W234" s="244"/>
    </row>
    <row r="235" spans="1:23" ht="30" customHeight="1">
      <c r="A235" s="415"/>
      <c r="B235" s="418"/>
      <c r="C235" s="146" t="s">
        <v>18</v>
      </c>
      <c r="D235" s="421"/>
      <c r="E235" s="421"/>
      <c r="F235" s="421"/>
      <c r="G235" s="421"/>
      <c r="H235" s="426"/>
      <c r="I235" s="236"/>
      <c r="J235" s="234"/>
      <c r="K235" s="234"/>
      <c r="L235" s="234"/>
      <c r="M235" s="235"/>
      <c r="N235" s="428"/>
      <c r="O235" s="421"/>
      <c r="P235" s="421"/>
      <c r="Q235" s="421"/>
      <c r="R235" s="421"/>
      <c r="S235" s="245"/>
      <c r="T235" s="246"/>
      <c r="U235" s="246"/>
      <c r="V235" s="246"/>
      <c r="W235" s="247"/>
    </row>
    <row r="236" spans="1:23" ht="30" customHeight="1">
      <c r="A236" s="415"/>
      <c r="B236" s="418"/>
      <c r="C236" s="146" t="s">
        <v>19</v>
      </c>
      <c r="D236" s="421"/>
      <c r="E236" s="421"/>
      <c r="F236" s="421"/>
      <c r="G236" s="421"/>
      <c r="H236" s="426"/>
      <c r="I236" s="236">
        <v>22</v>
      </c>
      <c r="J236" s="234"/>
      <c r="K236" s="234"/>
      <c r="L236" s="234"/>
      <c r="M236" s="235"/>
      <c r="N236" s="428"/>
      <c r="O236" s="421"/>
      <c r="P236" s="421"/>
      <c r="Q236" s="421"/>
      <c r="R236" s="421"/>
      <c r="S236" s="245"/>
      <c r="T236" s="246"/>
      <c r="U236" s="246"/>
      <c r="V236" s="246"/>
      <c r="W236" s="247"/>
    </row>
    <row r="237" spans="1:23" ht="30" customHeight="1">
      <c r="A237" s="415"/>
      <c r="B237" s="418"/>
      <c r="C237" s="146" t="s">
        <v>20</v>
      </c>
      <c r="D237" s="421"/>
      <c r="E237" s="421"/>
      <c r="F237" s="421"/>
      <c r="G237" s="421"/>
      <c r="H237" s="426"/>
      <c r="I237" s="236">
        <v>120</v>
      </c>
      <c r="J237" s="234"/>
      <c r="K237" s="234"/>
      <c r="L237" s="234"/>
      <c r="M237" s="235"/>
      <c r="N237" s="428"/>
      <c r="O237" s="421"/>
      <c r="P237" s="421"/>
      <c r="Q237" s="421"/>
      <c r="R237" s="421"/>
      <c r="S237" s="245"/>
      <c r="T237" s="246"/>
      <c r="U237" s="246"/>
      <c r="V237" s="246"/>
      <c r="W237" s="247"/>
    </row>
    <row r="238" spans="1:23" ht="30" customHeight="1">
      <c r="A238" s="415"/>
      <c r="B238" s="418"/>
      <c r="C238" s="146" t="s">
        <v>21</v>
      </c>
      <c r="D238" s="421"/>
      <c r="E238" s="421"/>
      <c r="F238" s="421"/>
      <c r="G238" s="421"/>
      <c r="H238" s="426"/>
      <c r="I238" s="236">
        <v>10</v>
      </c>
      <c r="J238" s="234"/>
      <c r="K238" s="234"/>
      <c r="L238" s="234"/>
      <c r="M238" s="235"/>
      <c r="N238" s="428"/>
      <c r="O238" s="421"/>
      <c r="P238" s="421"/>
      <c r="Q238" s="421"/>
      <c r="R238" s="421"/>
      <c r="S238" s="245"/>
      <c r="T238" s="246"/>
      <c r="U238" s="246"/>
      <c r="V238" s="246"/>
      <c r="W238" s="247"/>
    </row>
    <row r="239" spans="1:23" ht="30" customHeight="1">
      <c r="A239" s="415"/>
      <c r="B239" s="418"/>
      <c r="C239" s="146" t="s">
        <v>22</v>
      </c>
      <c r="D239" s="421"/>
      <c r="E239" s="421"/>
      <c r="F239" s="421"/>
      <c r="G239" s="421"/>
      <c r="H239" s="426"/>
      <c r="I239" s="236"/>
      <c r="J239" s="234"/>
      <c r="K239" s="234"/>
      <c r="L239" s="234"/>
      <c r="M239" s="235"/>
      <c r="N239" s="428"/>
      <c r="O239" s="421"/>
      <c r="P239" s="421"/>
      <c r="Q239" s="421"/>
      <c r="R239" s="421"/>
      <c r="S239" s="245"/>
      <c r="T239" s="246"/>
      <c r="U239" s="246"/>
      <c r="V239" s="246"/>
      <c r="W239" s="247"/>
    </row>
    <row r="240" spans="1:23" ht="30" customHeight="1">
      <c r="A240" s="415"/>
      <c r="B240" s="418"/>
      <c r="C240" s="146" t="s">
        <v>23</v>
      </c>
      <c r="D240" s="421"/>
      <c r="E240" s="421"/>
      <c r="F240" s="421"/>
      <c r="G240" s="421"/>
      <c r="H240" s="426"/>
      <c r="I240" s="236"/>
      <c r="J240" s="234"/>
      <c r="K240" s="234"/>
      <c r="L240" s="234"/>
      <c r="M240" s="235"/>
      <c r="N240" s="428"/>
      <c r="O240" s="421"/>
      <c r="P240" s="421"/>
      <c r="Q240" s="421"/>
      <c r="R240" s="421"/>
      <c r="S240" s="245"/>
      <c r="T240" s="246"/>
      <c r="U240" s="246"/>
      <c r="V240" s="246"/>
      <c r="W240" s="247"/>
    </row>
    <row r="241" spans="1:23" ht="30" customHeight="1" thickBot="1">
      <c r="A241" s="415"/>
      <c r="B241" s="419"/>
      <c r="C241" s="149" t="s">
        <v>24</v>
      </c>
      <c r="D241" s="421"/>
      <c r="E241" s="421"/>
      <c r="F241" s="421"/>
      <c r="G241" s="421"/>
      <c r="H241" s="426"/>
      <c r="I241" s="237">
        <v>17</v>
      </c>
      <c r="J241" s="238"/>
      <c r="K241" s="238"/>
      <c r="L241" s="238"/>
      <c r="M241" s="239"/>
      <c r="N241" s="429"/>
      <c r="O241" s="424"/>
      <c r="P241" s="424"/>
      <c r="Q241" s="424"/>
      <c r="R241" s="424"/>
      <c r="S241" s="251"/>
      <c r="T241" s="248"/>
      <c r="U241" s="248"/>
      <c r="V241" s="248"/>
      <c r="W241" s="252"/>
    </row>
    <row r="242" spans="1:23" ht="30" customHeight="1" thickBot="1">
      <c r="A242" s="416"/>
      <c r="B242" s="422" t="s">
        <v>25</v>
      </c>
      <c r="C242" s="423"/>
      <c r="D242" s="256">
        <f>D234+E234+G234+H234</f>
        <v>1014.39</v>
      </c>
      <c r="E242" s="223"/>
      <c r="F242" s="223"/>
      <c r="G242" s="223"/>
      <c r="H242" s="223"/>
      <c r="I242" s="223">
        <f t="shared" ref="I242:M242" si="50">I234+I235+I236+I237+I238+I239+I240+I241</f>
        <v>189</v>
      </c>
      <c r="J242" s="223">
        <f t="shared" si="50"/>
        <v>0</v>
      </c>
      <c r="K242" s="223">
        <f t="shared" si="50"/>
        <v>0</v>
      </c>
      <c r="L242" s="223">
        <f t="shared" si="50"/>
        <v>0</v>
      </c>
      <c r="M242" s="224">
        <f t="shared" si="50"/>
        <v>0</v>
      </c>
      <c r="N242" s="256">
        <f>N234+O234+P234+Q234+R234</f>
        <v>153.81</v>
      </c>
      <c r="O242" s="223"/>
      <c r="P242" s="223"/>
      <c r="Q242" s="223"/>
      <c r="R242" s="223"/>
      <c r="S242" s="223">
        <f t="shared" ref="S242:W242" si="51">S234+S235+S236+S237+S238+S239+S240+S241</f>
        <v>3.3</v>
      </c>
      <c r="T242" s="223">
        <f t="shared" si="51"/>
        <v>0</v>
      </c>
      <c r="U242" s="223">
        <f t="shared" si="51"/>
        <v>0</v>
      </c>
      <c r="V242" s="223">
        <f t="shared" si="51"/>
        <v>0</v>
      </c>
      <c r="W242" s="224">
        <f t="shared" si="51"/>
        <v>0</v>
      </c>
    </row>
    <row r="243" spans="1:23" ht="30" customHeight="1">
      <c r="A243" s="415">
        <v>27</v>
      </c>
      <c r="B243" s="417" t="s">
        <v>71</v>
      </c>
      <c r="C243" s="144" t="s">
        <v>17</v>
      </c>
      <c r="D243" s="420">
        <v>1095.51</v>
      </c>
      <c r="E243" s="420">
        <v>216.22</v>
      </c>
      <c r="F243" s="420"/>
      <c r="G243" s="420"/>
      <c r="H243" s="425">
        <v>3.57</v>
      </c>
      <c r="I243" s="240"/>
      <c r="J243" s="232"/>
      <c r="K243" s="232"/>
      <c r="L243" s="232"/>
      <c r="M243" s="233"/>
      <c r="N243" s="427"/>
      <c r="O243" s="420"/>
      <c r="P243" s="420"/>
      <c r="Q243" s="420"/>
      <c r="R243" s="420"/>
      <c r="S243" s="242"/>
      <c r="T243" s="243"/>
      <c r="U243" s="243"/>
      <c r="V243" s="243"/>
      <c r="W243" s="244"/>
    </row>
    <row r="244" spans="1:23" ht="30" customHeight="1">
      <c r="A244" s="415"/>
      <c r="B244" s="418"/>
      <c r="C244" s="146" t="s">
        <v>18</v>
      </c>
      <c r="D244" s="421"/>
      <c r="E244" s="421"/>
      <c r="F244" s="421"/>
      <c r="G244" s="421"/>
      <c r="H244" s="426"/>
      <c r="I244" s="236"/>
      <c r="J244" s="234"/>
      <c r="K244" s="234"/>
      <c r="L244" s="234"/>
      <c r="M244" s="235"/>
      <c r="N244" s="428"/>
      <c r="O244" s="421"/>
      <c r="P244" s="421"/>
      <c r="Q244" s="421"/>
      <c r="R244" s="421"/>
      <c r="S244" s="245"/>
      <c r="T244" s="246"/>
      <c r="U244" s="246"/>
      <c r="V244" s="246"/>
      <c r="W244" s="247"/>
    </row>
    <row r="245" spans="1:23" ht="30" customHeight="1">
      <c r="A245" s="415"/>
      <c r="B245" s="418"/>
      <c r="C245" s="146" t="s">
        <v>19</v>
      </c>
      <c r="D245" s="421"/>
      <c r="E245" s="421"/>
      <c r="F245" s="421"/>
      <c r="G245" s="421"/>
      <c r="H245" s="426"/>
      <c r="I245" s="236"/>
      <c r="J245" s="234"/>
      <c r="K245" s="234"/>
      <c r="L245" s="234"/>
      <c r="M245" s="235"/>
      <c r="N245" s="428"/>
      <c r="O245" s="421"/>
      <c r="P245" s="421"/>
      <c r="Q245" s="421"/>
      <c r="R245" s="421"/>
      <c r="S245" s="245"/>
      <c r="T245" s="246"/>
      <c r="U245" s="246"/>
      <c r="V245" s="246"/>
      <c r="W245" s="247"/>
    </row>
    <row r="246" spans="1:23" ht="30" customHeight="1">
      <c r="A246" s="415"/>
      <c r="B246" s="418"/>
      <c r="C246" s="146" t="s">
        <v>20</v>
      </c>
      <c r="D246" s="421"/>
      <c r="E246" s="421"/>
      <c r="F246" s="421"/>
      <c r="G246" s="421"/>
      <c r="H246" s="426"/>
      <c r="I246" s="236"/>
      <c r="J246" s="234"/>
      <c r="K246" s="234"/>
      <c r="L246" s="234"/>
      <c r="M246" s="235"/>
      <c r="N246" s="428"/>
      <c r="O246" s="421"/>
      <c r="P246" s="421"/>
      <c r="Q246" s="421"/>
      <c r="R246" s="421"/>
      <c r="S246" s="245"/>
      <c r="T246" s="246"/>
      <c r="U246" s="246"/>
      <c r="V246" s="246"/>
      <c r="W246" s="247"/>
    </row>
    <row r="247" spans="1:23" ht="30" customHeight="1">
      <c r="A247" s="415"/>
      <c r="B247" s="418"/>
      <c r="C247" s="146" t="s">
        <v>21</v>
      </c>
      <c r="D247" s="421"/>
      <c r="E247" s="421"/>
      <c r="F247" s="421"/>
      <c r="G247" s="421"/>
      <c r="H247" s="426"/>
      <c r="I247" s="236"/>
      <c r="J247" s="234"/>
      <c r="K247" s="234"/>
      <c r="L247" s="234"/>
      <c r="M247" s="235"/>
      <c r="N247" s="428"/>
      <c r="O247" s="421"/>
      <c r="P247" s="421"/>
      <c r="Q247" s="421"/>
      <c r="R247" s="421"/>
      <c r="S247" s="245"/>
      <c r="T247" s="246"/>
      <c r="U247" s="246"/>
      <c r="V247" s="246"/>
      <c r="W247" s="247"/>
    </row>
    <row r="248" spans="1:23" ht="30" customHeight="1">
      <c r="A248" s="415"/>
      <c r="B248" s="418"/>
      <c r="C248" s="146" t="s">
        <v>22</v>
      </c>
      <c r="D248" s="421"/>
      <c r="E248" s="421"/>
      <c r="F248" s="421"/>
      <c r="G248" s="421"/>
      <c r="H248" s="426"/>
      <c r="I248" s="236"/>
      <c r="J248" s="234"/>
      <c r="K248" s="234"/>
      <c r="L248" s="234"/>
      <c r="M248" s="235"/>
      <c r="N248" s="428"/>
      <c r="O248" s="421"/>
      <c r="P248" s="421"/>
      <c r="Q248" s="421"/>
      <c r="R248" s="421"/>
      <c r="S248" s="245"/>
      <c r="T248" s="246"/>
      <c r="U248" s="246"/>
      <c r="V248" s="246"/>
      <c r="W248" s="247"/>
    </row>
    <row r="249" spans="1:23" ht="30" customHeight="1">
      <c r="A249" s="415"/>
      <c r="B249" s="418"/>
      <c r="C249" s="146" t="s">
        <v>23</v>
      </c>
      <c r="D249" s="421"/>
      <c r="E249" s="421"/>
      <c r="F249" s="421"/>
      <c r="G249" s="421"/>
      <c r="H249" s="426"/>
      <c r="I249" s="236"/>
      <c r="J249" s="234"/>
      <c r="K249" s="234"/>
      <c r="L249" s="234"/>
      <c r="M249" s="235"/>
      <c r="N249" s="428"/>
      <c r="O249" s="421"/>
      <c r="P249" s="421"/>
      <c r="Q249" s="421"/>
      <c r="R249" s="421"/>
      <c r="S249" s="245"/>
      <c r="T249" s="246"/>
      <c r="U249" s="246"/>
      <c r="V249" s="246"/>
      <c r="W249" s="247"/>
    </row>
    <row r="250" spans="1:23" ht="30" customHeight="1" thickBot="1">
      <c r="A250" s="415"/>
      <c r="B250" s="419"/>
      <c r="C250" s="149" t="s">
        <v>24</v>
      </c>
      <c r="D250" s="421"/>
      <c r="E250" s="421"/>
      <c r="F250" s="421"/>
      <c r="G250" s="421"/>
      <c r="H250" s="426"/>
      <c r="I250" s="237">
        <v>5</v>
      </c>
      <c r="J250" s="238"/>
      <c r="K250" s="238"/>
      <c r="L250" s="238"/>
      <c r="M250" s="239"/>
      <c r="N250" s="429"/>
      <c r="O250" s="424"/>
      <c r="P250" s="424"/>
      <c r="Q250" s="424"/>
      <c r="R250" s="424"/>
      <c r="S250" s="251"/>
      <c r="T250" s="248"/>
      <c r="U250" s="248"/>
      <c r="V250" s="248"/>
      <c r="W250" s="252"/>
    </row>
    <row r="251" spans="1:23" ht="30" customHeight="1" thickBot="1">
      <c r="A251" s="416"/>
      <c r="B251" s="422" t="s">
        <v>25</v>
      </c>
      <c r="C251" s="423"/>
      <c r="D251" s="256">
        <f>D243+E243+H243</f>
        <v>1315.3</v>
      </c>
      <c r="E251" s="223"/>
      <c r="F251" s="223"/>
      <c r="G251" s="223"/>
      <c r="H251" s="223"/>
      <c r="I251" s="223">
        <f t="shared" ref="I251:M251" si="52">I243+I244+I245+I246+I247+I248+I249+I250</f>
        <v>5</v>
      </c>
      <c r="J251" s="223">
        <f t="shared" si="52"/>
        <v>0</v>
      </c>
      <c r="K251" s="223">
        <f t="shared" si="52"/>
        <v>0</v>
      </c>
      <c r="L251" s="223">
        <f t="shared" si="52"/>
        <v>0</v>
      </c>
      <c r="M251" s="224">
        <f t="shared" si="52"/>
        <v>0</v>
      </c>
      <c r="N251" s="256"/>
      <c r="O251" s="223"/>
      <c r="P251" s="223"/>
      <c r="Q251" s="223"/>
      <c r="R251" s="223"/>
      <c r="S251" s="223">
        <f t="shared" ref="S251:W251" si="53">S243+S244+S245+S246+S247+S248+S249+S250</f>
        <v>0</v>
      </c>
      <c r="T251" s="223">
        <f t="shared" si="53"/>
        <v>0</v>
      </c>
      <c r="U251" s="223">
        <f t="shared" si="53"/>
        <v>0</v>
      </c>
      <c r="V251" s="223">
        <f t="shared" si="53"/>
        <v>0</v>
      </c>
      <c r="W251" s="224">
        <f t="shared" si="53"/>
        <v>0</v>
      </c>
    </row>
    <row r="252" spans="1:23" ht="30" customHeight="1">
      <c r="A252" s="415">
        <v>28</v>
      </c>
      <c r="B252" s="417" t="s">
        <v>72</v>
      </c>
      <c r="C252" s="144" t="s">
        <v>17</v>
      </c>
      <c r="D252" s="420">
        <v>271.77999999999997</v>
      </c>
      <c r="E252" s="420">
        <v>96.45</v>
      </c>
      <c r="F252" s="420"/>
      <c r="G252" s="420"/>
      <c r="H252" s="425">
        <v>18.27</v>
      </c>
      <c r="I252" s="240">
        <v>3</v>
      </c>
      <c r="J252" s="232"/>
      <c r="K252" s="232"/>
      <c r="L252" s="232"/>
      <c r="M252" s="233"/>
      <c r="N252" s="427"/>
      <c r="O252" s="420"/>
      <c r="P252" s="420"/>
      <c r="Q252" s="420"/>
      <c r="R252" s="420"/>
      <c r="S252" s="242"/>
      <c r="T252" s="243"/>
      <c r="U252" s="243"/>
      <c r="V252" s="243"/>
      <c r="W252" s="244"/>
    </row>
    <row r="253" spans="1:23" ht="30" customHeight="1">
      <c r="A253" s="415"/>
      <c r="B253" s="418"/>
      <c r="C253" s="146" t="s">
        <v>18</v>
      </c>
      <c r="D253" s="421"/>
      <c r="E253" s="421"/>
      <c r="F253" s="421"/>
      <c r="G253" s="421"/>
      <c r="H253" s="426"/>
      <c r="I253" s="236">
        <v>5</v>
      </c>
      <c r="J253" s="234"/>
      <c r="K253" s="234"/>
      <c r="L253" s="234"/>
      <c r="M253" s="235"/>
      <c r="N253" s="428"/>
      <c r="O253" s="421"/>
      <c r="P253" s="421"/>
      <c r="Q253" s="421"/>
      <c r="R253" s="421"/>
      <c r="S253" s="245"/>
      <c r="T253" s="246"/>
      <c r="U253" s="246"/>
      <c r="V253" s="246"/>
      <c r="W253" s="247"/>
    </row>
    <row r="254" spans="1:23" ht="30" customHeight="1">
      <c r="A254" s="415"/>
      <c r="B254" s="418"/>
      <c r="C254" s="146" t="s">
        <v>19</v>
      </c>
      <c r="D254" s="421"/>
      <c r="E254" s="421"/>
      <c r="F254" s="421"/>
      <c r="G254" s="421"/>
      <c r="H254" s="426"/>
      <c r="I254" s="236"/>
      <c r="J254" s="234"/>
      <c r="K254" s="234"/>
      <c r="L254" s="234"/>
      <c r="M254" s="235"/>
      <c r="N254" s="428"/>
      <c r="O254" s="421"/>
      <c r="P254" s="421"/>
      <c r="Q254" s="421"/>
      <c r="R254" s="421"/>
      <c r="S254" s="245"/>
      <c r="T254" s="246"/>
      <c r="U254" s="246"/>
      <c r="V254" s="246"/>
      <c r="W254" s="247"/>
    </row>
    <row r="255" spans="1:23" ht="30" customHeight="1">
      <c r="A255" s="415"/>
      <c r="B255" s="418"/>
      <c r="C255" s="146" t="s">
        <v>20</v>
      </c>
      <c r="D255" s="421"/>
      <c r="E255" s="421"/>
      <c r="F255" s="421"/>
      <c r="G255" s="421"/>
      <c r="H255" s="426"/>
      <c r="I255" s="236">
        <v>68</v>
      </c>
      <c r="J255" s="234"/>
      <c r="K255" s="234"/>
      <c r="L255" s="234"/>
      <c r="M255" s="235"/>
      <c r="N255" s="428"/>
      <c r="O255" s="421"/>
      <c r="P255" s="421"/>
      <c r="Q255" s="421"/>
      <c r="R255" s="421"/>
      <c r="S255" s="245"/>
      <c r="T255" s="246"/>
      <c r="U255" s="246"/>
      <c r="V255" s="246"/>
      <c r="W255" s="247"/>
    </row>
    <row r="256" spans="1:23" ht="30" customHeight="1">
      <c r="A256" s="415"/>
      <c r="B256" s="418"/>
      <c r="C256" s="146" t="s">
        <v>21</v>
      </c>
      <c r="D256" s="421"/>
      <c r="E256" s="421"/>
      <c r="F256" s="421"/>
      <c r="G256" s="421"/>
      <c r="H256" s="426"/>
      <c r="I256" s="236"/>
      <c r="J256" s="234"/>
      <c r="K256" s="234"/>
      <c r="L256" s="234"/>
      <c r="M256" s="235"/>
      <c r="N256" s="428"/>
      <c r="O256" s="421"/>
      <c r="P256" s="421"/>
      <c r="Q256" s="421"/>
      <c r="R256" s="421"/>
      <c r="S256" s="245"/>
      <c r="T256" s="246"/>
      <c r="U256" s="246"/>
      <c r="V256" s="246"/>
      <c r="W256" s="247"/>
    </row>
    <row r="257" spans="1:23" ht="30" customHeight="1">
      <c r="A257" s="415"/>
      <c r="B257" s="418"/>
      <c r="C257" s="146" t="s">
        <v>22</v>
      </c>
      <c r="D257" s="421"/>
      <c r="E257" s="421"/>
      <c r="F257" s="421"/>
      <c r="G257" s="421"/>
      <c r="H257" s="426"/>
      <c r="I257" s="236"/>
      <c r="J257" s="234"/>
      <c r="K257" s="234"/>
      <c r="L257" s="234"/>
      <c r="M257" s="235"/>
      <c r="N257" s="428"/>
      <c r="O257" s="421"/>
      <c r="P257" s="421"/>
      <c r="Q257" s="421"/>
      <c r="R257" s="421"/>
      <c r="S257" s="245"/>
      <c r="T257" s="246"/>
      <c r="U257" s="246"/>
      <c r="V257" s="246"/>
      <c r="W257" s="247"/>
    </row>
    <row r="258" spans="1:23" ht="30" customHeight="1">
      <c r="A258" s="415"/>
      <c r="B258" s="418"/>
      <c r="C258" s="146" t="s">
        <v>23</v>
      </c>
      <c r="D258" s="421"/>
      <c r="E258" s="421"/>
      <c r="F258" s="421"/>
      <c r="G258" s="421"/>
      <c r="H258" s="426"/>
      <c r="I258" s="236"/>
      <c r="J258" s="234"/>
      <c r="K258" s="234"/>
      <c r="L258" s="234"/>
      <c r="M258" s="235"/>
      <c r="N258" s="428"/>
      <c r="O258" s="421"/>
      <c r="P258" s="421"/>
      <c r="Q258" s="421"/>
      <c r="R258" s="421"/>
      <c r="S258" s="245"/>
      <c r="T258" s="246"/>
      <c r="U258" s="246"/>
      <c r="V258" s="246"/>
      <c r="W258" s="247"/>
    </row>
    <row r="259" spans="1:23" ht="30" customHeight="1" thickBot="1">
      <c r="A259" s="415"/>
      <c r="B259" s="419"/>
      <c r="C259" s="149" t="s">
        <v>24</v>
      </c>
      <c r="D259" s="421"/>
      <c r="E259" s="421"/>
      <c r="F259" s="421"/>
      <c r="G259" s="421"/>
      <c r="H259" s="426"/>
      <c r="I259" s="237"/>
      <c r="J259" s="238"/>
      <c r="K259" s="238"/>
      <c r="L259" s="238"/>
      <c r="M259" s="239"/>
      <c r="N259" s="429"/>
      <c r="O259" s="424"/>
      <c r="P259" s="424"/>
      <c r="Q259" s="424"/>
      <c r="R259" s="424"/>
      <c r="S259" s="251"/>
      <c r="T259" s="248"/>
      <c r="U259" s="248"/>
      <c r="V259" s="248"/>
      <c r="W259" s="252"/>
    </row>
    <row r="260" spans="1:23" ht="30" customHeight="1" thickBot="1">
      <c r="A260" s="416"/>
      <c r="B260" s="422" t="s">
        <v>25</v>
      </c>
      <c r="C260" s="423"/>
      <c r="D260" s="256">
        <f>D252+E252+H252</f>
        <v>386.49999999999994</v>
      </c>
      <c r="E260" s="223"/>
      <c r="F260" s="223"/>
      <c r="G260" s="223"/>
      <c r="H260" s="223"/>
      <c r="I260" s="223">
        <f t="shared" ref="I260:M260" si="54">I252+I253+I254+I255+I256+I257+I258+I259</f>
        <v>76</v>
      </c>
      <c r="J260" s="223">
        <f t="shared" si="54"/>
        <v>0</v>
      </c>
      <c r="K260" s="223">
        <f t="shared" si="54"/>
        <v>0</v>
      </c>
      <c r="L260" s="223">
        <f t="shared" si="54"/>
        <v>0</v>
      </c>
      <c r="M260" s="224">
        <f t="shared" si="54"/>
        <v>0</v>
      </c>
      <c r="N260" s="256"/>
      <c r="O260" s="223"/>
      <c r="P260" s="223"/>
      <c r="Q260" s="223"/>
      <c r="R260" s="223"/>
      <c r="S260" s="223">
        <f t="shared" ref="S260:W260" si="55">S252+S253+S254+S255+S256+S257+S258+S259</f>
        <v>0</v>
      </c>
      <c r="T260" s="223">
        <f t="shared" si="55"/>
        <v>0</v>
      </c>
      <c r="U260" s="223">
        <f t="shared" si="55"/>
        <v>0</v>
      </c>
      <c r="V260" s="223">
        <f t="shared" si="55"/>
        <v>0</v>
      </c>
      <c r="W260" s="224">
        <f t="shared" si="55"/>
        <v>0</v>
      </c>
    </row>
    <row r="261" spans="1:23" ht="30" customHeight="1">
      <c r="A261" s="415">
        <v>29</v>
      </c>
      <c r="B261" s="417" t="s">
        <v>73</v>
      </c>
      <c r="C261" s="144" t="s">
        <v>17</v>
      </c>
      <c r="D261" s="420">
        <v>208.81</v>
      </c>
      <c r="E261" s="420">
        <v>118.56</v>
      </c>
      <c r="F261" s="420"/>
      <c r="G261" s="420"/>
      <c r="H261" s="425">
        <v>8.25</v>
      </c>
      <c r="I261" s="240">
        <v>2</v>
      </c>
      <c r="J261" s="232"/>
      <c r="K261" s="232"/>
      <c r="L261" s="232"/>
      <c r="M261" s="233"/>
      <c r="N261" s="427">
        <v>12.88</v>
      </c>
      <c r="O261" s="420"/>
      <c r="P261" s="420"/>
      <c r="Q261" s="420"/>
      <c r="R261" s="420"/>
      <c r="S261" s="242"/>
      <c r="T261" s="243"/>
      <c r="U261" s="243"/>
      <c r="V261" s="243"/>
      <c r="W261" s="244"/>
    </row>
    <row r="262" spans="1:23" ht="30" customHeight="1">
      <c r="A262" s="415"/>
      <c r="B262" s="418"/>
      <c r="C262" s="146" t="s">
        <v>18</v>
      </c>
      <c r="D262" s="421"/>
      <c r="E262" s="421"/>
      <c r="F262" s="421"/>
      <c r="G262" s="421"/>
      <c r="H262" s="426"/>
      <c r="I262" s="236">
        <v>10</v>
      </c>
      <c r="J262" s="234"/>
      <c r="K262" s="234"/>
      <c r="L262" s="234"/>
      <c r="M262" s="235"/>
      <c r="N262" s="428"/>
      <c r="O262" s="421"/>
      <c r="P262" s="421"/>
      <c r="Q262" s="421"/>
      <c r="R262" s="421"/>
      <c r="S262" s="245"/>
      <c r="T262" s="246"/>
      <c r="U262" s="246"/>
      <c r="V262" s="246"/>
      <c r="W262" s="247"/>
    </row>
    <row r="263" spans="1:23" ht="30" customHeight="1">
      <c r="A263" s="415"/>
      <c r="B263" s="418"/>
      <c r="C263" s="146" t="s">
        <v>19</v>
      </c>
      <c r="D263" s="421"/>
      <c r="E263" s="421"/>
      <c r="F263" s="421"/>
      <c r="G263" s="421"/>
      <c r="H263" s="426"/>
      <c r="I263" s="236"/>
      <c r="J263" s="234"/>
      <c r="K263" s="234"/>
      <c r="L263" s="234"/>
      <c r="M263" s="235"/>
      <c r="N263" s="428"/>
      <c r="O263" s="421"/>
      <c r="P263" s="421"/>
      <c r="Q263" s="421"/>
      <c r="R263" s="421"/>
      <c r="S263" s="245"/>
      <c r="T263" s="246"/>
      <c r="U263" s="246"/>
      <c r="V263" s="246"/>
      <c r="W263" s="247"/>
    </row>
    <row r="264" spans="1:23" ht="30" customHeight="1">
      <c r="A264" s="415"/>
      <c r="B264" s="418"/>
      <c r="C264" s="146" t="s">
        <v>20</v>
      </c>
      <c r="D264" s="421"/>
      <c r="E264" s="421"/>
      <c r="F264" s="421"/>
      <c r="G264" s="421"/>
      <c r="H264" s="426"/>
      <c r="I264" s="236">
        <v>6</v>
      </c>
      <c r="J264" s="234"/>
      <c r="K264" s="234"/>
      <c r="L264" s="234"/>
      <c r="M264" s="235"/>
      <c r="N264" s="428"/>
      <c r="O264" s="421"/>
      <c r="P264" s="421"/>
      <c r="Q264" s="421"/>
      <c r="R264" s="421"/>
      <c r="S264" s="245"/>
      <c r="T264" s="246"/>
      <c r="U264" s="246"/>
      <c r="V264" s="246"/>
      <c r="W264" s="247"/>
    </row>
    <row r="265" spans="1:23" ht="30" customHeight="1">
      <c r="A265" s="415"/>
      <c r="B265" s="418"/>
      <c r="C265" s="146" t="s">
        <v>21</v>
      </c>
      <c r="D265" s="421"/>
      <c r="E265" s="421"/>
      <c r="F265" s="421"/>
      <c r="G265" s="421"/>
      <c r="H265" s="426"/>
      <c r="I265" s="236"/>
      <c r="J265" s="234"/>
      <c r="K265" s="234"/>
      <c r="L265" s="234"/>
      <c r="M265" s="235"/>
      <c r="N265" s="428"/>
      <c r="O265" s="421"/>
      <c r="P265" s="421"/>
      <c r="Q265" s="421"/>
      <c r="R265" s="421"/>
      <c r="S265" s="245"/>
      <c r="T265" s="246"/>
      <c r="U265" s="246"/>
      <c r="V265" s="246"/>
      <c r="W265" s="247"/>
    </row>
    <row r="266" spans="1:23" ht="30" customHeight="1">
      <c r="A266" s="415"/>
      <c r="B266" s="418"/>
      <c r="C266" s="146" t="s">
        <v>22</v>
      </c>
      <c r="D266" s="421"/>
      <c r="E266" s="421"/>
      <c r="F266" s="421"/>
      <c r="G266" s="421"/>
      <c r="H266" s="426"/>
      <c r="I266" s="236"/>
      <c r="J266" s="234"/>
      <c r="K266" s="234"/>
      <c r="L266" s="234"/>
      <c r="M266" s="235"/>
      <c r="N266" s="428"/>
      <c r="O266" s="421"/>
      <c r="P266" s="421"/>
      <c r="Q266" s="421"/>
      <c r="R266" s="421"/>
      <c r="S266" s="245"/>
      <c r="T266" s="246"/>
      <c r="U266" s="246"/>
      <c r="V266" s="246"/>
      <c r="W266" s="247"/>
    </row>
    <row r="267" spans="1:23" ht="30" customHeight="1">
      <c r="A267" s="415"/>
      <c r="B267" s="418"/>
      <c r="C267" s="146" t="s">
        <v>23</v>
      </c>
      <c r="D267" s="421"/>
      <c r="E267" s="421"/>
      <c r="F267" s="421"/>
      <c r="G267" s="421"/>
      <c r="H267" s="426"/>
      <c r="I267" s="236"/>
      <c r="J267" s="234"/>
      <c r="K267" s="234"/>
      <c r="L267" s="234"/>
      <c r="M267" s="235"/>
      <c r="N267" s="428"/>
      <c r="O267" s="421"/>
      <c r="P267" s="421"/>
      <c r="Q267" s="421"/>
      <c r="R267" s="421"/>
      <c r="S267" s="245"/>
      <c r="T267" s="246"/>
      <c r="U267" s="246"/>
      <c r="V267" s="246"/>
      <c r="W267" s="247"/>
    </row>
    <row r="268" spans="1:23" ht="30" customHeight="1" thickBot="1">
      <c r="A268" s="415"/>
      <c r="B268" s="419"/>
      <c r="C268" s="149" t="s">
        <v>24</v>
      </c>
      <c r="D268" s="421"/>
      <c r="E268" s="421"/>
      <c r="F268" s="421"/>
      <c r="G268" s="421"/>
      <c r="H268" s="426"/>
      <c r="I268" s="237">
        <v>12</v>
      </c>
      <c r="J268" s="238"/>
      <c r="K268" s="238"/>
      <c r="L268" s="238"/>
      <c r="M268" s="239"/>
      <c r="N268" s="429"/>
      <c r="O268" s="424"/>
      <c r="P268" s="424"/>
      <c r="Q268" s="424"/>
      <c r="R268" s="424"/>
      <c r="S268" s="251"/>
      <c r="T268" s="248"/>
      <c r="U268" s="248"/>
      <c r="V268" s="248"/>
      <c r="W268" s="252"/>
    </row>
    <row r="269" spans="1:23" ht="30" customHeight="1" thickBot="1">
      <c r="A269" s="416"/>
      <c r="B269" s="422" t="s">
        <v>25</v>
      </c>
      <c r="C269" s="423"/>
      <c r="D269" s="256">
        <f>D261+E261+H261</f>
        <v>335.62</v>
      </c>
      <c r="E269" s="223"/>
      <c r="F269" s="223"/>
      <c r="G269" s="223"/>
      <c r="H269" s="223"/>
      <c r="I269" s="223">
        <f t="shared" ref="I269:M269" si="56">I261+I262+I263+I264+I265+I266+I267+I268</f>
        <v>30</v>
      </c>
      <c r="J269" s="223">
        <f t="shared" si="56"/>
        <v>0</v>
      </c>
      <c r="K269" s="223">
        <f t="shared" si="56"/>
        <v>0</v>
      </c>
      <c r="L269" s="223">
        <f t="shared" si="56"/>
        <v>0</v>
      </c>
      <c r="M269" s="224">
        <f t="shared" si="56"/>
        <v>0</v>
      </c>
      <c r="N269" s="256">
        <f>N261+O261+P261+Q261+R261</f>
        <v>12.88</v>
      </c>
      <c r="O269" s="223"/>
      <c r="P269" s="223"/>
      <c r="Q269" s="223"/>
      <c r="R269" s="223"/>
      <c r="S269" s="223">
        <f t="shared" ref="S269:W269" si="57">S261+S262+S263+S264+S265+S266+S267+S268</f>
        <v>0</v>
      </c>
      <c r="T269" s="223">
        <f t="shared" si="57"/>
        <v>0</v>
      </c>
      <c r="U269" s="223">
        <f t="shared" si="57"/>
        <v>0</v>
      </c>
      <c r="V269" s="223">
        <f t="shared" si="57"/>
        <v>0</v>
      </c>
      <c r="W269" s="224">
        <f t="shared" si="57"/>
        <v>0</v>
      </c>
    </row>
    <row r="270" spans="1:23" ht="30" customHeight="1">
      <c r="A270" s="415">
        <v>30</v>
      </c>
      <c r="B270" s="417" t="s">
        <v>74</v>
      </c>
      <c r="C270" s="144" t="s">
        <v>17</v>
      </c>
      <c r="D270" s="420">
        <v>298.17</v>
      </c>
      <c r="E270" s="420">
        <v>21.81</v>
      </c>
      <c r="F270" s="420"/>
      <c r="G270" s="420"/>
      <c r="H270" s="425">
        <v>234.34</v>
      </c>
      <c r="I270" s="240">
        <v>20</v>
      </c>
      <c r="J270" s="232"/>
      <c r="K270" s="232"/>
      <c r="L270" s="232"/>
      <c r="M270" s="233"/>
      <c r="N270" s="427"/>
      <c r="O270" s="420"/>
      <c r="P270" s="420"/>
      <c r="Q270" s="420"/>
      <c r="R270" s="420"/>
      <c r="S270" s="242"/>
      <c r="T270" s="243"/>
      <c r="U270" s="243"/>
      <c r="V270" s="243"/>
      <c r="W270" s="244"/>
    </row>
    <row r="271" spans="1:23" ht="30" customHeight="1">
      <c r="A271" s="415"/>
      <c r="B271" s="418"/>
      <c r="C271" s="146" t="s">
        <v>18</v>
      </c>
      <c r="D271" s="421"/>
      <c r="E271" s="421"/>
      <c r="F271" s="421"/>
      <c r="G271" s="421"/>
      <c r="H271" s="426"/>
      <c r="I271" s="236"/>
      <c r="J271" s="234"/>
      <c r="K271" s="234"/>
      <c r="L271" s="234"/>
      <c r="M271" s="235"/>
      <c r="N271" s="428"/>
      <c r="O271" s="421"/>
      <c r="P271" s="421"/>
      <c r="Q271" s="421"/>
      <c r="R271" s="421"/>
      <c r="S271" s="245"/>
      <c r="T271" s="246"/>
      <c r="U271" s="246"/>
      <c r="V271" s="246"/>
      <c r="W271" s="247"/>
    </row>
    <row r="272" spans="1:23" ht="30" customHeight="1">
      <c r="A272" s="415"/>
      <c r="B272" s="418"/>
      <c r="C272" s="146" t="s">
        <v>19</v>
      </c>
      <c r="D272" s="421"/>
      <c r="E272" s="421"/>
      <c r="F272" s="421"/>
      <c r="G272" s="421"/>
      <c r="H272" s="426"/>
      <c r="I272" s="236"/>
      <c r="J272" s="234"/>
      <c r="K272" s="234"/>
      <c r="L272" s="234"/>
      <c r="M272" s="235"/>
      <c r="N272" s="428"/>
      <c r="O272" s="421"/>
      <c r="P272" s="421"/>
      <c r="Q272" s="421"/>
      <c r="R272" s="421"/>
      <c r="S272" s="245"/>
      <c r="T272" s="246"/>
      <c r="U272" s="246"/>
      <c r="V272" s="246"/>
      <c r="W272" s="247"/>
    </row>
    <row r="273" spans="1:23" ht="30" customHeight="1">
      <c r="A273" s="415"/>
      <c r="B273" s="418"/>
      <c r="C273" s="146" t="s">
        <v>20</v>
      </c>
      <c r="D273" s="421"/>
      <c r="E273" s="421"/>
      <c r="F273" s="421"/>
      <c r="G273" s="421"/>
      <c r="H273" s="426"/>
      <c r="I273" s="236"/>
      <c r="J273" s="234"/>
      <c r="K273" s="234"/>
      <c r="L273" s="234"/>
      <c r="M273" s="235"/>
      <c r="N273" s="428"/>
      <c r="O273" s="421"/>
      <c r="P273" s="421"/>
      <c r="Q273" s="421"/>
      <c r="R273" s="421"/>
      <c r="S273" s="245"/>
      <c r="T273" s="246"/>
      <c r="U273" s="246"/>
      <c r="V273" s="246"/>
      <c r="W273" s="247"/>
    </row>
    <row r="274" spans="1:23" ht="30" customHeight="1">
      <c r="A274" s="415"/>
      <c r="B274" s="418"/>
      <c r="C274" s="146" t="s">
        <v>21</v>
      </c>
      <c r="D274" s="421"/>
      <c r="E274" s="421"/>
      <c r="F274" s="421"/>
      <c r="G274" s="421"/>
      <c r="H274" s="426"/>
      <c r="I274" s="236">
        <v>20</v>
      </c>
      <c r="J274" s="234"/>
      <c r="K274" s="234"/>
      <c r="L274" s="234"/>
      <c r="M274" s="235"/>
      <c r="N274" s="428"/>
      <c r="O274" s="421"/>
      <c r="P274" s="421"/>
      <c r="Q274" s="421"/>
      <c r="R274" s="421"/>
      <c r="S274" s="245"/>
      <c r="T274" s="246"/>
      <c r="U274" s="246"/>
      <c r="V274" s="246"/>
      <c r="W274" s="247"/>
    </row>
    <row r="275" spans="1:23" ht="30" customHeight="1">
      <c r="A275" s="415"/>
      <c r="B275" s="418"/>
      <c r="C275" s="146" t="s">
        <v>22</v>
      </c>
      <c r="D275" s="421"/>
      <c r="E275" s="421"/>
      <c r="F275" s="421"/>
      <c r="G275" s="421"/>
      <c r="H275" s="426"/>
      <c r="I275" s="236"/>
      <c r="J275" s="234"/>
      <c r="K275" s="234"/>
      <c r="L275" s="234"/>
      <c r="M275" s="235"/>
      <c r="N275" s="428"/>
      <c r="O275" s="421"/>
      <c r="P275" s="421"/>
      <c r="Q275" s="421"/>
      <c r="R275" s="421"/>
      <c r="S275" s="245"/>
      <c r="T275" s="246"/>
      <c r="U275" s="246"/>
      <c r="V275" s="246"/>
      <c r="W275" s="247"/>
    </row>
    <row r="276" spans="1:23" ht="30" customHeight="1">
      <c r="A276" s="415"/>
      <c r="B276" s="418"/>
      <c r="C276" s="146" t="s">
        <v>23</v>
      </c>
      <c r="D276" s="421"/>
      <c r="E276" s="421"/>
      <c r="F276" s="421"/>
      <c r="G276" s="421"/>
      <c r="H276" s="426"/>
      <c r="I276" s="236"/>
      <c r="J276" s="234"/>
      <c r="K276" s="234"/>
      <c r="L276" s="234"/>
      <c r="M276" s="235"/>
      <c r="N276" s="428"/>
      <c r="O276" s="421"/>
      <c r="P276" s="421"/>
      <c r="Q276" s="421"/>
      <c r="R276" s="421"/>
      <c r="S276" s="245"/>
      <c r="T276" s="246"/>
      <c r="U276" s="246"/>
      <c r="V276" s="246"/>
      <c r="W276" s="247"/>
    </row>
    <row r="277" spans="1:23" ht="30" customHeight="1" thickBot="1">
      <c r="A277" s="415"/>
      <c r="B277" s="419"/>
      <c r="C277" s="149" t="s">
        <v>24</v>
      </c>
      <c r="D277" s="421"/>
      <c r="E277" s="421"/>
      <c r="F277" s="421"/>
      <c r="G277" s="421"/>
      <c r="H277" s="426"/>
      <c r="I277" s="237">
        <v>18</v>
      </c>
      <c r="J277" s="238"/>
      <c r="K277" s="238"/>
      <c r="L277" s="238"/>
      <c r="M277" s="239"/>
      <c r="N277" s="429"/>
      <c r="O277" s="424"/>
      <c r="P277" s="424"/>
      <c r="Q277" s="424"/>
      <c r="R277" s="424"/>
      <c r="S277" s="251"/>
      <c r="T277" s="248"/>
      <c r="U277" s="248"/>
      <c r="V277" s="248"/>
      <c r="W277" s="252"/>
    </row>
    <row r="278" spans="1:23" ht="30" customHeight="1" thickBot="1">
      <c r="A278" s="416"/>
      <c r="B278" s="422" t="s">
        <v>25</v>
      </c>
      <c r="C278" s="423"/>
      <c r="D278" s="256">
        <f>D270+E270+H270</f>
        <v>554.32000000000005</v>
      </c>
      <c r="E278" s="223"/>
      <c r="F278" s="223"/>
      <c r="G278" s="223"/>
      <c r="H278" s="223"/>
      <c r="I278" s="223">
        <f t="shared" ref="I278:M278" si="58">I270+I271+I272+I273+I274+I275+I276+I277</f>
        <v>58</v>
      </c>
      <c r="J278" s="223">
        <f t="shared" si="58"/>
        <v>0</v>
      </c>
      <c r="K278" s="223">
        <f t="shared" si="58"/>
        <v>0</v>
      </c>
      <c r="L278" s="223">
        <f t="shared" si="58"/>
        <v>0</v>
      </c>
      <c r="M278" s="224">
        <f t="shared" si="58"/>
        <v>0</v>
      </c>
      <c r="N278" s="256"/>
      <c r="O278" s="223"/>
      <c r="P278" s="223"/>
      <c r="Q278" s="223"/>
      <c r="R278" s="223"/>
      <c r="S278" s="223">
        <f t="shared" ref="S278:W278" si="59">S270+S271+S272+S273+S274+S275+S276+S277</f>
        <v>0</v>
      </c>
      <c r="T278" s="223">
        <f t="shared" si="59"/>
        <v>0</v>
      </c>
      <c r="U278" s="223">
        <f t="shared" si="59"/>
        <v>0</v>
      </c>
      <c r="V278" s="223">
        <f t="shared" si="59"/>
        <v>0</v>
      </c>
      <c r="W278" s="224">
        <f t="shared" si="59"/>
        <v>0</v>
      </c>
    </row>
    <row r="279" spans="1:23" ht="30" customHeight="1">
      <c r="A279" s="415">
        <v>31</v>
      </c>
      <c r="B279" s="417" t="s">
        <v>75</v>
      </c>
      <c r="C279" s="144" t="s">
        <v>17</v>
      </c>
      <c r="D279" s="420">
        <v>133.43</v>
      </c>
      <c r="E279" s="420">
        <v>56.87</v>
      </c>
      <c r="F279" s="420"/>
      <c r="G279" s="420"/>
      <c r="H279" s="425">
        <v>3.94</v>
      </c>
      <c r="I279" s="240"/>
      <c r="J279" s="232"/>
      <c r="K279" s="232"/>
      <c r="L279" s="232"/>
      <c r="M279" s="233"/>
      <c r="N279" s="427"/>
      <c r="O279" s="420"/>
      <c r="P279" s="420"/>
      <c r="Q279" s="420"/>
      <c r="R279" s="420">
        <v>7.32</v>
      </c>
      <c r="S279" s="242"/>
      <c r="T279" s="243"/>
      <c r="U279" s="243"/>
      <c r="V279" s="243"/>
      <c r="W279" s="244"/>
    </row>
    <row r="280" spans="1:23" ht="30" customHeight="1">
      <c r="A280" s="415"/>
      <c r="B280" s="418"/>
      <c r="C280" s="146" t="s">
        <v>18</v>
      </c>
      <c r="D280" s="421"/>
      <c r="E280" s="421"/>
      <c r="F280" s="421"/>
      <c r="G280" s="421"/>
      <c r="H280" s="426"/>
      <c r="I280" s="236"/>
      <c r="J280" s="234"/>
      <c r="K280" s="234"/>
      <c r="L280" s="234"/>
      <c r="M280" s="235"/>
      <c r="N280" s="428"/>
      <c r="O280" s="421"/>
      <c r="P280" s="421"/>
      <c r="Q280" s="421"/>
      <c r="R280" s="421"/>
      <c r="S280" s="245"/>
      <c r="T280" s="246"/>
      <c r="U280" s="246"/>
      <c r="V280" s="246"/>
      <c r="W280" s="247"/>
    </row>
    <row r="281" spans="1:23" ht="30" customHeight="1">
      <c r="A281" s="415"/>
      <c r="B281" s="418"/>
      <c r="C281" s="146" t="s">
        <v>19</v>
      </c>
      <c r="D281" s="421"/>
      <c r="E281" s="421"/>
      <c r="F281" s="421"/>
      <c r="G281" s="421"/>
      <c r="H281" s="426"/>
      <c r="I281" s="236"/>
      <c r="J281" s="234"/>
      <c r="K281" s="234"/>
      <c r="L281" s="234"/>
      <c r="M281" s="235"/>
      <c r="N281" s="428"/>
      <c r="O281" s="421"/>
      <c r="P281" s="421"/>
      <c r="Q281" s="421"/>
      <c r="R281" s="421"/>
      <c r="S281" s="245"/>
      <c r="T281" s="246"/>
      <c r="U281" s="246"/>
      <c r="V281" s="246"/>
      <c r="W281" s="247"/>
    </row>
    <row r="282" spans="1:23" ht="30" customHeight="1">
      <c r="A282" s="415"/>
      <c r="B282" s="418"/>
      <c r="C282" s="146" t="s">
        <v>20</v>
      </c>
      <c r="D282" s="421"/>
      <c r="E282" s="421"/>
      <c r="F282" s="421"/>
      <c r="G282" s="421"/>
      <c r="H282" s="426"/>
      <c r="I282" s="236">
        <v>3.6</v>
      </c>
      <c r="J282" s="234"/>
      <c r="K282" s="234"/>
      <c r="L282" s="234"/>
      <c r="M282" s="235"/>
      <c r="N282" s="428"/>
      <c r="O282" s="421"/>
      <c r="P282" s="421"/>
      <c r="Q282" s="421"/>
      <c r="R282" s="421"/>
      <c r="S282" s="245"/>
      <c r="T282" s="246"/>
      <c r="U282" s="246"/>
      <c r="V282" s="246"/>
      <c r="W282" s="247"/>
    </row>
    <row r="283" spans="1:23" ht="30" customHeight="1">
      <c r="A283" s="415"/>
      <c r="B283" s="418"/>
      <c r="C283" s="146" t="s">
        <v>21</v>
      </c>
      <c r="D283" s="421"/>
      <c r="E283" s="421"/>
      <c r="F283" s="421"/>
      <c r="G283" s="421"/>
      <c r="H283" s="426"/>
      <c r="I283" s="236"/>
      <c r="J283" s="234"/>
      <c r="K283" s="234"/>
      <c r="L283" s="234"/>
      <c r="M283" s="235"/>
      <c r="N283" s="428"/>
      <c r="O283" s="421"/>
      <c r="P283" s="421"/>
      <c r="Q283" s="421"/>
      <c r="R283" s="421"/>
      <c r="S283" s="245"/>
      <c r="T283" s="246"/>
      <c r="U283" s="246"/>
      <c r="V283" s="246"/>
      <c r="W283" s="247"/>
    </row>
    <row r="284" spans="1:23" ht="30" customHeight="1">
      <c r="A284" s="415"/>
      <c r="B284" s="418"/>
      <c r="C284" s="146" t="s">
        <v>22</v>
      </c>
      <c r="D284" s="421"/>
      <c r="E284" s="421"/>
      <c r="F284" s="421"/>
      <c r="G284" s="421"/>
      <c r="H284" s="426"/>
      <c r="I284" s="236"/>
      <c r="J284" s="234"/>
      <c r="K284" s="234"/>
      <c r="L284" s="234"/>
      <c r="M284" s="235"/>
      <c r="N284" s="428"/>
      <c r="O284" s="421"/>
      <c r="P284" s="421"/>
      <c r="Q284" s="421"/>
      <c r="R284" s="421"/>
      <c r="S284" s="245"/>
      <c r="T284" s="246"/>
      <c r="U284" s="246"/>
      <c r="V284" s="246"/>
      <c r="W284" s="247"/>
    </row>
    <row r="285" spans="1:23" ht="30" customHeight="1">
      <c r="A285" s="415"/>
      <c r="B285" s="418"/>
      <c r="C285" s="146" t="s">
        <v>23</v>
      </c>
      <c r="D285" s="421"/>
      <c r="E285" s="421"/>
      <c r="F285" s="421"/>
      <c r="G285" s="421"/>
      <c r="H285" s="426"/>
      <c r="I285" s="236"/>
      <c r="J285" s="234"/>
      <c r="K285" s="234"/>
      <c r="L285" s="234"/>
      <c r="M285" s="235"/>
      <c r="N285" s="428"/>
      <c r="O285" s="421"/>
      <c r="P285" s="421"/>
      <c r="Q285" s="421"/>
      <c r="R285" s="421"/>
      <c r="S285" s="245"/>
      <c r="T285" s="246"/>
      <c r="U285" s="246"/>
      <c r="V285" s="246"/>
      <c r="W285" s="247"/>
    </row>
    <row r="286" spans="1:23" ht="30" customHeight="1" thickBot="1">
      <c r="A286" s="415"/>
      <c r="B286" s="419"/>
      <c r="C286" s="149" t="s">
        <v>24</v>
      </c>
      <c r="D286" s="421"/>
      <c r="E286" s="421"/>
      <c r="F286" s="421"/>
      <c r="G286" s="421"/>
      <c r="H286" s="426"/>
      <c r="I286" s="237">
        <v>3</v>
      </c>
      <c r="J286" s="238"/>
      <c r="K286" s="238"/>
      <c r="L286" s="238"/>
      <c r="M286" s="239"/>
      <c r="N286" s="429"/>
      <c r="O286" s="424"/>
      <c r="P286" s="424"/>
      <c r="Q286" s="424"/>
      <c r="R286" s="424"/>
      <c r="S286" s="251"/>
      <c r="T286" s="248"/>
      <c r="U286" s="248"/>
      <c r="V286" s="248"/>
      <c r="W286" s="252"/>
    </row>
    <row r="287" spans="1:23" ht="30" customHeight="1" thickBot="1">
      <c r="A287" s="416"/>
      <c r="B287" s="422" t="s">
        <v>25</v>
      </c>
      <c r="C287" s="423"/>
      <c r="D287" s="256">
        <f>D279+E279+H279</f>
        <v>194.24</v>
      </c>
      <c r="E287" s="223"/>
      <c r="F287" s="223"/>
      <c r="G287" s="223"/>
      <c r="H287" s="223"/>
      <c r="I287" s="223">
        <f t="shared" ref="I287:M287" si="60">I279+I280+I281+I282+I283+I284+I285+I286</f>
        <v>6.6</v>
      </c>
      <c r="J287" s="223">
        <f t="shared" si="60"/>
        <v>0</v>
      </c>
      <c r="K287" s="223">
        <f t="shared" si="60"/>
        <v>0</v>
      </c>
      <c r="L287" s="223">
        <f t="shared" si="60"/>
        <v>0</v>
      </c>
      <c r="M287" s="224">
        <f t="shared" si="60"/>
        <v>0</v>
      </c>
      <c r="N287" s="256">
        <f>N279+O279+P279+Q279+R279</f>
        <v>7.32</v>
      </c>
      <c r="O287" s="223"/>
      <c r="P287" s="223"/>
      <c r="Q287" s="223"/>
      <c r="R287" s="223"/>
      <c r="S287" s="223">
        <f t="shared" ref="S287:W287" si="61">S279+S280+S281+S282+S283+S284+S285+S286</f>
        <v>0</v>
      </c>
      <c r="T287" s="223">
        <f t="shared" si="61"/>
        <v>0</v>
      </c>
      <c r="U287" s="223">
        <f t="shared" si="61"/>
        <v>0</v>
      </c>
      <c r="V287" s="223">
        <f t="shared" si="61"/>
        <v>0</v>
      </c>
      <c r="W287" s="224">
        <f t="shared" si="61"/>
        <v>0</v>
      </c>
    </row>
    <row r="288" spans="1:23" ht="30" customHeight="1">
      <c r="A288" s="415">
        <v>32</v>
      </c>
      <c r="B288" s="417" t="s">
        <v>76</v>
      </c>
      <c r="C288" s="144" t="s">
        <v>17</v>
      </c>
      <c r="D288" s="420">
        <v>175.4</v>
      </c>
      <c r="E288" s="420">
        <v>51.56</v>
      </c>
      <c r="F288" s="420"/>
      <c r="G288" s="420"/>
      <c r="H288" s="425">
        <v>0.74</v>
      </c>
      <c r="I288" s="240"/>
      <c r="J288" s="232"/>
      <c r="K288" s="232"/>
      <c r="L288" s="232"/>
      <c r="M288" s="233"/>
      <c r="N288" s="427"/>
      <c r="O288" s="420"/>
      <c r="P288" s="420"/>
      <c r="Q288" s="420"/>
      <c r="R288" s="420"/>
      <c r="S288" s="242"/>
      <c r="T288" s="243"/>
      <c r="U288" s="243"/>
      <c r="V288" s="243"/>
      <c r="W288" s="244"/>
    </row>
    <row r="289" spans="1:23" ht="30" customHeight="1">
      <c r="A289" s="415"/>
      <c r="B289" s="418"/>
      <c r="C289" s="146" t="s">
        <v>18</v>
      </c>
      <c r="D289" s="421"/>
      <c r="E289" s="421"/>
      <c r="F289" s="421"/>
      <c r="G289" s="421"/>
      <c r="H289" s="426"/>
      <c r="I289" s="236"/>
      <c r="J289" s="234"/>
      <c r="K289" s="234"/>
      <c r="L289" s="234"/>
      <c r="M289" s="235"/>
      <c r="N289" s="428"/>
      <c r="O289" s="421"/>
      <c r="P289" s="421"/>
      <c r="Q289" s="421"/>
      <c r="R289" s="421"/>
      <c r="S289" s="245"/>
      <c r="T289" s="246"/>
      <c r="U289" s="246"/>
      <c r="V289" s="246"/>
      <c r="W289" s="247"/>
    </row>
    <row r="290" spans="1:23" ht="30" customHeight="1">
      <c r="A290" s="415"/>
      <c r="B290" s="418"/>
      <c r="C290" s="146" t="s">
        <v>19</v>
      </c>
      <c r="D290" s="421"/>
      <c r="E290" s="421"/>
      <c r="F290" s="421"/>
      <c r="G290" s="421"/>
      <c r="H290" s="426"/>
      <c r="I290" s="236"/>
      <c r="J290" s="234"/>
      <c r="K290" s="234"/>
      <c r="L290" s="234"/>
      <c r="M290" s="235"/>
      <c r="N290" s="428"/>
      <c r="O290" s="421"/>
      <c r="P290" s="421"/>
      <c r="Q290" s="421"/>
      <c r="R290" s="421"/>
      <c r="S290" s="245"/>
      <c r="T290" s="246"/>
      <c r="U290" s="246"/>
      <c r="V290" s="246"/>
      <c r="W290" s="247"/>
    </row>
    <row r="291" spans="1:23" ht="30" customHeight="1">
      <c r="A291" s="415"/>
      <c r="B291" s="418"/>
      <c r="C291" s="146" t="s">
        <v>20</v>
      </c>
      <c r="D291" s="421"/>
      <c r="E291" s="421"/>
      <c r="F291" s="421"/>
      <c r="G291" s="421"/>
      <c r="H291" s="426"/>
      <c r="I291" s="236"/>
      <c r="J291" s="234"/>
      <c r="K291" s="234"/>
      <c r="L291" s="234"/>
      <c r="M291" s="235"/>
      <c r="N291" s="428"/>
      <c r="O291" s="421"/>
      <c r="P291" s="421"/>
      <c r="Q291" s="421"/>
      <c r="R291" s="421"/>
      <c r="S291" s="245"/>
      <c r="T291" s="246"/>
      <c r="U291" s="246"/>
      <c r="V291" s="246"/>
      <c r="W291" s="247"/>
    </row>
    <row r="292" spans="1:23" ht="30" customHeight="1">
      <c r="A292" s="415"/>
      <c r="B292" s="418"/>
      <c r="C292" s="146" t="s">
        <v>21</v>
      </c>
      <c r="D292" s="421"/>
      <c r="E292" s="421"/>
      <c r="F292" s="421"/>
      <c r="G292" s="421"/>
      <c r="H292" s="426"/>
      <c r="I292" s="236"/>
      <c r="J292" s="234"/>
      <c r="K292" s="234"/>
      <c r="L292" s="234"/>
      <c r="M292" s="235"/>
      <c r="N292" s="428"/>
      <c r="O292" s="421"/>
      <c r="P292" s="421"/>
      <c r="Q292" s="421"/>
      <c r="R292" s="421"/>
      <c r="S292" s="245"/>
      <c r="T292" s="246"/>
      <c r="U292" s="246"/>
      <c r="V292" s="246"/>
      <c r="W292" s="247"/>
    </row>
    <row r="293" spans="1:23" ht="30" customHeight="1">
      <c r="A293" s="415"/>
      <c r="B293" s="418"/>
      <c r="C293" s="146" t="s">
        <v>22</v>
      </c>
      <c r="D293" s="421"/>
      <c r="E293" s="421"/>
      <c r="F293" s="421"/>
      <c r="G293" s="421"/>
      <c r="H293" s="426"/>
      <c r="I293" s="236"/>
      <c r="J293" s="234"/>
      <c r="K293" s="234"/>
      <c r="L293" s="234"/>
      <c r="M293" s="235"/>
      <c r="N293" s="428"/>
      <c r="O293" s="421"/>
      <c r="P293" s="421"/>
      <c r="Q293" s="421"/>
      <c r="R293" s="421"/>
      <c r="S293" s="245"/>
      <c r="T293" s="246"/>
      <c r="U293" s="246"/>
      <c r="V293" s="246"/>
      <c r="W293" s="247"/>
    </row>
    <row r="294" spans="1:23" ht="30" customHeight="1">
      <c r="A294" s="415"/>
      <c r="B294" s="418"/>
      <c r="C294" s="146" t="s">
        <v>23</v>
      </c>
      <c r="D294" s="421"/>
      <c r="E294" s="421"/>
      <c r="F294" s="421"/>
      <c r="G294" s="421"/>
      <c r="H294" s="426"/>
      <c r="I294" s="236"/>
      <c r="J294" s="234"/>
      <c r="K294" s="234"/>
      <c r="L294" s="234"/>
      <c r="M294" s="235"/>
      <c r="N294" s="428"/>
      <c r="O294" s="421"/>
      <c r="P294" s="421"/>
      <c r="Q294" s="421"/>
      <c r="R294" s="421"/>
      <c r="S294" s="245"/>
      <c r="T294" s="246"/>
      <c r="U294" s="246"/>
      <c r="V294" s="246"/>
      <c r="W294" s="247"/>
    </row>
    <row r="295" spans="1:23" ht="30" customHeight="1" thickBot="1">
      <c r="A295" s="415"/>
      <c r="B295" s="419"/>
      <c r="C295" s="149" t="s">
        <v>24</v>
      </c>
      <c r="D295" s="421"/>
      <c r="E295" s="421"/>
      <c r="F295" s="421"/>
      <c r="G295" s="421"/>
      <c r="H295" s="426"/>
      <c r="I295" s="237">
        <v>7.69</v>
      </c>
      <c r="J295" s="238"/>
      <c r="K295" s="238"/>
      <c r="L295" s="238"/>
      <c r="M295" s="239"/>
      <c r="N295" s="429"/>
      <c r="O295" s="424"/>
      <c r="P295" s="424"/>
      <c r="Q295" s="424"/>
      <c r="R295" s="424"/>
      <c r="S295" s="251"/>
      <c r="T295" s="248"/>
      <c r="U295" s="248"/>
      <c r="V295" s="248"/>
      <c r="W295" s="252"/>
    </row>
    <row r="296" spans="1:23" ht="30" customHeight="1" thickBot="1">
      <c r="A296" s="416"/>
      <c r="B296" s="422" t="s">
        <v>25</v>
      </c>
      <c r="C296" s="423"/>
      <c r="D296" s="256">
        <f>D288+E288+H288</f>
        <v>227.70000000000002</v>
      </c>
      <c r="E296" s="223"/>
      <c r="F296" s="223"/>
      <c r="G296" s="223"/>
      <c r="H296" s="223"/>
      <c r="I296" s="223">
        <f t="shared" ref="I296:M296" si="62">I288+I289+I290+I291+I292+I293+I294+I295</f>
        <v>7.69</v>
      </c>
      <c r="J296" s="223">
        <f t="shared" si="62"/>
        <v>0</v>
      </c>
      <c r="K296" s="223">
        <f t="shared" si="62"/>
        <v>0</v>
      </c>
      <c r="L296" s="223">
        <f t="shared" si="62"/>
        <v>0</v>
      </c>
      <c r="M296" s="224">
        <f t="shared" si="62"/>
        <v>0</v>
      </c>
      <c r="N296" s="256"/>
      <c r="O296" s="223"/>
      <c r="P296" s="223"/>
      <c r="Q296" s="223"/>
      <c r="R296" s="223"/>
      <c r="S296" s="223">
        <f t="shared" ref="S296:W296" si="63">S288+S289+S290+S291+S292+S293+S294+S295</f>
        <v>0</v>
      </c>
      <c r="T296" s="223">
        <f t="shared" si="63"/>
        <v>0</v>
      </c>
      <c r="U296" s="223">
        <f t="shared" si="63"/>
        <v>0</v>
      </c>
      <c r="V296" s="223">
        <f t="shared" si="63"/>
        <v>0</v>
      </c>
      <c r="W296" s="224">
        <f t="shared" si="63"/>
        <v>0</v>
      </c>
    </row>
    <row r="297" spans="1:23" ht="30" customHeight="1">
      <c r="A297" s="415">
        <v>33</v>
      </c>
      <c r="B297" s="417" t="s">
        <v>77</v>
      </c>
      <c r="C297" s="144" t="s">
        <v>17</v>
      </c>
      <c r="D297" s="420">
        <v>243.76</v>
      </c>
      <c r="E297" s="420">
        <v>345.03</v>
      </c>
      <c r="F297" s="420"/>
      <c r="G297" s="420"/>
      <c r="H297" s="425">
        <v>1.24</v>
      </c>
      <c r="I297" s="240"/>
      <c r="J297" s="232"/>
      <c r="K297" s="232"/>
      <c r="L297" s="232"/>
      <c r="M297" s="233"/>
      <c r="N297" s="427"/>
      <c r="O297" s="420"/>
      <c r="P297" s="420"/>
      <c r="Q297" s="420"/>
      <c r="R297" s="420"/>
      <c r="S297" s="242"/>
      <c r="T297" s="243"/>
      <c r="U297" s="243"/>
      <c r="V297" s="243"/>
      <c r="W297" s="244"/>
    </row>
    <row r="298" spans="1:23" ht="30" customHeight="1">
      <c r="A298" s="415"/>
      <c r="B298" s="418"/>
      <c r="C298" s="146" t="s">
        <v>18</v>
      </c>
      <c r="D298" s="421"/>
      <c r="E298" s="421"/>
      <c r="F298" s="421"/>
      <c r="G298" s="421"/>
      <c r="H298" s="426"/>
      <c r="I298" s="236"/>
      <c r="J298" s="234"/>
      <c r="K298" s="234"/>
      <c r="L298" s="234"/>
      <c r="M298" s="235"/>
      <c r="N298" s="428"/>
      <c r="O298" s="421"/>
      <c r="P298" s="421"/>
      <c r="Q298" s="421"/>
      <c r="R298" s="421"/>
      <c r="S298" s="245"/>
      <c r="T298" s="246"/>
      <c r="U298" s="246"/>
      <c r="V298" s="246"/>
      <c r="W298" s="247"/>
    </row>
    <row r="299" spans="1:23" ht="30" customHeight="1">
      <c r="A299" s="415"/>
      <c r="B299" s="418"/>
      <c r="C299" s="146" t="s">
        <v>19</v>
      </c>
      <c r="D299" s="421"/>
      <c r="E299" s="421"/>
      <c r="F299" s="421"/>
      <c r="G299" s="421"/>
      <c r="H299" s="426"/>
      <c r="I299" s="236"/>
      <c r="J299" s="234"/>
      <c r="K299" s="234"/>
      <c r="L299" s="234"/>
      <c r="M299" s="235"/>
      <c r="N299" s="428"/>
      <c r="O299" s="421"/>
      <c r="P299" s="421"/>
      <c r="Q299" s="421"/>
      <c r="R299" s="421"/>
      <c r="S299" s="245"/>
      <c r="T299" s="246"/>
      <c r="U299" s="246"/>
      <c r="V299" s="246"/>
      <c r="W299" s="247"/>
    </row>
    <row r="300" spans="1:23" ht="30" customHeight="1">
      <c r="A300" s="415"/>
      <c r="B300" s="418"/>
      <c r="C300" s="146" t="s">
        <v>20</v>
      </c>
      <c r="D300" s="421"/>
      <c r="E300" s="421"/>
      <c r="F300" s="421"/>
      <c r="G300" s="421"/>
      <c r="H300" s="426"/>
      <c r="I300" s="236"/>
      <c r="J300" s="234"/>
      <c r="K300" s="234"/>
      <c r="L300" s="234"/>
      <c r="M300" s="235"/>
      <c r="N300" s="428"/>
      <c r="O300" s="421"/>
      <c r="P300" s="421"/>
      <c r="Q300" s="421"/>
      <c r="R300" s="421"/>
      <c r="S300" s="245"/>
      <c r="T300" s="246"/>
      <c r="U300" s="246"/>
      <c r="V300" s="246"/>
      <c r="W300" s="247"/>
    </row>
    <row r="301" spans="1:23" ht="30" customHeight="1">
      <c r="A301" s="415"/>
      <c r="B301" s="418"/>
      <c r="C301" s="146" t="s">
        <v>21</v>
      </c>
      <c r="D301" s="421"/>
      <c r="E301" s="421"/>
      <c r="F301" s="421"/>
      <c r="G301" s="421"/>
      <c r="H301" s="426"/>
      <c r="I301" s="236"/>
      <c r="J301" s="234"/>
      <c r="K301" s="234"/>
      <c r="L301" s="234"/>
      <c r="M301" s="235"/>
      <c r="N301" s="428"/>
      <c r="O301" s="421"/>
      <c r="P301" s="421"/>
      <c r="Q301" s="421"/>
      <c r="R301" s="421"/>
      <c r="S301" s="245"/>
      <c r="T301" s="246"/>
      <c r="U301" s="246"/>
      <c r="V301" s="246"/>
      <c r="W301" s="247"/>
    </row>
    <row r="302" spans="1:23" ht="30" customHeight="1">
      <c r="A302" s="415"/>
      <c r="B302" s="418"/>
      <c r="C302" s="146" t="s">
        <v>22</v>
      </c>
      <c r="D302" s="421"/>
      <c r="E302" s="421"/>
      <c r="F302" s="421"/>
      <c r="G302" s="421"/>
      <c r="H302" s="426"/>
      <c r="I302" s="236"/>
      <c r="J302" s="234"/>
      <c r="K302" s="234"/>
      <c r="L302" s="234"/>
      <c r="M302" s="235"/>
      <c r="N302" s="428"/>
      <c r="O302" s="421"/>
      <c r="P302" s="421"/>
      <c r="Q302" s="421"/>
      <c r="R302" s="421"/>
      <c r="S302" s="245"/>
      <c r="T302" s="246"/>
      <c r="U302" s="246"/>
      <c r="V302" s="246"/>
      <c r="W302" s="247"/>
    </row>
    <row r="303" spans="1:23" ht="30" customHeight="1">
      <c r="A303" s="415"/>
      <c r="B303" s="418"/>
      <c r="C303" s="146" t="s">
        <v>23</v>
      </c>
      <c r="D303" s="421"/>
      <c r="E303" s="421"/>
      <c r="F303" s="421"/>
      <c r="G303" s="421"/>
      <c r="H303" s="426"/>
      <c r="I303" s="236"/>
      <c r="J303" s="234"/>
      <c r="K303" s="234"/>
      <c r="L303" s="234"/>
      <c r="M303" s="235"/>
      <c r="N303" s="428"/>
      <c r="O303" s="421"/>
      <c r="P303" s="421"/>
      <c r="Q303" s="421"/>
      <c r="R303" s="421"/>
      <c r="S303" s="245"/>
      <c r="T303" s="246"/>
      <c r="U303" s="246"/>
      <c r="V303" s="246"/>
      <c r="W303" s="247"/>
    </row>
    <row r="304" spans="1:23" ht="30" customHeight="1" thickBot="1">
      <c r="A304" s="415"/>
      <c r="B304" s="419"/>
      <c r="C304" s="149" t="s">
        <v>24</v>
      </c>
      <c r="D304" s="421"/>
      <c r="E304" s="421"/>
      <c r="F304" s="421"/>
      <c r="G304" s="421"/>
      <c r="H304" s="426"/>
      <c r="I304" s="237"/>
      <c r="J304" s="238"/>
      <c r="K304" s="238"/>
      <c r="L304" s="238"/>
      <c r="M304" s="239"/>
      <c r="N304" s="429"/>
      <c r="O304" s="424"/>
      <c r="P304" s="424"/>
      <c r="Q304" s="424"/>
      <c r="R304" s="424"/>
      <c r="S304" s="251"/>
      <c r="T304" s="248"/>
      <c r="U304" s="248"/>
      <c r="V304" s="248"/>
      <c r="W304" s="252"/>
    </row>
    <row r="305" spans="1:23" ht="30" customHeight="1" thickBot="1">
      <c r="A305" s="416"/>
      <c r="B305" s="422" t="s">
        <v>25</v>
      </c>
      <c r="C305" s="423"/>
      <c r="D305" s="256">
        <f>D297+E297+H297</f>
        <v>590.03</v>
      </c>
      <c r="E305" s="223"/>
      <c r="F305" s="223"/>
      <c r="G305" s="223"/>
      <c r="H305" s="223"/>
      <c r="I305" s="223">
        <f t="shared" ref="I305:M305" si="64">I297+I298+I299+I300+I301+I302+I303+I304</f>
        <v>0</v>
      </c>
      <c r="J305" s="223">
        <f t="shared" si="64"/>
        <v>0</v>
      </c>
      <c r="K305" s="223">
        <f t="shared" si="64"/>
        <v>0</v>
      </c>
      <c r="L305" s="223">
        <f t="shared" si="64"/>
        <v>0</v>
      </c>
      <c r="M305" s="224">
        <f t="shared" si="64"/>
        <v>0</v>
      </c>
      <c r="N305" s="256"/>
      <c r="O305" s="223"/>
      <c r="P305" s="223"/>
      <c r="Q305" s="223"/>
      <c r="R305" s="223"/>
      <c r="S305" s="223">
        <f t="shared" ref="S305:W305" si="65">S297+S298+S299+S300+S301+S302+S303+S304</f>
        <v>0</v>
      </c>
      <c r="T305" s="223">
        <f t="shared" si="65"/>
        <v>0</v>
      </c>
      <c r="U305" s="223">
        <f t="shared" si="65"/>
        <v>0</v>
      </c>
      <c r="V305" s="223">
        <f t="shared" si="65"/>
        <v>0</v>
      </c>
      <c r="W305" s="224">
        <f t="shared" si="65"/>
        <v>0</v>
      </c>
    </row>
    <row r="306" spans="1:23" ht="30" customHeight="1">
      <c r="A306" s="415">
        <v>34</v>
      </c>
      <c r="B306" s="417" t="s">
        <v>78</v>
      </c>
      <c r="C306" s="144" t="s">
        <v>17</v>
      </c>
      <c r="D306" s="420">
        <v>403.7</v>
      </c>
      <c r="E306" s="420">
        <v>157.46</v>
      </c>
      <c r="F306" s="420"/>
      <c r="G306" s="420"/>
      <c r="H306" s="425">
        <v>228.34</v>
      </c>
      <c r="I306" s="240"/>
      <c r="J306" s="232"/>
      <c r="K306" s="232"/>
      <c r="L306" s="232"/>
      <c r="M306" s="233"/>
      <c r="N306" s="427"/>
      <c r="O306" s="420"/>
      <c r="P306" s="420"/>
      <c r="Q306" s="420"/>
      <c r="R306" s="420">
        <v>4.9000000000000004</v>
      </c>
      <c r="S306" s="242"/>
      <c r="T306" s="243"/>
      <c r="U306" s="243"/>
      <c r="V306" s="243"/>
      <c r="W306" s="244"/>
    </row>
    <row r="307" spans="1:23" ht="30" customHeight="1">
      <c r="A307" s="415"/>
      <c r="B307" s="418"/>
      <c r="C307" s="146" t="s">
        <v>18</v>
      </c>
      <c r="D307" s="421"/>
      <c r="E307" s="421"/>
      <c r="F307" s="421"/>
      <c r="G307" s="421"/>
      <c r="H307" s="426"/>
      <c r="I307" s="236"/>
      <c r="J307" s="234"/>
      <c r="K307" s="234"/>
      <c r="L307" s="234"/>
      <c r="M307" s="235"/>
      <c r="N307" s="428"/>
      <c r="O307" s="421"/>
      <c r="P307" s="421"/>
      <c r="Q307" s="421"/>
      <c r="R307" s="421"/>
      <c r="S307" s="245"/>
      <c r="T307" s="246"/>
      <c r="U307" s="246"/>
      <c r="V307" s="246"/>
      <c r="W307" s="247"/>
    </row>
    <row r="308" spans="1:23" ht="30" customHeight="1">
      <c r="A308" s="415"/>
      <c r="B308" s="418"/>
      <c r="C308" s="146" t="s">
        <v>19</v>
      </c>
      <c r="D308" s="421"/>
      <c r="E308" s="421"/>
      <c r="F308" s="421"/>
      <c r="G308" s="421"/>
      <c r="H308" s="426"/>
      <c r="I308" s="236"/>
      <c r="J308" s="234"/>
      <c r="K308" s="234"/>
      <c r="L308" s="234"/>
      <c r="M308" s="235"/>
      <c r="N308" s="428"/>
      <c r="O308" s="421"/>
      <c r="P308" s="421"/>
      <c r="Q308" s="421"/>
      <c r="R308" s="421"/>
      <c r="S308" s="245"/>
      <c r="T308" s="246"/>
      <c r="U308" s="246"/>
      <c r="V308" s="246"/>
      <c r="W308" s="247"/>
    </row>
    <row r="309" spans="1:23" ht="30" customHeight="1">
      <c r="A309" s="415"/>
      <c r="B309" s="418"/>
      <c r="C309" s="146" t="s">
        <v>20</v>
      </c>
      <c r="D309" s="421"/>
      <c r="E309" s="421"/>
      <c r="F309" s="421"/>
      <c r="G309" s="421"/>
      <c r="H309" s="426"/>
      <c r="I309" s="236"/>
      <c r="J309" s="234"/>
      <c r="K309" s="234"/>
      <c r="L309" s="234"/>
      <c r="M309" s="235"/>
      <c r="N309" s="428"/>
      <c r="O309" s="421"/>
      <c r="P309" s="421"/>
      <c r="Q309" s="421"/>
      <c r="R309" s="421"/>
      <c r="S309" s="245"/>
      <c r="T309" s="246"/>
      <c r="U309" s="246"/>
      <c r="V309" s="246"/>
      <c r="W309" s="247"/>
    </row>
    <row r="310" spans="1:23" ht="30" customHeight="1">
      <c r="A310" s="415"/>
      <c r="B310" s="418"/>
      <c r="C310" s="146" t="s">
        <v>21</v>
      </c>
      <c r="D310" s="421"/>
      <c r="E310" s="421"/>
      <c r="F310" s="421"/>
      <c r="G310" s="421"/>
      <c r="H310" s="426"/>
      <c r="I310" s="236"/>
      <c r="J310" s="234"/>
      <c r="K310" s="234"/>
      <c r="L310" s="234"/>
      <c r="M310" s="235"/>
      <c r="N310" s="428"/>
      <c r="O310" s="421"/>
      <c r="P310" s="421"/>
      <c r="Q310" s="421"/>
      <c r="R310" s="421"/>
      <c r="S310" s="245"/>
      <c r="T310" s="246"/>
      <c r="U310" s="246"/>
      <c r="V310" s="246"/>
      <c r="W310" s="247"/>
    </row>
    <row r="311" spans="1:23" ht="30" customHeight="1">
      <c r="A311" s="415"/>
      <c r="B311" s="418"/>
      <c r="C311" s="146" t="s">
        <v>22</v>
      </c>
      <c r="D311" s="421"/>
      <c r="E311" s="421"/>
      <c r="F311" s="421"/>
      <c r="G311" s="421"/>
      <c r="H311" s="426"/>
      <c r="I311" s="236"/>
      <c r="J311" s="234"/>
      <c r="K311" s="234"/>
      <c r="L311" s="234"/>
      <c r="M311" s="235"/>
      <c r="N311" s="428"/>
      <c r="O311" s="421"/>
      <c r="P311" s="421"/>
      <c r="Q311" s="421"/>
      <c r="R311" s="421"/>
      <c r="S311" s="245"/>
      <c r="T311" s="246"/>
      <c r="U311" s="246"/>
      <c r="V311" s="246"/>
      <c r="W311" s="247"/>
    </row>
    <row r="312" spans="1:23" ht="30" customHeight="1">
      <c r="A312" s="415"/>
      <c r="B312" s="418"/>
      <c r="C312" s="146" t="s">
        <v>23</v>
      </c>
      <c r="D312" s="421"/>
      <c r="E312" s="421"/>
      <c r="F312" s="421"/>
      <c r="G312" s="421"/>
      <c r="H312" s="426"/>
      <c r="I312" s="236"/>
      <c r="J312" s="234"/>
      <c r="K312" s="234"/>
      <c r="L312" s="234"/>
      <c r="M312" s="235"/>
      <c r="N312" s="428"/>
      <c r="O312" s="421"/>
      <c r="P312" s="421"/>
      <c r="Q312" s="421"/>
      <c r="R312" s="421"/>
      <c r="S312" s="245"/>
      <c r="T312" s="246"/>
      <c r="U312" s="246"/>
      <c r="V312" s="246"/>
      <c r="W312" s="247"/>
    </row>
    <row r="313" spans="1:23" ht="30" customHeight="1" thickBot="1">
      <c r="A313" s="415"/>
      <c r="B313" s="419"/>
      <c r="C313" s="149" t="s">
        <v>24</v>
      </c>
      <c r="D313" s="421"/>
      <c r="E313" s="421"/>
      <c r="F313" s="421"/>
      <c r="G313" s="421"/>
      <c r="H313" s="426"/>
      <c r="I313" s="237"/>
      <c r="J313" s="238"/>
      <c r="K313" s="238"/>
      <c r="L313" s="238"/>
      <c r="M313" s="239"/>
      <c r="N313" s="429"/>
      <c r="O313" s="424"/>
      <c r="P313" s="424"/>
      <c r="Q313" s="424"/>
      <c r="R313" s="424"/>
      <c r="S313" s="251"/>
      <c r="T313" s="248"/>
      <c r="U313" s="248"/>
      <c r="V313" s="248"/>
      <c r="W313" s="252"/>
    </row>
    <row r="314" spans="1:23" ht="30" customHeight="1" thickBot="1">
      <c r="A314" s="416"/>
      <c r="B314" s="422" t="s">
        <v>25</v>
      </c>
      <c r="C314" s="423"/>
      <c r="D314" s="256">
        <f>D306+E306+H306</f>
        <v>789.5</v>
      </c>
      <c r="E314" s="223"/>
      <c r="F314" s="223"/>
      <c r="G314" s="223"/>
      <c r="H314" s="223"/>
      <c r="I314" s="223">
        <f t="shared" ref="I314:M314" si="66">I306+I307+I308+I309+I310+I311+I312+I313</f>
        <v>0</v>
      </c>
      <c r="J314" s="223">
        <f t="shared" si="66"/>
        <v>0</v>
      </c>
      <c r="K314" s="223">
        <f t="shared" si="66"/>
        <v>0</v>
      </c>
      <c r="L314" s="223">
        <f t="shared" si="66"/>
        <v>0</v>
      </c>
      <c r="M314" s="224">
        <f t="shared" si="66"/>
        <v>0</v>
      </c>
      <c r="N314" s="256">
        <f>N306+O306+P306+Q306+R306</f>
        <v>4.9000000000000004</v>
      </c>
      <c r="O314" s="223"/>
      <c r="P314" s="223"/>
      <c r="Q314" s="223"/>
      <c r="R314" s="223"/>
      <c r="S314" s="223">
        <f t="shared" ref="S314:W314" si="67">S306+S307+S308+S309+S310+S311+S312+S313</f>
        <v>0</v>
      </c>
      <c r="T314" s="223">
        <f t="shared" si="67"/>
        <v>0</v>
      </c>
      <c r="U314" s="223">
        <f t="shared" si="67"/>
        <v>0</v>
      </c>
      <c r="V314" s="223">
        <f t="shared" si="67"/>
        <v>0</v>
      </c>
      <c r="W314" s="224">
        <f t="shared" si="67"/>
        <v>0</v>
      </c>
    </row>
    <row r="315" spans="1:23" ht="30" customHeight="1">
      <c r="A315" s="415">
        <v>35</v>
      </c>
      <c r="B315" s="417" t="s">
        <v>79</v>
      </c>
      <c r="C315" s="144" t="s">
        <v>17</v>
      </c>
      <c r="D315" s="420">
        <v>60.93</v>
      </c>
      <c r="E315" s="420">
        <v>81.569999999999993</v>
      </c>
      <c r="F315" s="420"/>
      <c r="G315" s="420"/>
      <c r="H315" s="425"/>
      <c r="I315" s="240"/>
      <c r="J315" s="232"/>
      <c r="K315" s="232"/>
      <c r="L315" s="232"/>
      <c r="M315" s="233"/>
      <c r="N315" s="427"/>
      <c r="O315" s="420"/>
      <c r="P315" s="420"/>
      <c r="Q315" s="420"/>
      <c r="R315" s="420"/>
      <c r="S315" s="242"/>
      <c r="T315" s="243"/>
      <c r="U315" s="243"/>
      <c r="V315" s="243"/>
      <c r="W315" s="244"/>
    </row>
    <row r="316" spans="1:23" ht="30" customHeight="1">
      <c r="A316" s="415"/>
      <c r="B316" s="418"/>
      <c r="C316" s="146" t="s">
        <v>18</v>
      </c>
      <c r="D316" s="421"/>
      <c r="E316" s="421"/>
      <c r="F316" s="421"/>
      <c r="G316" s="421"/>
      <c r="H316" s="426"/>
      <c r="I316" s="236"/>
      <c r="J316" s="234"/>
      <c r="K316" s="234"/>
      <c r="L316" s="234"/>
      <c r="M316" s="235"/>
      <c r="N316" s="428"/>
      <c r="O316" s="421"/>
      <c r="P316" s="421"/>
      <c r="Q316" s="421"/>
      <c r="R316" s="421"/>
      <c r="S316" s="245"/>
      <c r="T316" s="246"/>
      <c r="U316" s="246"/>
      <c r="V316" s="246"/>
      <c r="W316" s="247"/>
    </row>
    <row r="317" spans="1:23" ht="30" customHeight="1">
      <c r="A317" s="415"/>
      <c r="B317" s="418"/>
      <c r="C317" s="146" t="s">
        <v>19</v>
      </c>
      <c r="D317" s="421"/>
      <c r="E317" s="421"/>
      <c r="F317" s="421"/>
      <c r="G317" s="421"/>
      <c r="H317" s="426"/>
      <c r="I317" s="236"/>
      <c r="J317" s="234"/>
      <c r="K317" s="234"/>
      <c r="L317" s="234"/>
      <c r="M317" s="235"/>
      <c r="N317" s="428"/>
      <c r="O317" s="421"/>
      <c r="P317" s="421"/>
      <c r="Q317" s="421"/>
      <c r="R317" s="421"/>
      <c r="S317" s="245"/>
      <c r="T317" s="246"/>
      <c r="U317" s="246"/>
      <c r="V317" s="246"/>
      <c r="W317" s="247"/>
    </row>
    <row r="318" spans="1:23" ht="30" customHeight="1">
      <c r="A318" s="415"/>
      <c r="B318" s="418"/>
      <c r="C318" s="146" t="s">
        <v>20</v>
      </c>
      <c r="D318" s="421"/>
      <c r="E318" s="421"/>
      <c r="F318" s="421"/>
      <c r="G318" s="421"/>
      <c r="H318" s="426"/>
      <c r="I318" s="236"/>
      <c r="J318" s="234"/>
      <c r="K318" s="234"/>
      <c r="L318" s="234"/>
      <c r="M318" s="235"/>
      <c r="N318" s="428"/>
      <c r="O318" s="421"/>
      <c r="P318" s="421"/>
      <c r="Q318" s="421"/>
      <c r="R318" s="421"/>
      <c r="S318" s="245"/>
      <c r="T318" s="246"/>
      <c r="U318" s="246"/>
      <c r="V318" s="246"/>
      <c r="W318" s="247"/>
    </row>
    <row r="319" spans="1:23" ht="30" customHeight="1">
      <c r="A319" s="415"/>
      <c r="B319" s="418"/>
      <c r="C319" s="146" t="s">
        <v>21</v>
      </c>
      <c r="D319" s="421"/>
      <c r="E319" s="421"/>
      <c r="F319" s="421"/>
      <c r="G319" s="421"/>
      <c r="H319" s="426"/>
      <c r="I319" s="236"/>
      <c r="J319" s="234"/>
      <c r="K319" s="234"/>
      <c r="L319" s="234"/>
      <c r="M319" s="235"/>
      <c r="N319" s="428"/>
      <c r="O319" s="421"/>
      <c r="P319" s="421"/>
      <c r="Q319" s="421"/>
      <c r="R319" s="421"/>
      <c r="S319" s="245"/>
      <c r="T319" s="246"/>
      <c r="U319" s="246"/>
      <c r="V319" s="246"/>
      <c r="W319" s="247"/>
    </row>
    <row r="320" spans="1:23" ht="30" customHeight="1">
      <c r="A320" s="415"/>
      <c r="B320" s="418"/>
      <c r="C320" s="146" t="s">
        <v>22</v>
      </c>
      <c r="D320" s="421"/>
      <c r="E320" s="421"/>
      <c r="F320" s="421"/>
      <c r="G320" s="421"/>
      <c r="H320" s="426"/>
      <c r="I320" s="236"/>
      <c r="J320" s="234"/>
      <c r="K320" s="234"/>
      <c r="L320" s="234"/>
      <c r="M320" s="235"/>
      <c r="N320" s="428"/>
      <c r="O320" s="421"/>
      <c r="P320" s="421"/>
      <c r="Q320" s="421"/>
      <c r="R320" s="421"/>
      <c r="S320" s="245"/>
      <c r="T320" s="246"/>
      <c r="U320" s="246"/>
      <c r="V320" s="246"/>
      <c r="W320" s="247"/>
    </row>
    <row r="321" spans="1:23" ht="30" customHeight="1">
      <c r="A321" s="415"/>
      <c r="B321" s="418"/>
      <c r="C321" s="146" t="s">
        <v>23</v>
      </c>
      <c r="D321" s="421"/>
      <c r="E321" s="421"/>
      <c r="F321" s="421"/>
      <c r="G321" s="421"/>
      <c r="H321" s="426"/>
      <c r="I321" s="236"/>
      <c r="J321" s="234"/>
      <c r="K321" s="234"/>
      <c r="L321" s="234"/>
      <c r="M321" s="235"/>
      <c r="N321" s="428"/>
      <c r="O321" s="421"/>
      <c r="P321" s="421"/>
      <c r="Q321" s="421"/>
      <c r="R321" s="421"/>
      <c r="S321" s="245"/>
      <c r="T321" s="246"/>
      <c r="U321" s="246"/>
      <c r="V321" s="246"/>
      <c r="W321" s="247"/>
    </row>
    <row r="322" spans="1:23" ht="30" customHeight="1" thickBot="1">
      <c r="A322" s="415"/>
      <c r="B322" s="419"/>
      <c r="C322" s="149" t="s">
        <v>24</v>
      </c>
      <c r="D322" s="421"/>
      <c r="E322" s="421"/>
      <c r="F322" s="421"/>
      <c r="G322" s="421"/>
      <c r="H322" s="426"/>
      <c r="I322" s="237"/>
      <c r="J322" s="238"/>
      <c r="K322" s="238"/>
      <c r="L322" s="238"/>
      <c r="M322" s="239"/>
      <c r="N322" s="429"/>
      <c r="O322" s="424"/>
      <c r="P322" s="424"/>
      <c r="Q322" s="424"/>
      <c r="R322" s="424"/>
      <c r="S322" s="251"/>
      <c r="T322" s="248"/>
      <c r="U322" s="248"/>
      <c r="V322" s="248"/>
      <c r="W322" s="252"/>
    </row>
    <row r="323" spans="1:23" ht="30" customHeight="1" thickBot="1">
      <c r="A323" s="416"/>
      <c r="B323" s="422" t="s">
        <v>25</v>
      </c>
      <c r="C323" s="423"/>
      <c r="D323" s="256">
        <f>D315+E315</f>
        <v>142.5</v>
      </c>
      <c r="E323" s="223"/>
      <c r="F323" s="223"/>
      <c r="G323" s="223"/>
      <c r="H323" s="223"/>
      <c r="I323" s="223">
        <f t="shared" ref="I323:M323" si="68">I315+I316+I317+I318+I319+I320+I321+I322</f>
        <v>0</v>
      </c>
      <c r="J323" s="223">
        <f t="shared" si="68"/>
        <v>0</v>
      </c>
      <c r="K323" s="223">
        <f t="shared" si="68"/>
        <v>0</v>
      </c>
      <c r="L323" s="223">
        <f t="shared" si="68"/>
        <v>0</v>
      </c>
      <c r="M323" s="224">
        <f t="shared" si="68"/>
        <v>0</v>
      </c>
      <c r="N323" s="256"/>
      <c r="O323" s="223"/>
      <c r="P323" s="223"/>
      <c r="Q323" s="223"/>
      <c r="R323" s="223"/>
      <c r="S323" s="223">
        <f t="shared" ref="S323:W323" si="69">S315+S316+S317+S318+S319+S320+S321+S322</f>
        <v>0</v>
      </c>
      <c r="T323" s="223">
        <f t="shared" si="69"/>
        <v>0</v>
      </c>
      <c r="U323" s="223">
        <f t="shared" si="69"/>
        <v>0</v>
      </c>
      <c r="V323" s="223">
        <f t="shared" si="69"/>
        <v>0</v>
      </c>
      <c r="W323" s="224">
        <f t="shared" si="69"/>
        <v>0</v>
      </c>
    </row>
    <row r="324" spans="1:23" ht="30" customHeight="1">
      <c r="A324" s="415">
        <v>36</v>
      </c>
      <c r="B324" s="417" t="s">
        <v>80</v>
      </c>
      <c r="C324" s="144" t="s">
        <v>17</v>
      </c>
      <c r="D324" s="420">
        <v>709.5</v>
      </c>
      <c r="E324" s="420">
        <v>358.57</v>
      </c>
      <c r="F324" s="420"/>
      <c r="G324" s="420"/>
      <c r="H324" s="425">
        <v>1.65</v>
      </c>
      <c r="I324" s="240">
        <v>7</v>
      </c>
      <c r="J324" s="232"/>
      <c r="K324" s="232"/>
      <c r="L324" s="232"/>
      <c r="M324" s="233"/>
      <c r="N324" s="427"/>
      <c r="O324" s="420"/>
      <c r="P324" s="420"/>
      <c r="Q324" s="420"/>
      <c r="R324" s="420"/>
      <c r="S324" s="242"/>
      <c r="T324" s="243"/>
      <c r="U324" s="243"/>
      <c r="V324" s="243"/>
      <c r="W324" s="244"/>
    </row>
    <row r="325" spans="1:23" ht="30" customHeight="1">
      <c r="A325" s="415"/>
      <c r="B325" s="418"/>
      <c r="C325" s="146" t="s">
        <v>18</v>
      </c>
      <c r="D325" s="421"/>
      <c r="E325" s="421"/>
      <c r="F325" s="421"/>
      <c r="G325" s="421"/>
      <c r="H325" s="426"/>
      <c r="I325" s="236"/>
      <c r="J325" s="234"/>
      <c r="K325" s="234"/>
      <c r="L325" s="234"/>
      <c r="M325" s="235"/>
      <c r="N325" s="428"/>
      <c r="O325" s="421"/>
      <c r="P325" s="421"/>
      <c r="Q325" s="421"/>
      <c r="R325" s="421"/>
      <c r="S325" s="245"/>
      <c r="T325" s="246"/>
      <c r="U325" s="246"/>
      <c r="V325" s="246"/>
      <c r="W325" s="247"/>
    </row>
    <row r="326" spans="1:23" ht="30" customHeight="1">
      <c r="A326" s="415"/>
      <c r="B326" s="418"/>
      <c r="C326" s="146" t="s">
        <v>19</v>
      </c>
      <c r="D326" s="421"/>
      <c r="E326" s="421"/>
      <c r="F326" s="421"/>
      <c r="G326" s="421"/>
      <c r="H326" s="426"/>
      <c r="I326" s="236"/>
      <c r="J326" s="234"/>
      <c r="K326" s="234"/>
      <c r="L326" s="234"/>
      <c r="M326" s="235"/>
      <c r="N326" s="428"/>
      <c r="O326" s="421"/>
      <c r="P326" s="421"/>
      <c r="Q326" s="421"/>
      <c r="R326" s="421"/>
      <c r="S326" s="245"/>
      <c r="T326" s="246"/>
      <c r="U326" s="246"/>
      <c r="V326" s="246"/>
      <c r="W326" s="247"/>
    </row>
    <row r="327" spans="1:23" ht="30" customHeight="1">
      <c r="A327" s="415"/>
      <c r="B327" s="418"/>
      <c r="C327" s="146" t="s">
        <v>20</v>
      </c>
      <c r="D327" s="421"/>
      <c r="E327" s="421"/>
      <c r="F327" s="421"/>
      <c r="G327" s="421"/>
      <c r="H327" s="426"/>
      <c r="I327" s="236"/>
      <c r="J327" s="234"/>
      <c r="K327" s="234"/>
      <c r="L327" s="234"/>
      <c r="M327" s="235"/>
      <c r="N327" s="428"/>
      <c r="O327" s="421"/>
      <c r="P327" s="421"/>
      <c r="Q327" s="421"/>
      <c r="R327" s="421"/>
      <c r="S327" s="245"/>
      <c r="T327" s="246"/>
      <c r="U327" s="246"/>
      <c r="V327" s="246"/>
      <c r="W327" s="247"/>
    </row>
    <row r="328" spans="1:23" ht="30" customHeight="1">
      <c r="A328" s="415"/>
      <c r="B328" s="418"/>
      <c r="C328" s="146" t="s">
        <v>21</v>
      </c>
      <c r="D328" s="421"/>
      <c r="E328" s="421"/>
      <c r="F328" s="421"/>
      <c r="G328" s="421"/>
      <c r="H328" s="426"/>
      <c r="I328" s="236"/>
      <c r="J328" s="234"/>
      <c r="K328" s="234"/>
      <c r="L328" s="234"/>
      <c r="M328" s="235"/>
      <c r="N328" s="428"/>
      <c r="O328" s="421"/>
      <c r="P328" s="421"/>
      <c r="Q328" s="421"/>
      <c r="R328" s="421"/>
      <c r="S328" s="245"/>
      <c r="T328" s="246"/>
      <c r="U328" s="246"/>
      <c r="V328" s="246"/>
      <c r="W328" s="247"/>
    </row>
    <row r="329" spans="1:23" ht="30" customHeight="1">
      <c r="A329" s="415"/>
      <c r="B329" s="418"/>
      <c r="C329" s="146" t="s">
        <v>22</v>
      </c>
      <c r="D329" s="421"/>
      <c r="E329" s="421"/>
      <c r="F329" s="421"/>
      <c r="G329" s="421"/>
      <c r="H329" s="426"/>
      <c r="I329" s="236"/>
      <c r="J329" s="234"/>
      <c r="K329" s="234"/>
      <c r="L329" s="234"/>
      <c r="M329" s="235"/>
      <c r="N329" s="428"/>
      <c r="O329" s="421"/>
      <c r="P329" s="421"/>
      <c r="Q329" s="421"/>
      <c r="R329" s="421"/>
      <c r="S329" s="245"/>
      <c r="T329" s="246"/>
      <c r="U329" s="246"/>
      <c r="V329" s="246"/>
      <c r="W329" s="247"/>
    </row>
    <row r="330" spans="1:23" ht="30" customHeight="1">
      <c r="A330" s="415"/>
      <c r="B330" s="418"/>
      <c r="C330" s="146" t="s">
        <v>23</v>
      </c>
      <c r="D330" s="421"/>
      <c r="E330" s="421"/>
      <c r="F330" s="421"/>
      <c r="G330" s="421"/>
      <c r="H330" s="426"/>
      <c r="I330" s="236"/>
      <c r="J330" s="234"/>
      <c r="K330" s="234"/>
      <c r="L330" s="234"/>
      <c r="M330" s="235"/>
      <c r="N330" s="428"/>
      <c r="O330" s="421"/>
      <c r="P330" s="421"/>
      <c r="Q330" s="421"/>
      <c r="R330" s="421"/>
      <c r="S330" s="245"/>
      <c r="T330" s="246"/>
      <c r="U330" s="246"/>
      <c r="V330" s="246"/>
      <c r="W330" s="247"/>
    </row>
    <row r="331" spans="1:23" ht="30" customHeight="1" thickBot="1">
      <c r="A331" s="415"/>
      <c r="B331" s="419"/>
      <c r="C331" s="149" t="s">
        <v>24</v>
      </c>
      <c r="D331" s="421"/>
      <c r="E331" s="421"/>
      <c r="F331" s="421"/>
      <c r="G331" s="421"/>
      <c r="H331" s="426"/>
      <c r="I331" s="237">
        <v>10</v>
      </c>
      <c r="J331" s="238"/>
      <c r="K331" s="238"/>
      <c r="L331" s="238"/>
      <c r="M331" s="239"/>
      <c r="N331" s="429"/>
      <c r="O331" s="424"/>
      <c r="P331" s="424"/>
      <c r="Q331" s="424"/>
      <c r="R331" s="424"/>
      <c r="S331" s="251"/>
      <c r="T331" s="248"/>
      <c r="U331" s="248"/>
      <c r="V331" s="248"/>
      <c r="W331" s="252"/>
    </row>
    <row r="332" spans="1:23" ht="30" customHeight="1" thickBot="1">
      <c r="A332" s="416"/>
      <c r="B332" s="422" t="s">
        <v>25</v>
      </c>
      <c r="C332" s="423"/>
      <c r="D332" s="256">
        <f>D324+E324+H324</f>
        <v>1069.72</v>
      </c>
      <c r="E332" s="223"/>
      <c r="F332" s="223"/>
      <c r="G332" s="223"/>
      <c r="H332" s="223"/>
      <c r="I332" s="223">
        <f t="shared" ref="I332:M332" si="70">I324+I325+I326+I327+I328+I329+I330+I331</f>
        <v>17</v>
      </c>
      <c r="J332" s="223">
        <f t="shared" si="70"/>
        <v>0</v>
      </c>
      <c r="K332" s="223">
        <f t="shared" si="70"/>
        <v>0</v>
      </c>
      <c r="L332" s="223">
        <f t="shared" si="70"/>
        <v>0</v>
      </c>
      <c r="M332" s="224">
        <f t="shared" si="70"/>
        <v>0</v>
      </c>
      <c r="N332" s="256"/>
      <c r="O332" s="223"/>
      <c r="P332" s="223"/>
      <c r="Q332" s="223"/>
      <c r="R332" s="223"/>
      <c r="S332" s="223">
        <f t="shared" ref="S332:W332" si="71">S324+S325+S326+S327+S328+S329+S330+S331</f>
        <v>0</v>
      </c>
      <c r="T332" s="223">
        <f t="shared" si="71"/>
        <v>0</v>
      </c>
      <c r="U332" s="223">
        <f t="shared" si="71"/>
        <v>0</v>
      </c>
      <c r="V332" s="223">
        <f t="shared" si="71"/>
        <v>0</v>
      </c>
      <c r="W332" s="224">
        <f t="shared" si="71"/>
        <v>0</v>
      </c>
    </row>
    <row r="333" spans="1:23" ht="30" customHeight="1">
      <c r="A333" s="415">
        <v>37</v>
      </c>
      <c r="B333" s="417" t="s">
        <v>81</v>
      </c>
      <c r="C333" s="144" t="s">
        <v>17</v>
      </c>
      <c r="D333" s="420">
        <v>399.01</v>
      </c>
      <c r="E333" s="420">
        <v>14</v>
      </c>
      <c r="F333" s="420"/>
      <c r="G333" s="420"/>
      <c r="H333" s="425">
        <v>19.79</v>
      </c>
      <c r="I333" s="240"/>
      <c r="J333" s="232"/>
      <c r="K333" s="232"/>
      <c r="L333" s="232"/>
      <c r="M333" s="233"/>
      <c r="N333" s="427"/>
      <c r="O333" s="420"/>
      <c r="P333" s="420"/>
      <c r="Q333" s="420"/>
      <c r="R333" s="420">
        <v>54.2</v>
      </c>
      <c r="S333" s="242"/>
      <c r="T333" s="243"/>
      <c r="U333" s="243"/>
      <c r="V333" s="243"/>
      <c r="W333" s="244"/>
    </row>
    <row r="334" spans="1:23" ht="30" customHeight="1">
      <c r="A334" s="415"/>
      <c r="B334" s="418"/>
      <c r="C334" s="146" t="s">
        <v>18</v>
      </c>
      <c r="D334" s="421"/>
      <c r="E334" s="421"/>
      <c r="F334" s="421"/>
      <c r="G334" s="421"/>
      <c r="H334" s="426"/>
      <c r="I334" s="236"/>
      <c r="J334" s="234"/>
      <c r="K334" s="234"/>
      <c r="L334" s="234"/>
      <c r="M334" s="235"/>
      <c r="N334" s="428"/>
      <c r="O334" s="421"/>
      <c r="P334" s="421"/>
      <c r="Q334" s="421"/>
      <c r="R334" s="421"/>
      <c r="S334" s="245"/>
      <c r="T334" s="246"/>
      <c r="U334" s="246"/>
      <c r="V334" s="246"/>
      <c r="W334" s="247"/>
    </row>
    <row r="335" spans="1:23" ht="30" customHeight="1">
      <c r="A335" s="415"/>
      <c r="B335" s="418"/>
      <c r="C335" s="146" t="s">
        <v>19</v>
      </c>
      <c r="D335" s="421"/>
      <c r="E335" s="421"/>
      <c r="F335" s="421"/>
      <c r="G335" s="421"/>
      <c r="H335" s="426"/>
      <c r="I335" s="236"/>
      <c r="J335" s="234"/>
      <c r="K335" s="234"/>
      <c r="L335" s="234"/>
      <c r="M335" s="235"/>
      <c r="N335" s="428"/>
      <c r="O335" s="421"/>
      <c r="P335" s="421"/>
      <c r="Q335" s="421"/>
      <c r="R335" s="421"/>
      <c r="S335" s="245"/>
      <c r="T335" s="246"/>
      <c r="U335" s="246"/>
      <c r="V335" s="246"/>
      <c r="W335" s="247"/>
    </row>
    <row r="336" spans="1:23" ht="30" customHeight="1">
      <c r="A336" s="415"/>
      <c r="B336" s="418"/>
      <c r="C336" s="146" t="s">
        <v>20</v>
      </c>
      <c r="D336" s="421"/>
      <c r="E336" s="421"/>
      <c r="F336" s="421"/>
      <c r="G336" s="421"/>
      <c r="H336" s="426"/>
      <c r="I336" s="236">
        <v>85</v>
      </c>
      <c r="J336" s="234"/>
      <c r="K336" s="234"/>
      <c r="L336" s="234"/>
      <c r="M336" s="235"/>
      <c r="N336" s="428"/>
      <c r="O336" s="421"/>
      <c r="P336" s="421"/>
      <c r="Q336" s="421"/>
      <c r="R336" s="421"/>
      <c r="S336" s="245"/>
      <c r="T336" s="246"/>
      <c r="U336" s="246"/>
      <c r="V336" s="246"/>
      <c r="W336" s="247"/>
    </row>
    <row r="337" spans="1:23" ht="30" customHeight="1">
      <c r="A337" s="415"/>
      <c r="B337" s="418"/>
      <c r="C337" s="146" t="s">
        <v>21</v>
      </c>
      <c r="D337" s="421"/>
      <c r="E337" s="421"/>
      <c r="F337" s="421"/>
      <c r="G337" s="421"/>
      <c r="H337" s="426"/>
      <c r="I337" s="236"/>
      <c r="J337" s="234"/>
      <c r="K337" s="234"/>
      <c r="L337" s="234"/>
      <c r="M337" s="235"/>
      <c r="N337" s="428"/>
      <c r="O337" s="421"/>
      <c r="P337" s="421"/>
      <c r="Q337" s="421"/>
      <c r="R337" s="421"/>
      <c r="S337" s="245"/>
      <c r="T337" s="246"/>
      <c r="U337" s="246"/>
      <c r="V337" s="246"/>
      <c r="W337" s="247"/>
    </row>
    <row r="338" spans="1:23" ht="30" customHeight="1">
      <c r="A338" s="415"/>
      <c r="B338" s="418"/>
      <c r="C338" s="146" t="s">
        <v>22</v>
      </c>
      <c r="D338" s="421"/>
      <c r="E338" s="421"/>
      <c r="F338" s="421"/>
      <c r="G338" s="421"/>
      <c r="H338" s="426"/>
      <c r="I338" s="236"/>
      <c r="J338" s="234"/>
      <c r="K338" s="234"/>
      <c r="L338" s="234"/>
      <c r="M338" s="235"/>
      <c r="N338" s="428"/>
      <c r="O338" s="421"/>
      <c r="P338" s="421"/>
      <c r="Q338" s="421"/>
      <c r="R338" s="421"/>
      <c r="S338" s="245"/>
      <c r="T338" s="246"/>
      <c r="U338" s="246"/>
      <c r="V338" s="246"/>
      <c r="W338" s="247"/>
    </row>
    <row r="339" spans="1:23" ht="30" customHeight="1">
      <c r="A339" s="415"/>
      <c r="B339" s="418"/>
      <c r="C339" s="146" t="s">
        <v>23</v>
      </c>
      <c r="D339" s="421"/>
      <c r="E339" s="421"/>
      <c r="F339" s="421"/>
      <c r="G339" s="421"/>
      <c r="H339" s="426"/>
      <c r="I339" s="236"/>
      <c r="J339" s="234"/>
      <c r="K339" s="234"/>
      <c r="L339" s="234"/>
      <c r="M339" s="235"/>
      <c r="N339" s="428"/>
      <c r="O339" s="421"/>
      <c r="P339" s="421"/>
      <c r="Q339" s="421"/>
      <c r="R339" s="421"/>
      <c r="S339" s="245"/>
      <c r="T339" s="246"/>
      <c r="U339" s="246"/>
      <c r="V339" s="246"/>
      <c r="W339" s="247"/>
    </row>
    <row r="340" spans="1:23" ht="30" customHeight="1" thickBot="1">
      <c r="A340" s="415"/>
      <c r="B340" s="419"/>
      <c r="C340" s="149" t="s">
        <v>24</v>
      </c>
      <c r="D340" s="421"/>
      <c r="E340" s="421"/>
      <c r="F340" s="421"/>
      <c r="G340" s="421"/>
      <c r="H340" s="426"/>
      <c r="I340" s="237"/>
      <c r="J340" s="238"/>
      <c r="K340" s="238"/>
      <c r="L340" s="238"/>
      <c r="M340" s="239"/>
      <c r="N340" s="429"/>
      <c r="O340" s="424"/>
      <c r="P340" s="424"/>
      <c r="Q340" s="424"/>
      <c r="R340" s="424"/>
      <c r="S340" s="251"/>
      <c r="T340" s="248"/>
      <c r="U340" s="248"/>
      <c r="V340" s="248"/>
      <c r="W340" s="252"/>
    </row>
    <row r="341" spans="1:23" ht="30" customHeight="1" thickBot="1">
      <c r="A341" s="416"/>
      <c r="B341" s="422" t="s">
        <v>25</v>
      </c>
      <c r="C341" s="423"/>
      <c r="D341" s="256">
        <f>D333+E333+H333</f>
        <v>432.8</v>
      </c>
      <c r="E341" s="223"/>
      <c r="F341" s="223"/>
      <c r="G341" s="223"/>
      <c r="H341" s="223"/>
      <c r="I341" s="223">
        <f t="shared" ref="I341:M341" si="72">I333+I334+I335+I336+I337+I338+I339+I340</f>
        <v>85</v>
      </c>
      <c r="J341" s="223">
        <f t="shared" si="72"/>
        <v>0</v>
      </c>
      <c r="K341" s="223">
        <f t="shared" si="72"/>
        <v>0</v>
      </c>
      <c r="L341" s="223">
        <f t="shared" si="72"/>
        <v>0</v>
      </c>
      <c r="M341" s="224">
        <f t="shared" si="72"/>
        <v>0</v>
      </c>
      <c r="N341" s="256">
        <f>N333+O333+P333+Q333+R333</f>
        <v>54.2</v>
      </c>
      <c r="O341" s="223"/>
      <c r="P341" s="223"/>
      <c r="Q341" s="223"/>
      <c r="R341" s="223"/>
      <c r="S341" s="223">
        <f t="shared" ref="S341:W341" si="73">S333+S334+S335+S336+S337+S338+S339+S340</f>
        <v>0</v>
      </c>
      <c r="T341" s="223">
        <f t="shared" si="73"/>
        <v>0</v>
      </c>
      <c r="U341" s="223">
        <f t="shared" si="73"/>
        <v>0</v>
      </c>
      <c r="V341" s="223">
        <f t="shared" si="73"/>
        <v>0</v>
      </c>
      <c r="W341" s="224">
        <f t="shared" si="73"/>
        <v>0</v>
      </c>
    </row>
    <row r="342" spans="1:23" ht="30" customHeight="1">
      <c r="A342" s="415">
        <v>38</v>
      </c>
      <c r="B342" s="417" t="s">
        <v>82</v>
      </c>
      <c r="C342" s="144" t="s">
        <v>17</v>
      </c>
      <c r="D342" s="420">
        <v>240.3</v>
      </c>
      <c r="E342" s="420">
        <v>45.92</v>
      </c>
      <c r="F342" s="420"/>
      <c r="G342" s="420"/>
      <c r="H342" s="425">
        <v>43.14</v>
      </c>
      <c r="I342" s="240">
        <v>12.45</v>
      </c>
      <c r="J342" s="232"/>
      <c r="K342" s="232"/>
      <c r="L342" s="232"/>
      <c r="M342" s="233"/>
      <c r="N342" s="427"/>
      <c r="O342" s="420"/>
      <c r="P342" s="420"/>
      <c r="Q342" s="420"/>
      <c r="R342" s="420"/>
      <c r="S342" s="242"/>
      <c r="T342" s="243"/>
      <c r="U342" s="243"/>
      <c r="V342" s="243"/>
      <c r="W342" s="244"/>
    </row>
    <row r="343" spans="1:23" ht="30" customHeight="1">
      <c r="A343" s="415"/>
      <c r="B343" s="418"/>
      <c r="C343" s="146" t="s">
        <v>18</v>
      </c>
      <c r="D343" s="421"/>
      <c r="E343" s="421"/>
      <c r="F343" s="421"/>
      <c r="G343" s="421"/>
      <c r="H343" s="426"/>
      <c r="I343" s="236"/>
      <c r="J343" s="234"/>
      <c r="K343" s="234"/>
      <c r="L343" s="234"/>
      <c r="M343" s="235"/>
      <c r="N343" s="428"/>
      <c r="O343" s="421"/>
      <c r="P343" s="421"/>
      <c r="Q343" s="421"/>
      <c r="R343" s="421"/>
      <c r="S343" s="245"/>
      <c r="T343" s="246"/>
      <c r="U343" s="246"/>
      <c r="V343" s="246"/>
      <c r="W343" s="247"/>
    </row>
    <row r="344" spans="1:23" ht="30" customHeight="1">
      <c r="A344" s="415"/>
      <c r="B344" s="418"/>
      <c r="C344" s="146" t="s">
        <v>19</v>
      </c>
      <c r="D344" s="421"/>
      <c r="E344" s="421"/>
      <c r="F344" s="421"/>
      <c r="G344" s="421"/>
      <c r="H344" s="426"/>
      <c r="I344" s="236"/>
      <c r="J344" s="234"/>
      <c r="K344" s="234"/>
      <c r="L344" s="234"/>
      <c r="M344" s="235"/>
      <c r="N344" s="428"/>
      <c r="O344" s="421"/>
      <c r="P344" s="421"/>
      <c r="Q344" s="421"/>
      <c r="R344" s="421"/>
      <c r="S344" s="245"/>
      <c r="T344" s="246"/>
      <c r="U344" s="246"/>
      <c r="V344" s="246"/>
      <c r="W344" s="247"/>
    </row>
    <row r="345" spans="1:23" ht="30" customHeight="1">
      <c r="A345" s="415"/>
      <c r="B345" s="418"/>
      <c r="C345" s="146" t="s">
        <v>20</v>
      </c>
      <c r="D345" s="421"/>
      <c r="E345" s="421"/>
      <c r="F345" s="421"/>
      <c r="G345" s="421"/>
      <c r="H345" s="426"/>
      <c r="I345" s="236">
        <v>10.55</v>
      </c>
      <c r="J345" s="234"/>
      <c r="K345" s="234"/>
      <c r="L345" s="234"/>
      <c r="M345" s="235"/>
      <c r="N345" s="428"/>
      <c r="O345" s="421"/>
      <c r="P345" s="421"/>
      <c r="Q345" s="421"/>
      <c r="R345" s="421"/>
      <c r="S345" s="245"/>
      <c r="T345" s="246"/>
      <c r="U345" s="246"/>
      <c r="V345" s="246"/>
      <c r="W345" s="247"/>
    </row>
    <row r="346" spans="1:23" ht="30" customHeight="1">
      <c r="A346" s="415"/>
      <c r="B346" s="418"/>
      <c r="C346" s="146" t="s">
        <v>21</v>
      </c>
      <c r="D346" s="421"/>
      <c r="E346" s="421"/>
      <c r="F346" s="421"/>
      <c r="G346" s="421"/>
      <c r="H346" s="426"/>
      <c r="I346" s="236">
        <v>11.3</v>
      </c>
      <c r="J346" s="234"/>
      <c r="K346" s="234"/>
      <c r="L346" s="234"/>
      <c r="M346" s="235"/>
      <c r="N346" s="428"/>
      <c r="O346" s="421"/>
      <c r="P346" s="421"/>
      <c r="Q346" s="421"/>
      <c r="R346" s="421"/>
      <c r="S346" s="245"/>
      <c r="T346" s="246"/>
      <c r="U346" s="246"/>
      <c r="V346" s="246"/>
      <c r="W346" s="247"/>
    </row>
    <row r="347" spans="1:23" ht="30" customHeight="1">
      <c r="A347" s="415"/>
      <c r="B347" s="418"/>
      <c r="C347" s="146" t="s">
        <v>22</v>
      </c>
      <c r="D347" s="421"/>
      <c r="E347" s="421"/>
      <c r="F347" s="421"/>
      <c r="G347" s="421"/>
      <c r="H347" s="426"/>
      <c r="I347" s="236"/>
      <c r="J347" s="234"/>
      <c r="K347" s="234"/>
      <c r="L347" s="234"/>
      <c r="M347" s="235"/>
      <c r="N347" s="428"/>
      <c r="O347" s="421"/>
      <c r="P347" s="421"/>
      <c r="Q347" s="421"/>
      <c r="R347" s="421"/>
      <c r="S347" s="245"/>
      <c r="T347" s="246"/>
      <c r="U347" s="246"/>
      <c r="V347" s="246"/>
      <c r="W347" s="247"/>
    </row>
    <row r="348" spans="1:23" ht="30" customHeight="1">
      <c r="A348" s="415"/>
      <c r="B348" s="418"/>
      <c r="C348" s="146" t="s">
        <v>23</v>
      </c>
      <c r="D348" s="421"/>
      <c r="E348" s="421"/>
      <c r="F348" s="421"/>
      <c r="G348" s="421"/>
      <c r="H348" s="426"/>
      <c r="I348" s="236"/>
      <c r="J348" s="234"/>
      <c r="K348" s="234"/>
      <c r="L348" s="234"/>
      <c r="M348" s="235"/>
      <c r="N348" s="428"/>
      <c r="O348" s="421"/>
      <c r="P348" s="421"/>
      <c r="Q348" s="421"/>
      <c r="R348" s="421"/>
      <c r="S348" s="245"/>
      <c r="T348" s="246"/>
      <c r="U348" s="246"/>
      <c r="V348" s="246"/>
      <c r="W348" s="247"/>
    </row>
    <row r="349" spans="1:23" ht="30" customHeight="1" thickBot="1">
      <c r="A349" s="415"/>
      <c r="B349" s="419"/>
      <c r="C349" s="149" t="s">
        <v>24</v>
      </c>
      <c r="D349" s="421"/>
      <c r="E349" s="421"/>
      <c r="F349" s="421"/>
      <c r="G349" s="421"/>
      <c r="H349" s="426"/>
      <c r="I349" s="237"/>
      <c r="J349" s="238"/>
      <c r="K349" s="238"/>
      <c r="L349" s="238"/>
      <c r="M349" s="239"/>
      <c r="N349" s="429"/>
      <c r="O349" s="424"/>
      <c r="P349" s="424"/>
      <c r="Q349" s="424"/>
      <c r="R349" s="424"/>
      <c r="S349" s="251"/>
      <c r="T349" s="248"/>
      <c r="U349" s="248"/>
      <c r="V349" s="248"/>
      <c r="W349" s="252"/>
    </row>
    <row r="350" spans="1:23" ht="30" customHeight="1" thickBot="1">
      <c r="A350" s="416"/>
      <c r="B350" s="422" t="s">
        <v>25</v>
      </c>
      <c r="C350" s="423"/>
      <c r="D350" s="256">
        <f>D342+E342+H342</f>
        <v>329.36</v>
      </c>
      <c r="E350" s="223"/>
      <c r="F350" s="223"/>
      <c r="G350" s="223"/>
      <c r="H350" s="223"/>
      <c r="I350" s="223">
        <f t="shared" ref="I350:M350" si="74">I342+I343+I344+I345+I346+I347+I348+I349</f>
        <v>34.299999999999997</v>
      </c>
      <c r="J350" s="223">
        <f t="shared" si="74"/>
        <v>0</v>
      </c>
      <c r="K350" s="223">
        <f t="shared" si="74"/>
        <v>0</v>
      </c>
      <c r="L350" s="223">
        <f t="shared" si="74"/>
        <v>0</v>
      </c>
      <c r="M350" s="224">
        <f t="shared" si="74"/>
        <v>0</v>
      </c>
      <c r="N350" s="256"/>
      <c r="O350" s="223"/>
      <c r="P350" s="223"/>
      <c r="Q350" s="223"/>
      <c r="R350" s="223"/>
      <c r="S350" s="223">
        <f t="shared" ref="S350:W350" si="75">S342+S343+S344+S345+S346+S347+S348+S349</f>
        <v>0</v>
      </c>
      <c r="T350" s="223">
        <f t="shared" si="75"/>
        <v>0</v>
      </c>
      <c r="U350" s="223">
        <f t="shared" si="75"/>
        <v>0</v>
      </c>
      <c r="V350" s="223">
        <f t="shared" si="75"/>
        <v>0</v>
      </c>
      <c r="W350" s="224">
        <f t="shared" si="75"/>
        <v>0</v>
      </c>
    </row>
    <row r="351" spans="1:23" ht="30" customHeight="1">
      <c r="A351" s="415">
        <v>39</v>
      </c>
      <c r="B351" s="417" t="s">
        <v>83</v>
      </c>
      <c r="C351" s="144" t="s">
        <v>17</v>
      </c>
      <c r="D351" s="420">
        <v>117.43</v>
      </c>
      <c r="E351" s="420">
        <v>166.81</v>
      </c>
      <c r="F351" s="420"/>
      <c r="G351" s="420"/>
      <c r="H351" s="425"/>
      <c r="I351" s="240"/>
      <c r="J351" s="232"/>
      <c r="K351" s="232"/>
      <c r="L351" s="232"/>
      <c r="M351" s="233"/>
      <c r="N351" s="427"/>
      <c r="O351" s="420"/>
      <c r="P351" s="420"/>
      <c r="Q351" s="420"/>
      <c r="R351" s="420"/>
      <c r="S351" s="242"/>
      <c r="T351" s="243"/>
      <c r="U351" s="243"/>
      <c r="V351" s="243"/>
      <c r="W351" s="244"/>
    </row>
    <row r="352" spans="1:23" ht="30" customHeight="1">
      <c r="A352" s="415"/>
      <c r="B352" s="418"/>
      <c r="C352" s="146" t="s">
        <v>18</v>
      </c>
      <c r="D352" s="421"/>
      <c r="E352" s="421"/>
      <c r="F352" s="421"/>
      <c r="G352" s="421"/>
      <c r="H352" s="426"/>
      <c r="I352" s="236"/>
      <c r="J352" s="234"/>
      <c r="K352" s="234"/>
      <c r="L352" s="234"/>
      <c r="M352" s="235"/>
      <c r="N352" s="428"/>
      <c r="O352" s="421"/>
      <c r="P352" s="421"/>
      <c r="Q352" s="421"/>
      <c r="R352" s="421"/>
      <c r="S352" s="245"/>
      <c r="T352" s="246"/>
      <c r="U352" s="246"/>
      <c r="V352" s="246"/>
      <c r="W352" s="247"/>
    </row>
    <row r="353" spans="1:23" ht="30" customHeight="1">
      <c r="A353" s="415"/>
      <c r="B353" s="418"/>
      <c r="C353" s="146" t="s">
        <v>19</v>
      </c>
      <c r="D353" s="421"/>
      <c r="E353" s="421"/>
      <c r="F353" s="421"/>
      <c r="G353" s="421"/>
      <c r="H353" s="426"/>
      <c r="I353" s="236"/>
      <c r="J353" s="234"/>
      <c r="K353" s="234"/>
      <c r="L353" s="234"/>
      <c r="M353" s="235"/>
      <c r="N353" s="428"/>
      <c r="O353" s="421"/>
      <c r="P353" s="421"/>
      <c r="Q353" s="421"/>
      <c r="R353" s="421"/>
      <c r="S353" s="245"/>
      <c r="T353" s="246"/>
      <c r="U353" s="246"/>
      <c r="V353" s="246"/>
      <c r="W353" s="247"/>
    </row>
    <row r="354" spans="1:23" ht="30" customHeight="1">
      <c r="A354" s="415"/>
      <c r="B354" s="418"/>
      <c r="C354" s="146" t="s">
        <v>20</v>
      </c>
      <c r="D354" s="421"/>
      <c r="E354" s="421"/>
      <c r="F354" s="421"/>
      <c r="G354" s="421"/>
      <c r="H354" s="426"/>
      <c r="I354" s="236">
        <v>25</v>
      </c>
      <c r="J354" s="234"/>
      <c r="K354" s="234"/>
      <c r="L354" s="234"/>
      <c r="M354" s="235"/>
      <c r="N354" s="428"/>
      <c r="O354" s="421"/>
      <c r="P354" s="421"/>
      <c r="Q354" s="421"/>
      <c r="R354" s="421"/>
      <c r="S354" s="245"/>
      <c r="T354" s="246"/>
      <c r="U354" s="246"/>
      <c r="V354" s="246"/>
      <c r="W354" s="247"/>
    </row>
    <row r="355" spans="1:23" ht="30" customHeight="1">
      <c r="A355" s="415"/>
      <c r="B355" s="418"/>
      <c r="C355" s="146" t="s">
        <v>21</v>
      </c>
      <c r="D355" s="421"/>
      <c r="E355" s="421"/>
      <c r="F355" s="421"/>
      <c r="G355" s="421"/>
      <c r="H355" s="426"/>
      <c r="I355" s="236"/>
      <c r="J355" s="234"/>
      <c r="K355" s="234"/>
      <c r="L355" s="234"/>
      <c r="M355" s="235"/>
      <c r="N355" s="428"/>
      <c r="O355" s="421"/>
      <c r="P355" s="421"/>
      <c r="Q355" s="421"/>
      <c r="R355" s="421"/>
      <c r="S355" s="245"/>
      <c r="T355" s="246"/>
      <c r="U355" s="246"/>
      <c r="V355" s="246"/>
      <c r="W355" s="247"/>
    </row>
    <row r="356" spans="1:23" ht="30" customHeight="1">
      <c r="A356" s="415"/>
      <c r="B356" s="418"/>
      <c r="C356" s="146" t="s">
        <v>22</v>
      </c>
      <c r="D356" s="421"/>
      <c r="E356" s="421"/>
      <c r="F356" s="421"/>
      <c r="G356" s="421"/>
      <c r="H356" s="426"/>
      <c r="I356" s="236"/>
      <c r="J356" s="234"/>
      <c r="K356" s="234"/>
      <c r="L356" s="234"/>
      <c r="M356" s="235"/>
      <c r="N356" s="428"/>
      <c r="O356" s="421"/>
      <c r="P356" s="421"/>
      <c r="Q356" s="421"/>
      <c r="R356" s="421"/>
      <c r="S356" s="245"/>
      <c r="T356" s="246"/>
      <c r="U356" s="246"/>
      <c r="V356" s="246"/>
      <c r="W356" s="247"/>
    </row>
    <row r="357" spans="1:23" ht="30" customHeight="1">
      <c r="A357" s="415"/>
      <c r="B357" s="418"/>
      <c r="C357" s="146" t="s">
        <v>23</v>
      </c>
      <c r="D357" s="421"/>
      <c r="E357" s="421"/>
      <c r="F357" s="421"/>
      <c r="G357" s="421"/>
      <c r="H357" s="426"/>
      <c r="I357" s="236"/>
      <c r="J357" s="234"/>
      <c r="K357" s="234"/>
      <c r="L357" s="234"/>
      <c r="M357" s="235"/>
      <c r="N357" s="428"/>
      <c r="O357" s="421"/>
      <c r="P357" s="421"/>
      <c r="Q357" s="421"/>
      <c r="R357" s="421"/>
      <c r="S357" s="245"/>
      <c r="T357" s="246"/>
      <c r="U357" s="246"/>
      <c r="V357" s="246"/>
      <c r="W357" s="247"/>
    </row>
    <row r="358" spans="1:23" ht="30" customHeight="1" thickBot="1">
      <c r="A358" s="415"/>
      <c r="B358" s="419"/>
      <c r="C358" s="149" t="s">
        <v>24</v>
      </c>
      <c r="D358" s="421"/>
      <c r="E358" s="421"/>
      <c r="F358" s="421"/>
      <c r="G358" s="421"/>
      <c r="H358" s="426"/>
      <c r="I358" s="237">
        <v>10.8</v>
      </c>
      <c r="J358" s="238">
        <v>19</v>
      </c>
      <c r="K358" s="238"/>
      <c r="L358" s="238"/>
      <c r="M358" s="239"/>
      <c r="N358" s="429"/>
      <c r="O358" s="424"/>
      <c r="P358" s="424"/>
      <c r="Q358" s="424"/>
      <c r="R358" s="424"/>
      <c r="S358" s="251"/>
      <c r="T358" s="248"/>
      <c r="U358" s="248"/>
      <c r="V358" s="248"/>
      <c r="W358" s="252"/>
    </row>
    <row r="359" spans="1:23" ht="30" customHeight="1" thickBot="1">
      <c r="A359" s="416"/>
      <c r="B359" s="422" t="s">
        <v>25</v>
      </c>
      <c r="C359" s="423"/>
      <c r="D359" s="256">
        <f>D351+E351</f>
        <v>284.24</v>
      </c>
      <c r="E359" s="223"/>
      <c r="F359" s="223"/>
      <c r="G359" s="223"/>
      <c r="H359" s="223"/>
      <c r="I359" s="223">
        <f t="shared" ref="I359:M359" si="76">I351+I352+I353+I354+I355+I356+I357+I358</f>
        <v>35.799999999999997</v>
      </c>
      <c r="J359" s="223">
        <f t="shared" si="76"/>
        <v>19</v>
      </c>
      <c r="K359" s="223">
        <f t="shared" si="76"/>
        <v>0</v>
      </c>
      <c r="L359" s="223">
        <f t="shared" si="76"/>
        <v>0</v>
      </c>
      <c r="M359" s="224">
        <f t="shared" si="76"/>
        <v>0</v>
      </c>
      <c r="N359" s="256"/>
      <c r="O359" s="223"/>
      <c r="P359" s="223"/>
      <c r="Q359" s="223"/>
      <c r="R359" s="223"/>
      <c r="S359" s="223">
        <f t="shared" ref="S359:W359" si="77">S351+S352+S353+S354+S355+S356+S357+S358</f>
        <v>0</v>
      </c>
      <c r="T359" s="223">
        <f t="shared" si="77"/>
        <v>0</v>
      </c>
      <c r="U359" s="223">
        <f t="shared" si="77"/>
        <v>0</v>
      </c>
      <c r="V359" s="223">
        <f t="shared" si="77"/>
        <v>0</v>
      </c>
      <c r="W359" s="224">
        <f t="shared" si="77"/>
        <v>0</v>
      </c>
    </row>
    <row r="360" spans="1:23" ht="30" customHeight="1">
      <c r="A360" s="415">
        <v>40</v>
      </c>
      <c r="B360" s="417" t="s">
        <v>84</v>
      </c>
      <c r="C360" s="144" t="s">
        <v>17</v>
      </c>
      <c r="D360" s="420">
        <v>1804.66</v>
      </c>
      <c r="E360" s="420">
        <v>496.09</v>
      </c>
      <c r="F360" s="420"/>
      <c r="G360" s="420"/>
      <c r="H360" s="425">
        <v>49.2</v>
      </c>
      <c r="I360" s="240">
        <v>48</v>
      </c>
      <c r="J360" s="232">
        <v>20</v>
      </c>
      <c r="K360" s="232"/>
      <c r="L360" s="232"/>
      <c r="M360" s="233"/>
      <c r="N360" s="427">
        <v>3.61</v>
      </c>
      <c r="O360" s="420">
        <v>1.38</v>
      </c>
      <c r="P360" s="420"/>
      <c r="Q360" s="420"/>
      <c r="R360" s="420">
        <v>0.43</v>
      </c>
      <c r="S360" s="242"/>
      <c r="T360" s="243"/>
      <c r="U360" s="243"/>
      <c r="V360" s="243"/>
      <c r="W360" s="244"/>
    </row>
    <row r="361" spans="1:23" ht="30" customHeight="1">
      <c r="A361" s="415"/>
      <c r="B361" s="418"/>
      <c r="C361" s="146" t="s">
        <v>18</v>
      </c>
      <c r="D361" s="421"/>
      <c r="E361" s="421"/>
      <c r="F361" s="421"/>
      <c r="G361" s="421"/>
      <c r="H361" s="426"/>
      <c r="I361" s="236">
        <v>50</v>
      </c>
      <c r="J361" s="234">
        <v>20</v>
      </c>
      <c r="K361" s="234"/>
      <c r="L361" s="234"/>
      <c r="M361" s="235"/>
      <c r="N361" s="428"/>
      <c r="O361" s="421"/>
      <c r="P361" s="421"/>
      <c r="Q361" s="421"/>
      <c r="R361" s="421"/>
      <c r="S361" s="245"/>
      <c r="T361" s="246"/>
      <c r="U361" s="246"/>
      <c r="V361" s="246"/>
      <c r="W361" s="247"/>
    </row>
    <row r="362" spans="1:23" ht="30" customHeight="1">
      <c r="A362" s="415"/>
      <c r="B362" s="418"/>
      <c r="C362" s="146" t="s">
        <v>19</v>
      </c>
      <c r="D362" s="421"/>
      <c r="E362" s="421"/>
      <c r="F362" s="421"/>
      <c r="G362" s="421"/>
      <c r="H362" s="426"/>
      <c r="I362" s="236"/>
      <c r="J362" s="234"/>
      <c r="K362" s="234"/>
      <c r="L362" s="234"/>
      <c r="M362" s="235"/>
      <c r="N362" s="428"/>
      <c r="O362" s="421"/>
      <c r="P362" s="421"/>
      <c r="Q362" s="421"/>
      <c r="R362" s="421"/>
      <c r="S362" s="245"/>
      <c r="T362" s="246"/>
      <c r="U362" s="246"/>
      <c r="V362" s="246"/>
      <c r="W362" s="247"/>
    </row>
    <row r="363" spans="1:23" ht="30" customHeight="1">
      <c r="A363" s="415"/>
      <c r="B363" s="418"/>
      <c r="C363" s="146" t="s">
        <v>20</v>
      </c>
      <c r="D363" s="421"/>
      <c r="E363" s="421"/>
      <c r="F363" s="421"/>
      <c r="G363" s="421"/>
      <c r="H363" s="426"/>
      <c r="I363" s="236">
        <v>207</v>
      </c>
      <c r="J363" s="234">
        <v>4</v>
      </c>
      <c r="K363" s="234"/>
      <c r="L363" s="234"/>
      <c r="M363" s="235"/>
      <c r="N363" s="428"/>
      <c r="O363" s="421"/>
      <c r="P363" s="421"/>
      <c r="Q363" s="421"/>
      <c r="R363" s="421"/>
      <c r="S363" s="245"/>
      <c r="T363" s="246"/>
      <c r="U363" s="246"/>
      <c r="V363" s="246"/>
      <c r="W363" s="247"/>
    </row>
    <row r="364" spans="1:23" ht="30" customHeight="1">
      <c r="A364" s="415"/>
      <c r="B364" s="418"/>
      <c r="C364" s="146" t="s">
        <v>21</v>
      </c>
      <c r="D364" s="421"/>
      <c r="E364" s="421"/>
      <c r="F364" s="421"/>
      <c r="G364" s="421"/>
      <c r="H364" s="426"/>
      <c r="I364" s="236"/>
      <c r="J364" s="234"/>
      <c r="K364" s="234"/>
      <c r="L364" s="234"/>
      <c r="M364" s="235"/>
      <c r="N364" s="428"/>
      <c r="O364" s="421"/>
      <c r="P364" s="421"/>
      <c r="Q364" s="421"/>
      <c r="R364" s="421"/>
      <c r="S364" s="245"/>
      <c r="T364" s="246"/>
      <c r="U364" s="246"/>
      <c r="V364" s="246"/>
      <c r="W364" s="247"/>
    </row>
    <row r="365" spans="1:23" ht="30" customHeight="1">
      <c r="A365" s="415"/>
      <c r="B365" s="418"/>
      <c r="C365" s="146" t="s">
        <v>22</v>
      </c>
      <c r="D365" s="421"/>
      <c r="E365" s="421"/>
      <c r="F365" s="421"/>
      <c r="G365" s="421"/>
      <c r="H365" s="426"/>
      <c r="I365" s="236"/>
      <c r="J365" s="234"/>
      <c r="K365" s="234"/>
      <c r="L365" s="234"/>
      <c r="M365" s="235"/>
      <c r="N365" s="428"/>
      <c r="O365" s="421"/>
      <c r="P365" s="421"/>
      <c r="Q365" s="421"/>
      <c r="R365" s="421"/>
      <c r="S365" s="245"/>
      <c r="T365" s="246"/>
      <c r="U365" s="246"/>
      <c r="V365" s="246"/>
      <c r="W365" s="247"/>
    </row>
    <row r="366" spans="1:23" ht="30" customHeight="1">
      <c r="A366" s="415"/>
      <c r="B366" s="418"/>
      <c r="C366" s="146" t="s">
        <v>23</v>
      </c>
      <c r="D366" s="421"/>
      <c r="E366" s="421"/>
      <c r="F366" s="421"/>
      <c r="G366" s="421"/>
      <c r="H366" s="426"/>
      <c r="I366" s="236"/>
      <c r="J366" s="234"/>
      <c r="K366" s="234"/>
      <c r="L366" s="234"/>
      <c r="M366" s="235"/>
      <c r="N366" s="428"/>
      <c r="O366" s="421"/>
      <c r="P366" s="421"/>
      <c r="Q366" s="421"/>
      <c r="R366" s="421"/>
      <c r="S366" s="245"/>
      <c r="T366" s="246"/>
      <c r="U366" s="246"/>
      <c r="V366" s="246"/>
      <c r="W366" s="247"/>
    </row>
    <row r="367" spans="1:23" ht="30" customHeight="1" thickBot="1">
      <c r="A367" s="415"/>
      <c r="B367" s="419"/>
      <c r="C367" s="149" t="s">
        <v>24</v>
      </c>
      <c r="D367" s="421"/>
      <c r="E367" s="421"/>
      <c r="F367" s="421"/>
      <c r="G367" s="421"/>
      <c r="H367" s="426"/>
      <c r="I367" s="237">
        <v>100</v>
      </c>
      <c r="J367" s="238">
        <v>40</v>
      </c>
      <c r="K367" s="238"/>
      <c r="L367" s="238"/>
      <c r="M367" s="239"/>
      <c r="N367" s="429"/>
      <c r="O367" s="424"/>
      <c r="P367" s="424"/>
      <c r="Q367" s="424"/>
      <c r="R367" s="424"/>
      <c r="S367" s="251"/>
      <c r="T367" s="248"/>
      <c r="U367" s="248"/>
      <c r="V367" s="248"/>
      <c r="W367" s="252"/>
    </row>
    <row r="368" spans="1:23" ht="30" customHeight="1" thickBot="1">
      <c r="A368" s="416"/>
      <c r="B368" s="422" t="s">
        <v>25</v>
      </c>
      <c r="C368" s="423"/>
      <c r="D368" s="256">
        <f>D360+E360+H360</f>
        <v>2349.9499999999998</v>
      </c>
      <c r="E368" s="223"/>
      <c r="F368" s="223"/>
      <c r="G368" s="223"/>
      <c r="H368" s="223"/>
      <c r="I368" s="223">
        <f t="shared" ref="I368:M368" si="78">I360+I361+I362+I363+I364+I365+I366+I367</f>
        <v>405</v>
      </c>
      <c r="J368" s="223">
        <f t="shared" si="78"/>
        <v>84</v>
      </c>
      <c r="K368" s="223">
        <f t="shared" si="78"/>
        <v>0</v>
      </c>
      <c r="L368" s="223">
        <f t="shared" si="78"/>
        <v>0</v>
      </c>
      <c r="M368" s="224">
        <f t="shared" si="78"/>
        <v>0</v>
      </c>
      <c r="N368" s="256">
        <f>N360+O360+P360+Q360+R360</f>
        <v>5.42</v>
      </c>
      <c r="O368" s="223"/>
      <c r="P368" s="223"/>
      <c r="Q368" s="223"/>
      <c r="R368" s="223"/>
      <c r="S368" s="223">
        <f t="shared" ref="S368:W368" si="79">S360+S361+S362+S363+S364+S365+S366+S367</f>
        <v>0</v>
      </c>
      <c r="T368" s="223">
        <f t="shared" si="79"/>
        <v>0</v>
      </c>
      <c r="U368" s="223">
        <f t="shared" si="79"/>
        <v>0</v>
      </c>
      <c r="V368" s="223">
        <f t="shared" si="79"/>
        <v>0</v>
      </c>
      <c r="W368" s="224">
        <f t="shared" si="79"/>
        <v>0</v>
      </c>
    </row>
    <row r="369" spans="1:23" ht="30" customHeight="1">
      <c r="A369" s="415">
        <v>41</v>
      </c>
      <c r="B369" s="417" t="s">
        <v>85</v>
      </c>
      <c r="C369" s="144" t="s">
        <v>17</v>
      </c>
      <c r="D369" s="420">
        <v>602.09</v>
      </c>
      <c r="E369" s="420">
        <v>192.88</v>
      </c>
      <c r="F369" s="420"/>
      <c r="G369" s="420">
        <v>75.400000000000006</v>
      </c>
      <c r="H369" s="425">
        <v>24.95</v>
      </c>
      <c r="I369" s="240"/>
      <c r="J369" s="232"/>
      <c r="K369" s="232"/>
      <c r="L369" s="232"/>
      <c r="M369" s="233"/>
      <c r="N369" s="427"/>
      <c r="O369" s="420"/>
      <c r="P369" s="420"/>
      <c r="Q369" s="420"/>
      <c r="R369" s="420"/>
      <c r="S369" s="242"/>
      <c r="T369" s="243"/>
      <c r="U369" s="243"/>
      <c r="V369" s="243"/>
      <c r="W369" s="244"/>
    </row>
    <row r="370" spans="1:23" ht="30" customHeight="1">
      <c r="A370" s="415"/>
      <c r="B370" s="418"/>
      <c r="C370" s="146" t="s">
        <v>18</v>
      </c>
      <c r="D370" s="421"/>
      <c r="E370" s="421"/>
      <c r="F370" s="421"/>
      <c r="G370" s="421"/>
      <c r="H370" s="426"/>
      <c r="I370" s="236"/>
      <c r="J370" s="234"/>
      <c r="K370" s="234"/>
      <c r="L370" s="234"/>
      <c r="M370" s="235"/>
      <c r="N370" s="428"/>
      <c r="O370" s="421"/>
      <c r="P370" s="421"/>
      <c r="Q370" s="421"/>
      <c r="R370" s="421"/>
      <c r="S370" s="245"/>
      <c r="T370" s="246"/>
      <c r="U370" s="246"/>
      <c r="V370" s="246"/>
      <c r="W370" s="247"/>
    </row>
    <row r="371" spans="1:23" ht="30" customHeight="1">
      <c r="A371" s="415"/>
      <c r="B371" s="418"/>
      <c r="C371" s="146" t="s">
        <v>19</v>
      </c>
      <c r="D371" s="421"/>
      <c r="E371" s="421"/>
      <c r="F371" s="421"/>
      <c r="G371" s="421"/>
      <c r="H371" s="426"/>
      <c r="I371" s="236"/>
      <c r="J371" s="234"/>
      <c r="K371" s="234"/>
      <c r="L371" s="234"/>
      <c r="M371" s="235"/>
      <c r="N371" s="428"/>
      <c r="O371" s="421"/>
      <c r="P371" s="421"/>
      <c r="Q371" s="421"/>
      <c r="R371" s="421"/>
      <c r="S371" s="245"/>
      <c r="T371" s="246"/>
      <c r="U371" s="246"/>
      <c r="V371" s="246"/>
      <c r="W371" s="247"/>
    </row>
    <row r="372" spans="1:23" ht="30" customHeight="1">
      <c r="A372" s="415"/>
      <c r="B372" s="418"/>
      <c r="C372" s="146" t="s">
        <v>20</v>
      </c>
      <c r="D372" s="421"/>
      <c r="E372" s="421"/>
      <c r="F372" s="421"/>
      <c r="G372" s="421"/>
      <c r="H372" s="426"/>
      <c r="I372" s="236">
        <v>131.4</v>
      </c>
      <c r="J372" s="234"/>
      <c r="K372" s="234"/>
      <c r="L372" s="234"/>
      <c r="M372" s="235"/>
      <c r="N372" s="428"/>
      <c r="O372" s="421"/>
      <c r="P372" s="421"/>
      <c r="Q372" s="421"/>
      <c r="R372" s="421"/>
      <c r="S372" s="245"/>
      <c r="T372" s="246"/>
      <c r="U372" s="246"/>
      <c r="V372" s="246"/>
      <c r="W372" s="247"/>
    </row>
    <row r="373" spans="1:23" ht="30" customHeight="1">
      <c r="A373" s="415"/>
      <c r="B373" s="418"/>
      <c r="C373" s="146" t="s">
        <v>21</v>
      </c>
      <c r="D373" s="421"/>
      <c r="E373" s="421"/>
      <c r="F373" s="421"/>
      <c r="G373" s="421"/>
      <c r="H373" s="426"/>
      <c r="I373" s="236"/>
      <c r="J373" s="234"/>
      <c r="K373" s="234"/>
      <c r="L373" s="234"/>
      <c r="M373" s="235"/>
      <c r="N373" s="428"/>
      <c r="O373" s="421"/>
      <c r="P373" s="421"/>
      <c r="Q373" s="421"/>
      <c r="R373" s="421"/>
      <c r="S373" s="245"/>
      <c r="T373" s="246"/>
      <c r="U373" s="246"/>
      <c r="V373" s="246"/>
      <c r="W373" s="247"/>
    </row>
    <row r="374" spans="1:23" ht="30" customHeight="1">
      <c r="A374" s="415"/>
      <c r="B374" s="418"/>
      <c r="C374" s="146" t="s">
        <v>22</v>
      </c>
      <c r="D374" s="421"/>
      <c r="E374" s="421"/>
      <c r="F374" s="421"/>
      <c r="G374" s="421"/>
      <c r="H374" s="426"/>
      <c r="I374" s="236"/>
      <c r="J374" s="234"/>
      <c r="K374" s="234"/>
      <c r="L374" s="234"/>
      <c r="M374" s="235"/>
      <c r="N374" s="428"/>
      <c r="O374" s="421"/>
      <c r="P374" s="421"/>
      <c r="Q374" s="421"/>
      <c r="R374" s="421"/>
      <c r="S374" s="245"/>
      <c r="T374" s="246"/>
      <c r="U374" s="246"/>
      <c r="V374" s="246"/>
      <c r="W374" s="247"/>
    </row>
    <row r="375" spans="1:23" ht="30" customHeight="1">
      <c r="A375" s="415"/>
      <c r="B375" s="418"/>
      <c r="C375" s="146" t="s">
        <v>23</v>
      </c>
      <c r="D375" s="421"/>
      <c r="E375" s="421"/>
      <c r="F375" s="421"/>
      <c r="G375" s="421"/>
      <c r="H375" s="426"/>
      <c r="I375" s="236"/>
      <c r="J375" s="234"/>
      <c r="K375" s="234"/>
      <c r="L375" s="234"/>
      <c r="M375" s="235"/>
      <c r="N375" s="428"/>
      <c r="O375" s="421"/>
      <c r="P375" s="421"/>
      <c r="Q375" s="421"/>
      <c r="R375" s="421"/>
      <c r="S375" s="245"/>
      <c r="T375" s="246"/>
      <c r="U375" s="246"/>
      <c r="V375" s="246"/>
      <c r="W375" s="247"/>
    </row>
    <row r="376" spans="1:23" ht="30" customHeight="1" thickBot="1">
      <c r="A376" s="415"/>
      <c r="B376" s="419"/>
      <c r="C376" s="149" t="s">
        <v>24</v>
      </c>
      <c r="D376" s="421"/>
      <c r="E376" s="421"/>
      <c r="F376" s="421"/>
      <c r="G376" s="421"/>
      <c r="H376" s="426"/>
      <c r="I376" s="237">
        <v>81</v>
      </c>
      <c r="J376" s="238"/>
      <c r="K376" s="238"/>
      <c r="L376" s="238"/>
      <c r="M376" s="239"/>
      <c r="N376" s="429"/>
      <c r="O376" s="424"/>
      <c r="P376" s="424"/>
      <c r="Q376" s="424"/>
      <c r="R376" s="424"/>
      <c r="S376" s="251"/>
      <c r="T376" s="248"/>
      <c r="U376" s="248"/>
      <c r="V376" s="248"/>
      <c r="W376" s="252"/>
    </row>
    <row r="377" spans="1:23" ht="30" customHeight="1" thickBot="1">
      <c r="A377" s="416"/>
      <c r="B377" s="422" t="s">
        <v>25</v>
      </c>
      <c r="C377" s="423"/>
      <c r="D377" s="256">
        <f>D369+E369+G369+H369</f>
        <v>895.32</v>
      </c>
      <c r="E377" s="223"/>
      <c r="F377" s="223"/>
      <c r="G377" s="223"/>
      <c r="H377" s="223"/>
      <c r="I377" s="223">
        <f>I369+I370+I371+I372+I373+I374+I375+I376</f>
        <v>212.4</v>
      </c>
      <c r="J377" s="223">
        <f t="shared" ref="J377:M377" si="80">J369+J370+J371+J372+J373+J374+J375+J376</f>
        <v>0</v>
      </c>
      <c r="K377" s="223">
        <f t="shared" si="80"/>
        <v>0</v>
      </c>
      <c r="L377" s="223">
        <f t="shared" si="80"/>
        <v>0</v>
      </c>
      <c r="M377" s="224">
        <f t="shared" si="80"/>
        <v>0</v>
      </c>
      <c r="N377" s="256"/>
      <c r="O377" s="223"/>
      <c r="P377" s="223"/>
      <c r="Q377" s="223"/>
      <c r="R377" s="223"/>
      <c r="S377" s="223">
        <f>S369+S370+S371+S372+S373+S374+S375+S376</f>
        <v>0</v>
      </c>
      <c r="T377" s="223">
        <f t="shared" ref="T377:W377" si="81">T369+T370+T371+T372+T373+T374+T375+T376</f>
        <v>0</v>
      </c>
      <c r="U377" s="223">
        <f t="shared" si="81"/>
        <v>0</v>
      </c>
      <c r="V377" s="223">
        <f t="shared" si="81"/>
        <v>0</v>
      </c>
      <c r="W377" s="224">
        <f t="shared" si="81"/>
        <v>0</v>
      </c>
    </row>
    <row r="378" spans="1:23" ht="30" customHeight="1">
      <c r="A378" s="415">
        <v>42</v>
      </c>
      <c r="B378" s="417" t="s">
        <v>86</v>
      </c>
      <c r="C378" s="144" t="s">
        <v>17</v>
      </c>
      <c r="D378" s="420">
        <v>182.25</v>
      </c>
      <c r="E378" s="420">
        <v>11.47</v>
      </c>
      <c r="F378" s="420"/>
      <c r="G378" s="420"/>
      <c r="H378" s="425">
        <v>1.49</v>
      </c>
      <c r="I378" s="240">
        <v>2.5</v>
      </c>
      <c r="J378" s="232"/>
      <c r="K378" s="232"/>
      <c r="L378" s="232"/>
      <c r="M378" s="233"/>
      <c r="N378" s="427"/>
      <c r="O378" s="420"/>
      <c r="P378" s="420"/>
      <c r="Q378" s="420"/>
      <c r="R378" s="420"/>
      <c r="S378" s="242"/>
      <c r="T378" s="243"/>
      <c r="U378" s="243"/>
      <c r="V378" s="243"/>
      <c r="W378" s="244"/>
    </row>
    <row r="379" spans="1:23" ht="30" customHeight="1">
      <c r="A379" s="415"/>
      <c r="B379" s="418"/>
      <c r="C379" s="146" t="s">
        <v>18</v>
      </c>
      <c r="D379" s="421"/>
      <c r="E379" s="421"/>
      <c r="F379" s="421"/>
      <c r="G379" s="421"/>
      <c r="H379" s="426"/>
      <c r="I379" s="236"/>
      <c r="J379" s="234"/>
      <c r="K379" s="234"/>
      <c r="L379" s="234"/>
      <c r="M379" s="235"/>
      <c r="N379" s="428"/>
      <c r="O379" s="421"/>
      <c r="P379" s="421"/>
      <c r="Q379" s="421"/>
      <c r="R379" s="421"/>
      <c r="S379" s="245"/>
      <c r="T379" s="246"/>
      <c r="U379" s="246"/>
      <c r="V379" s="246"/>
      <c r="W379" s="247"/>
    </row>
    <row r="380" spans="1:23" ht="30" customHeight="1">
      <c r="A380" s="415"/>
      <c r="B380" s="418"/>
      <c r="C380" s="146" t="s">
        <v>19</v>
      </c>
      <c r="D380" s="421"/>
      <c r="E380" s="421"/>
      <c r="F380" s="421"/>
      <c r="G380" s="421"/>
      <c r="H380" s="426"/>
      <c r="I380" s="236"/>
      <c r="J380" s="234"/>
      <c r="K380" s="234"/>
      <c r="L380" s="234"/>
      <c r="M380" s="235"/>
      <c r="N380" s="428"/>
      <c r="O380" s="421"/>
      <c r="P380" s="421"/>
      <c r="Q380" s="421"/>
      <c r="R380" s="421"/>
      <c r="S380" s="245"/>
      <c r="T380" s="246"/>
      <c r="U380" s="246"/>
      <c r="V380" s="246"/>
      <c r="W380" s="247"/>
    </row>
    <row r="381" spans="1:23" ht="30" customHeight="1">
      <c r="A381" s="415"/>
      <c r="B381" s="418"/>
      <c r="C381" s="146" t="s">
        <v>20</v>
      </c>
      <c r="D381" s="421"/>
      <c r="E381" s="421"/>
      <c r="F381" s="421"/>
      <c r="G381" s="421"/>
      <c r="H381" s="426"/>
      <c r="I381" s="236">
        <v>2</v>
      </c>
      <c r="J381" s="234"/>
      <c r="K381" s="234"/>
      <c r="L381" s="234"/>
      <c r="M381" s="235"/>
      <c r="N381" s="428"/>
      <c r="O381" s="421"/>
      <c r="P381" s="421"/>
      <c r="Q381" s="421"/>
      <c r="R381" s="421"/>
      <c r="S381" s="245"/>
      <c r="T381" s="246"/>
      <c r="U381" s="246"/>
      <c r="V381" s="246"/>
      <c r="W381" s="247"/>
    </row>
    <row r="382" spans="1:23" ht="30" customHeight="1">
      <c r="A382" s="415"/>
      <c r="B382" s="418"/>
      <c r="C382" s="146" t="s">
        <v>21</v>
      </c>
      <c r="D382" s="421"/>
      <c r="E382" s="421"/>
      <c r="F382" s="421"/>
      <c r="G382" s="421"/>
      <c r="H382" s="426"/>
      <c r="I382" s="236">
        <v>2</v>
      </c>
      <c r="J382" s="234"/>
      <c r="K382" s="234"/>
      <c r="L382" s="234"/>
      <c r="M382" s="235"/>
      <c r="N382" s="428"/>
      <c r="O382" s="421"/>
      <c r="P382" s="421"/>
      <c r="Q382" s="421"/>
      <c r="R382" s="421"/>
      <c r="S382" s="245"/>
      <c r="T382" s="246"/>
      <c r="U382" s="246"/>
      <c r="V382" s="246"/>
      <c r="W382" s="247"/>
    </row>
    <row r="383" spans="1:23" ht="30" customHeight="1">
      <c r="A383" s="415"/>
      <c r="B383" s="418"/>
      <c r="C383" s="146" t="s">
        <v>22</v>
      </c>
      <c r="D383" s="421"/>
      <c r="E383" s="421"/>
      <c r="F383" s="421"/>
      <c r="G383" s="421"/>
      <c r="H383" s="426"/>
      <c r="I383" s="236"/>
      <c r="J383" s="234"/>
      <c r="K383" s="234"/>
      <c r="L383" s="234"/>
      <c r="M383" s="235"/>
      <c r="N383" s="428"/>
      <c r="O383" s="421"/>
      <c r="P383" s="421"/>
      <c r="Q383" s="421"/>
      <c r="R383" s="421"/>
      <c r="S383" s="245"/>
      <c r="T383" s="246"/>
      <c r="U383" s="246"/>
      <c r="V383" s="246"/>
      <c r="W383" s="247"/>
    </row>
    <row r="384" spans="1:23" ht="30" customHeight="1">
      <c r="A384" s="415"/>
      <c r="B384" s="418"/>
      <c r="C384" s="146" t="s">
        <v>23</v>
      </c>
      <c r="D384" s="421"/>
      <c r="E384" s="421"/>
      <c r="F384" s="421"/>
      <c r="G384" s="421"/>
      <c r="H384" s="426"/>
      <c r="I384" s="236"/>
      <c r="J384" s="234"/>
      <c r="K384" s="234"/>
      <c r="L384" s="234"/>
      <c r="M384" s="235"/>
      <c r="N384" s="428"/>
      <c r="O384" s="421"/>
      <c r="P384" s="421"/>
      <c r="Q384" s="421"/>
      <c r="R384" s="421"/>
      <c r="S384" s="245"/>
      <c r="T384" s="246"/>
      <c r="U384" s="246"/>
      <c r="V384" s="246"/>
      <c r="W384" s="247"/>
    </row>
    <row r="385" spans="1:23" ht="30" customHeight="1" thickBot="1">
      <c r="A385" s="415"/>
      <c r="B385" s="419"/>
      <c r="C385" s="149" t="s">
        <v>24</v>
      </c>
      <c r="D385" s="421"/>
      <c r="E385" s="421"/>
      <c r="F385" s="421"/>
      <c r="G385" s="421"/>
      <c r="H385" s="426"/>
      <c r="I385" s="237">
        <v>2</v>
      </c>
      <c r="J385" s="238"/>
      <c r="K385" s="238"/>
      <c r="L385" s="238"/>
      <c r="M385" s="239"/>
      <c r="N385" s="429"/>
      <c r="O385" s="424"/>
      <c r="P385" s="424"/>
      <c r="Q385" s="424"/>
      <c r="R385" s="424"/>
      <c r="S385" s="251"/>
      <c r="T385" s="248"/>
      <c r="U385" s="248"/>
      <c r="V385" s="248"/>
      <c r="W385" s="252"/>
    </row>
    <row r="386" spans="1:23" ht="30" customHeight="1" thickBot="1">
      <c r="A386" s="416"/>
      <c r="B386" s="422" t="s">
        <v>25</v>
      </c>
      <c r="C386" s="423"/>
      <c r="D386" s="256">
        <f>D378+E378+H378</f>
        <v>195.21</v>
      </c>
      <c r="E386" s="223"/>
      <c r="F386" s="223"/>
      <c r="G386" s="223"/>
      <c r="H386" s="223"/>
      <c r="I386" s="223">
        <f t="shared" ref="I386:M386" si="82">I378+I379+I380+I381+I382+I383+I384+I385</f>
        <v>8.5</v>
      </c>
      <c r="J386" s="223">
        <f t="shared" si="82"/>
        <v>0</v>
      </c>
      <c r="K386" s="223">
        <f t="shared" si="82"/>
        <v>0</v>
      </c>
      <c r="L386" s="223">
        <f t="shared" si="82"/>
        <v>0</v>
      </c>
      <c r="M386" s="224">
        <f t="shared" si="82"/>
        <v>0</v>
      </c>
      <c r="N386" s="256"/>
      <c r="O386" s="223"/>
      <c r="P386" s="223"/>
      <c r="Q386" s="223"/>
      <c r="R386" s="223"/>
      <c r="S386" s="223">
        <f t="shared" ref="S386:W386" si="83">S378+S379+S380+S381+S382+S383+S384+S385</f>
        <v>0</v>
      </c>
      <c r="T386" s="223">
        <f t="shared" si="83"/>
        <v>0</v>
      </c>
      <c r="U386" s="223">
        <f t="shared" si="83"/>
        <v>0</v>
      </c>
      <c r="V386" s="223">
        <f t="shared" si="83"/>
        <v>0</v>
      </c>
      <c r="W386" s="224">
        <f t="shared" si="83"/>
        <v>0</v>
      </c>
    </row>
    <row r="387" spans="1:23" ht="30" customHeight="1">
      <c r="A387" s="415">
        <v>43</v>
      </c>
      <c r="B387" s="417" t="s">
        <v>87</v>
      </c>
      <c r="C387" s="144" t="s">
        <v>17</v>
      </c>
      <c r="D387" s="420">
        <v>181.04</v>
      </c>
      <c r="E387" s="420">
        <v>113.68</v>
      </c>
      <c r="F387" s="420"/>
      <c r="G387" s="420">
        <v>129.5</v>
      </c>
      <c r="H387" s="425">
        <v>2.7</v>
      </c>
      <c r="I387" s="240"/>
      <c r="J387" s="232">
        <v>2.06</v>
      </c>
      <c r="K387" s="232"/>
      <c r="L387" s="232"/>
      <c r="M387" s="233"/>
      <c r="N387" s="427"/>
      <c r="O387" s="420"/>
      <c r="P387" s="420"/>
      <c r="Q387" s="420">
        <v>100</v>
      </c>
      <c r="R387" s="420"/>
      <c r="S387" s="242"/>
      <c r="T387" s="243"/>
      <c r="U387" s="243"/>
      <c r="V387" s="243"/>
      <c r="W387" s="244"/>
    </row>
    <row r="388" spans="1:23" ht="30" customHeight="1">
      <c r="A388" s="415"/>
      <c r="B388" s="418"/>
      <c r="C388" s="146" t="s">
        <v>18</v>
      </c>
      <c r="D388" s="421"/>
      <c r="E388" s="421"/>
      <c r="F388" s="421"/>
      <c r="G388" s="421"/>
      <c r="H388" s="426"/>
      <c r="I388" s="236">
        <v>4.18</v>
      </c>
      <c r="J388" s="234"/>
      <c r="K388" s="234"/>
      <c r="L388" s="234"/>
      <c r="M388" s="235"/>
      <c r="N388" s="428"/>
      <c r="O388" s="421"/>
      <c r="P388" s="421"/>
      <c r="Q388" s="421"/>
      <c r="R388" s="421"/>
      <c r="S388" s="245"/>
      <c r="T388" s="246"/>
      <c r="U388" s="246"/>
      <c r="V388" s="246"/>
      <c r="W388" s="247"/>
    </row>
    <row r="389" spans="1:23" ht="30" customHeight="1">
      <c r="A389" s="415"/>
      <c r="B389" s="418"/>
      <c r="C389" s="146" t="s">
        <v>19</v>
      </c>
      <c r="D389" s="421"/>
      <c r="E389" s="421"/>
      <c r="F389" s="421"/>
      <c r="G389" s="421"/>
      <c r="H389" s="426"/>
      <c r="I389" s="236">
        <v>0.84</v>
      </c>
      <c r="J389" s="234"/>
      <c r="K389" s="234"/>
      <c r="L389" s="234"/>
      <c r="M389" s="235"/>
      <c r="N389" s="428"/>
      <c r="O389" s="421"/>
      <c r="P389" s="421"/>
      <c r="Q389" s="421"/>
      <c r="R389" s="421"/>
      <c r="S389" s="245"/>
      <c r="T389" s="246"/>
      <c r="U389" s="246"/>
      <c r="V389" s="246"/>
      <c r="W389" s="247"/>
    </row>
    <row r="390" spans="1:23" ht="30" customHeight="1">
      <c r="A390" s="415"/>
      <c r="B390" s="418"/>
      <c r="C390" s="146" t="s">
        <v>20</v>
      </c>
      <c r="D390" s="421"/>
      <c r="E390" s="421"/>
      <c r="F390" s="421"/>
      <c r="G390" s="421"/>
      <c r="H390" s="426"/>
      <c r="I390" s="236"/>
      <c r="J390" s="234">
        <v>1</v>
      </c>
      <c r="K390" s="234"/>
      <c r="L390" s="234"/>
      <c r="M390" s="235"/>
      <c r="N390" s="428"/>
      <c r="O390" s="421"/>
      <c r="P390" s="421"/>
      <c r="Q390" s="421"/>
      <c r="R390" s="421"/>
      <c r="S390" s="245"/>
      <c r="T390" s="246"/>
      <c r="U390" s="246"/>
      <c r="V390" s="246"/>
      <c r="W390" s="247"/>
    </row>
    <row r="391" spans="1:23" ht="30" customHeight="1">
      <c r="A391" s="415"/>
      <c r="B391" s="418"/>
      <c r="C391" s="146" t="s">
        <v>21</v>
      </c>
      <c r="D391" s="421"/>
      <c r="E391" s="421"/>
      <c r="F391" s="421"/>
      <c r="G391" s="421"/>
      <c r="H391" s="426"/>
      <c r="I391" s="236">
        <v>9.16</v>
      </c>
      <c r="J391" s="234"/>
      <c r="K391" s="234"/>
      <c r="L391" s="234"/>
      <c r="M391" s="235"/>
      <c r="N391" s="428"/>
      <c r="O391" s="421"/>
      <c r="P391" s="421"/>
      <c r="Q391" s="421"/>
      <c r="R391" s="421"/>
      <c r="S391" s="245"/>
      <c r="T391" s="246"/>
      <c r="U391" s="246"/>
      <c r="V391" s="246"/>
      <c r="W391" s="247"/>
    </row>
    <row r="392" spans="1:23" ht="30" customHeight="1">
      <c r="A392" s="415"/>
      <c r="B392" s="418"/>
      <c r="C392" s="146" t="s">
        <v>22</v>
      </c>
      <c r="D392" s="421"/>
      <c r="E392" s="421"/>
      <c r="F392" s="421"/>
      <c r="G392" s="421"/>
      <c r="H392" s="426"/>
      <c r="I392" s="236"/>
      <c r="J392" s="234"/>
      <c r="K392" s="234"/>
      <c r="L392" s="234"/>
      <c r="M392" s="235"/>
      <c r="N392" s="428"/>
      <c r="O392" s="421"/>
      <c r="P392" s="421"/>
      <c r="Q392" s="421"/>
      <c r="R392" s="421"/>
      <c r="S392" s="245"/>
      <c r="T392" s="246"/>
      <c r="U392" s="246"/>
      <c r="V392" s="246"/>
      <c r="W392" s="247"/>
    </row>
    <row r="393" spans="1:23" ht="30" customHeight="1">
      <c r="A393" s="415"/>
      <c r="B393" s="418"/>
      <c r="C393" s="146" t="s">
        <v>23</v>
      </c>
      <c r="D393" s="421"/>
      <c r="E393" s="421"/>
      <c r="F393" s="421"/>
      <c r="G393" s="421"/>
      <c r="H393" s="426"/>
      <c r="I393" s="236"/>
      <c r="J393" s="234"/>
      <c r="K393" s="234"/>
      <c r="L393" s="234"/>
      <c r="M393" s="235"/>
      <c r="N393" s="428"/>
      <c r="O393" s="421"/>
      <c r="P393" s="421"/>
      <c r="Q393" s="421"/>
      <c r="R393" s="421"/>
      <c r="S393" s="245"/>
      <c r="T393" s="246"/>
      <c r="U393" s="246"/>
      <c r="V393" s="246"/>
      <c r="W393" s="247"/>
    </row>
    <row r="394" spans="1:23" ht="30" customHeight="1" thickBot="1">
      <c r="A394" s="415"/>
      <c r="B394" s="419"/>
      <c r="C394" s="149" t="s">
        <v>24</v>
      </c>
      <c r="D394" s="421"/>
      <c r="E394" s="421"/>
      <c r="F394" s="421"/>
      <c r="G394" s="421"/>
      <c r="H394" s="426"/>
      <c r="I394" s="237">
        <v>2</v>
      </c>
      <c r="J394" s="238">
        <v>5.41</v>
      </c>
      <c r="K394" s="238"/>
      <c r="L394" s="238"/>
      <c r="M394" s="239"/>
      <c r="N394" s="429"/>
      <c r="O394" s="424"/>
      <c r="P394" s="424"/>
      <c r="Q394" s="424"/>
      <c r="R394" s="424"/>
      <c r="S394" s="251"/>
      <c r="T394" s="248"/>
      <c r="U394" s="248"/>
      <c r="V394" s="248"/>
      <c r="W394" s="252"/>
    </row>
    <row r="395" spans="1:23" ht="30" customHeight="1" thickBot="1">
      <c r="A395" s="416"/>
      <c r="B395" s="422" t="s">
        <v>25</v>
      </c>
      <c r="C395" s="423"/>
      <c r="D395" s="256">
        <f>D387+E387+G387+H387</f>
        <v>426.92</v>
      </c>
      <c r="E395" s="223"/>
      <c r="F395" s="223"/>
      <c r="G395" s="223"/>
      <c r="H395" s="223"/>
      <c r="I395" s="223">
        <f t="shared" ref="I395:M395" si="84">I387+I388+I389+I390+I391+I392+I393+I394</f>
        <v>16.18</v>
      </c>
      <c r="J395" s="223">
        <f t="shared" si="84"/>
        <v>8.4700000000000006</v>
      </c>
      <c r="K395" s="223">
        <f t="shared" si="84"/>
        <v>0</v>
      </c>
      <c r="L395" s="223">
        <f t="shared" si="84"/>
        <v>0</v>
      </c>
      <c r="M395" s="224">
        <f t="shared" si="84"/>
        <v>0</v>
      </c>
      <c r="N395" s="256">
        <f>N387+O387+P387+Q387+R387</f>
        <v>100</v>
      </c>
      <c r="O395" s="223"/>
      <c r="P395" s="223"/>
      <c r="Q395" s="223"/>
      <c r="R395" s="223"/>
      <c r="S395" s="223">
        <f t="shared" ref="S395:W395" si="85">S387+S388+S389+S390+S391+S392+S393+S394</f>
        <v>0</v>
      </c>
      <c r="T395" s="223">
        <f t="shared" si="85"/>
        <v>0</v>
      </c>
      <c r="U395" s="223">
        <f t="shared" si="85"/>
        <v>0</v>
      </c>
      <c r="V395" s="223">
        <f t="shared" si="85"/>
        <v>0</v>
      </c>
      <c r="W395" s="224">
        <f t="shared" si="85"/>
        <v>0</v>
      </c>
    </row>
    <row r="396" spans="1:23" ht="30" customHeight="1">
      <c r="A396" s="415">
        <v>44</v>
      </c>
      <c r="B396" s="417" t="s">
        <v>88</v>
      </c>
      <c r="C396" s="144" t="s">
        <v>17</v>
      </c>
      <c r="D396" s="420">
        <v>177.67</v>
      </c>
      <c r="E396" s="420">
        <v>95.53</v>
      </c>
      <c r="F396" s="420"/>
      <c r="G396" s="420"/>
      <c r="H396" s="425">
        <v>2.56</v>
      </c>
      <c r="I396" s="240">
        <v>8.6999999999999993</v>
      </c>
      <c r="J396" s="232"/>
      <c r="K396" s="232"/>
      <c r="L396" s="232"/>
      <c r="M396" s="233"/>
      <c r="N396" s="427"/>
      <c r="O396" s="420"/>
      <c r="P396" s="420"/>
      <c r="Q396" s="420"/>
      <c r="R396" s="420">
        <v>0.46</v>
      </c>
      <c r="S396" s="242"/>
      <c r="T396" s="243"/>
      <c r="U396" s="243"/>
      <c r="V396" s="243"/>
      <c r="W396" s="244"/>
    </row>
    <row r="397" spans="1:23" ht="30" customHeight="1">
      <c r="A397" s="415"/>
      <c r="B397" s="418"/>
      <c r="C397" s="146" t="s">
        <v>18</v>
      </c>
      <c r="D397" s="421"/>
      <c r="E397" s="421"/>
      <c r="F397" s="421"/>
      <c r="G397" s="421"/>
      <c r="H397" s="426"/>
      <c r="I397" s="236">
        <v>2</v>
      </c>
      <c r="J397" s="234"/>
      <c r="K397" s="234"/>
      <c r="L397" s="234"/>
      <c r="M397" s="235"/>
      <c r="N397" s="428"/>
      <c r="O397" s="421"/>
      <c r="P397" s="421"/>
      <c r="Q397" s="421"/>
      <c r="R397" s="421"/>
      <c r="S397" s="245"/>
      <c r="T397" s="246"/>
      <c r="U397" s="246"/>
      <c r="V397" s="246"/>
      <c r="W397" s="247"/>
    </row>
    <row r="398" spans="1:23" ht="30" customHeight="1">
      <c r="A398" s="415"/>
      <c r="B398" s="418"/>
      <c r="C398" s="146" t="s">
        <v>19</v>
      </c>
      <c r="D398" s="421"/>
      <c r="E398" s="421"/>
      <c r="F398" s="421"/>
      <c r="G398" s="421"/>
      <c r="H398" s="426"/>
      <c r="I398" s="236">
        <v>4</v>
      </c>
      <c r="J398" s="234"/>
      <c r="K398" s="234"/>
      <c r="L398" s="234"/>
      <c r="M398" s="235"/>
      <c r="N398" s="428"/>
      <c r="O398" s="421"/>
      <c r="P398" s="421"/>
      <c r="Q398" s="421"/>
      <c r="R398" s="421"/>
      <c r="S398" s="245"/>
      <c r="T398" s="246"/>
      <c r="U398" s="246"/>
      <c r="V398" s="246"/>
      <c r="W398" s="247"/>
    </row>
    <row r="399" spans="1:23" ht="30" customHeight="1">
      <c r="A399" s="415"/>
      <c r="B399" s="418"/>
      <c r="C399" s="146" t="s">
        <v>20</v>
      </c>
      <c r="D399" s="421"/>
      <c r="E399" s="421"/>
      <c r="F399" s="421"/>
      <c r="G399" s="421"/>
      <c r="H399" s="426"/>
      <c r="I399" s="236"/>
      <c r="J399" s="234"/>
      <c r="K399" s="234"/>
      <c r="L399" s="234"/>
      <c r="M399" s="235"/>
      <c r="N399" s="428"/>
      <c r="O399" s="421"/>
      <c r="P399" s="421"/>
      <c r="Q399" s="421"/>
      <c r="R399" s="421"/>
      <c r="S399" s="245"/>
      <c r="T399" s="246"/>
      <c r="U399" s="246"/>
      <c r="V399" s="246"/>
      <c r="W399" s="247"/>
    </row>
    <row r="400" spans="1:23" ht="30" customHeight="1">
      <c r="A400" s="415"/>
      <c r="B400" s="418"/>
      <c r="C400" s="146" t="s">
        <v>21</v>
      </c>
      <c r="D400" s="421"/>
      <c r="E400" s="421"/>
      <c r="F400" s="421"/>
      <c r="G400" s="421"/>
      <c r="H400" s="426"/>
      <c r="I400" s="236">
        <v>5</v>
      </c>
      <c r="J400" s="234"/>
      <c r="K400" s="234"/>
      <c r="L400" s="234"/>
      <c r="M400" s="235"/>
      <c r="N400" s="428"/>
      <c r="O400" s="421"/>
      <c r="P400" s="421"/>
      <c r="Q400" s="421"/>
      <c r="R400" s="421"/>
      <c r="S400" s="245"/>
      <c r="T400" s="246"/>
      <c r="U400" s="246"/>
      <c r="V400" s="246"/>
      <c r="W400" s="247"/>
    </row>
    <row r="401" spans="1:23" ht="30" customHeight="1">
      <c r="A401" s="415"/>
      <c r="B401" s="418"/>
      <c r="C401" s="146" t="s">
        <v>22</v>
      </c>
      <c r="D401" s="421"/>
      <c r="E401" s="421"/>
      <c r="F401" s="421"/>
      <c r="G401" s="421"/>
      <c r="H401" s="426"/>
      <c r="I401" s="236">
        <v>3</v>
      </c>
      <c r="J401" s="234"/>
      <c r="K401" s="234"/>
      <c r="L401" s="234"/>
      <c r="M401" s="235"/>
      <c r="N401" s="428"/>
      <c r="O401" s="421"/>
      <c r="P401" s="421"/>
      <c r="Q401" s="421"/>
      <c r="R401" s="421"/>
      <c r="S401" s="245"/>
      <c r="T401" s="246"/>
      <c r="U401" s="246"/>
      <c r="V401" s="246"/>
      <c r="W401" s="247"/>
    </row>
    <row r="402" spans="1:23" ht="30" customHeight="1">
      <c r="A402" s="415"/>
      <c r="B402" s="418"/>
      <c r="C402" s="146" t="s">
        <v>23</v>
      </c>
      <c r="D402" s="421"/>
      <c r="E402" s="421"/>
      <c r="F402" s="421"/>
      <c r="G402" s="421"/>
      <c r="H402" s="426"/>
      <c r="I402" s="236">
        <v>1.97</v>
      </c>
      <c r="J402" s="234"/>
      <c r="K402" s="234"/>
      <c r="L402" s="234"/>
      <c r="M402" s="235"/>
      <c r="N402" s="428"/>
      <c r="O402" s="421"/>
      <c r="P402" s="421"/>
      <c r="Q402" s="421"/>
      <c r="R402" s="421"/>
      <c r="S402" s="245"/>
      <c r="T402" s="246"/>
      <c r="U402" s="246"/>
      <c r="V402" s="246"/>
      <c r="W402" s="247"/>
    </row>
    <row r="403" spans="1:23" ht="30" customHeight="1" thickBot="1">
      <c r="A403" s="415"/>
      <c r="B403" s="419"/>
      <c r="C403" s="149" t="s">
        <v>24</v>
      </c>
      <c r="D403" s="421"/>
      <c r="E403" s="421"/>
      <c r="F403" s="421"/>
      <c r="G403" s="421"/>
      <c r="H403" s="426"/>
      <c r="I403" s="237">
        <v>6</v>
      </c>
      <c r="J403" s="238"/>
      <c r="K403" s="238"/>
      <c r="L403" s="238"/>
      <c r="M403" s="239"/>
      <c r="N403" s="429"/>
      <c r="O403" s="424"/>
      <c r="P403" s="424"/>
      <c r="Q403" s="424"/>
      <c r="R403" s="424"/>
      <c r="S403" s="251"/>
      <c r="T403" s="248"/>
      <c r="U403" s="248"/>
      <c r="V403" s="248"/>
      <c r="W403" s="252"/>
    </row>
    <row r="404" spans="1:23" ht="30" customHeight="1" thickBot="1">
      <c r="A404" s="416"/>
      <c r="B404" s="422" t="s">
        <v>25</v>
      </c>
      <c r="C404" s="423"/>
      <c r="D404" s="256">
        <f>D396+E396+H396</f>
        <v>275.76</v>
      </c>
      <c r="E404" s="223"/>
      <c r="F404" s="223"/>
      <c r="G404" s="223"/>
      <c r="H404" s="223"/>
      <c r="I404" s="223">
        <f t="shared" ref="I404:M404" si="86">I396+I397+I398+I399+I400+I401+I402+I403</f>
        <v>30.669999999999998</v>
      </c>
      <c r="J404" s="223">
        <f t="shared" si="86"/>
        <v>0</v>
      </c>
      <c r="K404" s="223">
        <f t="shared" si="86"/>
        <v>0</v>
      </c>
      <c r="L404" s="223">
        <f t="shared" si="86"/>
        <v>0</v>
      </c>
      <c r="M404" s="224">
        <f t="shared" si="86"/>
        <v>0</v>
      </c>
      <c r="N404" s="256">
        <f>N396+O396+P396+Q396+R396</f>
        <v>0.46</v>
      </c>
      <c r="O404" s="223"/>
      <c r="P404" s="223"/>
      <c r="Q404" s="223"/>
      <c r="R404" s="223"/>
      <c r="S404" s="223">
        <f t="shared" ref="S404:W404" si="87">S396+S397+S398+S399+S400+S401+S402+S403</f>
        <v>0</v>
      </c>
      <c r="T404" s="223">
        <f t="shared" si="87"/>
        <v>0</v>
      </c>
      <c r="U404" s="223">
        <f t="shared" si="87"/>
        <v>0</v>
      </c>
      <c r="V404" s="223">
        <f t="shared" si="87"/>
        <v>0</v>
      </c>
      <c r="W404" s="224">
        <f t="shared" si="87"/>
        <v>0</v>
      </c>
    </row>
    <row r="405" spans="1:23" ht="30" customHeight="1">
      <c r="A405" s="415">
        <v>45</v>
      </c>
      <c r="B405" s="417" t="s">
        <v>89</v>
      </c>
      <c r="C405" s="144" t="s">
        <v>17</v>
      </c>
      <c r="D405" s="420">
        <v>199.13</v>
      </c>
      <c r="E405" s="420">
        <v>50.68</v>
      </c>
      <c r="F405" s="420"/>
      <c r="G405" s="420"/>
      <c r="H405" s="425">
        <v>10.210000000000001</v>
      </c>
      <c r="I405" s="240"/>
      <c r="J405" s="232"/>
      <c r="K405" s="232"/>
      <c r="L405" s="232"/>
      <c r="M405" s="233"/>
      <c r="N405" s="427">
        <v>0.95</v>
      </c>
      <c r="O405" s="420"/>
      <c r="P405" s="420"/>
      <c r="Q405" s="420"/>
      <c r="R405" s="420">
        <v>36.630000000000003</v>
      </c>
      <c r="S405" s="242"/>
      <c r="T405" s="243"/>
      <c r="U405" s="243"/>
      <c r="V405" s="243"/>
      <c r="W405" s="244"/>
    </row>
    <row r="406" spans="1:23" ht="30" customHeight="1">
      <c r="A406" s="415"/>
      <c r="B406" s="418"/>
      <c r="C406" s="146" t="s">
        <v>18</v>
      </c>
      <c r="D406" s="421"/>
      <c r="E406" s="421"/>
      <c r="F406" s="421"/>
      <c r="G406" s="421"/>
      <c r="H406" s="426"/>
      <c r="I406" s="236">
        <v>18.21</v>
      </c>
      <c r="J406" s="234">
        <v>4.95</v>
      </c>
      <c r="K406" s="234"/>
      <c r="L406" s="234"/>
      <c r="M406" s="235"/>
      <c r="N406" s="428"/>
      <c r="O406" s="421"/>
      <c r="P406" s="421"/>
      <c r="Q406" s="421"/>
      <c r="R406" s="421"/>
      <c r="S406" s="245"/>
      <c r="T406" s="246"/>
      <c r="U406" s="246"/>
      <c r="V406" s="246"/>
      <c r="W406" s="247"/>
    </row>
    <row r="407" spans="1:23" ht="30" customHeight="1">
      <c r="A407" s="415"/>
      <c r="B407" s="418"/>
      <c r="C407" s="146" t="s">
        <v>19</v>
      </c>
      <c r="D407" s="421"/>
      <c r="E407" s="421"/>
      <c r="F407" s="421"/>
      <c r="G407" s="421"/>
      <c r="H407" s="426"/>
      <c r="I407" s="236">
        <v>17</v>
      </c>
      <c r="J407" s="234"/>
      <c r="K407" s="234"/>
      <c r="L407" s="234"/>
      <c r="M407" s="235"/>
      <c r="N407" s="428"/>
      <c r="O407" s="421"/>
      <c r="P407" s="421"/>
      <c r="Q407" s="421"/>
      <c r="R407" s="421"/>
      <c r="S407" s="245"/>
      <c r="T407" s="246"/>
      <c r="U407" s="246"/>
      <c r="V407" s="246"/>
      <c r="W407" s="247"/>
    </row>
    <row r="408" spans="1:23" ht="30" customHeight="1">
      <c r="A408" s="415"/>
      <c r="B408" s="418"/>
      <c r="C408" s="146" t="s">
        <v>20</v>
      </c>
      <c r="D408" s="421"/>
      <c r="E408" s="421"/>
      <c r="F408" s="421"/>
      <c r="G408" s="421"/>
      <c r="H408" s="426"/>
      <c r="I408" s="236">
        <v>19.5</v>
      </c>
      <c r="J408" s="234"/>
      <c r="K408" s="234"/>
      <c r="L408" s="234"/>
      <c r="M408" s="235"/>
      <c r="N408" s="428"/>
      <c r="O408" s="421"/>
      <c r="P408" s="421"/>
      <c r="Q408" s="421"/>
      <c r="R408" s="421"/>
      <c r="S408" s="245"/>
      <c r="T408" s="246"/>
      <c r="U408" s="246"/>
      <c r="V408" s="246"/>
      <c r="W408" s="247"/>
    </row>
    <row r="409" spans="1:23" ht="30" customHeight="1">
      <c r="A409" s="415"/>
      <c r="B409" s="418"/>
      <c r="C409" s="146" t="s">
        <v>21</v>
      </c>
      <c r="D409" s="421"/>
      <c r="E409" s="421"/>
      <c r="F409" s="421"/>
      <c r="G409" s="421"/>
      <c r="H409" s="426"/>
      <c r="I409" s="236">
        <v>21.09</v>
      </c>
      <c r="J409" s="234"/>
      <c r="K409" s="234"/>
      <c r="L409" s="234"/>
      <c r="M409" s="235"/>
      <c r="N409" s="428"/>
      <c r="O409" s="421"/>
      <c r="P409" s="421"/>
      <c r="Q409" s="421"/>
      <c r="R409" s="421"/>
      <c r="S409" s="245"/>
      <c r="T409" s="246"/>
      <c r="U409" s="246"/>
      <c r="V409" s="246"/>
      <c r="W409" s="247"/>
    </row>
    <row r="410" spans="1:23" ht="30" customHeight="1">
      <c r="A410" s="415"/>
      <c r="B410" s="418"/>
      <c r="C410" s="146" t="s">
        <v>22</v>
      </c>
      <c r="D410" s="421"/>
      <c r="E410" s="421"/>
      <c r="F410" s="421"/>
      <c r="G410" s="421"/>
      <c r="H410" s="426"/>
      <c r="I410" s="236"/>
      <c r="J410" s="234"/>
      <c r="K410" s="234"/>
      <c r="L410" s="234"/>
      <c r="M410" s="235"/>
      <c r="N410" s="428"/>
      <c r="O410" s="421"/>
      <c r="P410" s="421"/>
      <c r="Q410" s="421"/>
      <c r="R410" s="421"/>
      <c r="S410" s="245"/>
      <c r="T410" s="246"/>
      <c r="U410" s="246"/>
      <c r="V410" s="246"/>
      <c r="W410" s="247"/>
    </row>
    <row r="411" spans="1:23" ht="30" customHeight="1">
      <c r="A411" s="415"/>
      <c r="B411" s="418"/>
      <c r="C411" s="146" t="s">
        <v>23</v>
      </c>
      <c r="D411" s="421"/>
      <c r="E411" s="421"/>
      <c r="F411" s="421"/>
      <c r="G411" s="421"/>
      <c r="H411" s="426"/>
      <c r="I411" s="236"/>
      <c r="J411" s="234"/>
      <c r="K411" s="234"/>
      <c r="L411" s="234"/>
      <c r="M411" s="235"/>
      <c r="N411" s="428"/>
      <c r="O411" s="421"/>
      <c r="P411" s="421"/>
      <c r="Q411" s="421"/>
      <c r="R411" s="421"/>
      <c r="S411" s="245"/>
      <c r="T411" s="246"/>
      <c r="U411" s="246"/>
      <c r="V411" s="246"/>
      <c r="W411" s="247"/>
    </row>
    <row r="412" spans="1:23" ht="30" customHeight="1" thickBot="1">
      <c r="A412" s="415"/>
      <c r="B412" s="419"/>
      <c r="C412" s="149" t="s">
        <v>24</v>
      </c>
      <c r="D412" s="421"/>
      <c r="E412" s="421"/>
      <c r="F412" s="421"/>
      <c r="G412" s="421"/>
      <c r="H412" s="426"/>
      <c r="I412" s="237">
        <v>82.25</v>
      </c>
      <c r="J412" s="238">
        <v>6.39</v>
      </c>
      <c r="K412" s="238"/>
      <c r="L412" s="238"/>
      <c r="M412" s="239"/>
      <c r="N412" s="429"/>
      <c r="O412" s="424"/>
      <c r="P412" s="424"/>
      <c r="Q412" s="424"/>
      <c r="R412" s="424"/>
      <c r="S412" s="251">
        <v>0.95</v>
      </c>
      <c r="T412" s="248"/>
      <c r="U412" s="248"/>
      <c r="V412" s="248"/>
      <c r="W412" s="252"/>
    </row>
    <row r="413" spans="1:23" ht="30" customHeight="1" thickBot="1">
      <c r="A413" s="416"/>
      <c r="B413" s="422" t="s">
        <v>25</v>
      </c>
      <c r="C413" s="423"/>
      <c r="D413" s="256">
        <f>D405+E405+H405</f>
        <v>260.02</v>
      </c>
      <c r="E413" s="223"/>
      <c r="F413" s="223"/>
      <c r="G413" s="223"/>
      <c r="H413" s="223"/>
      <c r="I413" s="223">
        <f t="shared" ref="I413:M413" si="88">I405+I406+I407+I408+I409+I410+I411+I412</f>
        <v>158.05000000000001</v>
      </c>
      <c r="J413" s="223">
        <f t="shared" si="88"/>
        <v>11.34</v>
      </c>
      <c r="K413" s="223">
        <f t="shared" si="88"/>
        <v>0</v>
      </c>
      <c r="L413" s="223">
        <f t="shared" si="88"/>
        <v>0</v>
      </c>
      <c r="M413" s="224">
        <f t="shared" si="88"/>
        <v>0</v>
      </c>
      <c r="N413" s="256">
        <f>N405+O405+P405+Q405+R405</f>
        <v>37.580000000000005</v>
      </c>
      <c r="O413" s="223"/>
      <c r="P413" s="223"/>
      <c r="Q413" s="223"/>
      <c r="R413" s="223"/>
      <c r="S413" s="223">
        <f t="shared" ref="S413:W413" si="89">S405+S406+S407+S408+S409+S410+S411+S412</f>
        <v>0.95</v>
      </c>
      <c r="T413" s="223">
        <f t="shared" si="89"/>
        <v>0</v>
      </c>
      <c r="U413" s="223">
        <f t="shared" si="89"/>
        <v>0</v>
      </c>
      <c r="V413" s="223">
        <f t="shared" si="89"/>
        <v>0</v>
      </c>
      <c r="W413" s="224">
        <f t="shared" si="89"/>
        <v>0</v>
      </c>
    </row>
    <row r="414" spans="1:23" ht="30" customHeight="1">
      <c r="A414" s="415">
        <v>46</v>
      </c>
      <c r="B414" s="417" t="s">
        <v>50</v>
      </c>
      <c r="C414" s="144" t="s">
        <v>17</v>
      </c>
      <c r="D414" s="420">
        <v>94.9</v>
      </c>
      <c r="E414" s="420">
        <v>59.51</v>
      </c>
      <c r="F414" s="420"/>
      <c r="G414" s="420"/>
      <c r="H414" s="425"/>
      <c r="I414" s="240"/>
      <c r="J414" s="232"/>
      <c r="K414" s="232"/>
      <c r="L414" s="232"/>
      <c r="M414" s="233"/>
      <c r="N414" s="427"/>
      <c r="O414" s="420"/>
      <c r="P414" s="420"/>
      <c r="Q414" s="420"/>
      <c r="R414" s="420"/>
      <c r="S414" s="242"/>
      <c r="T414" s="243"/>
      <c r="U414" s="243"/>
      <c r="V414" s="243"/>
      <c r="W414" s="244"/>
    </row>
    <row r="415" spans="1:23" ht="30" customHeight="1">
      <c r="A415" s="415"/>
      <c r="B415" s="418"/>
      <c r="C415" s="146" t="s">
        <v>18</v>
      </c>
      <c r="D415" s="421"/>
      <c r="E415" s="421"/>
      <c r="F415" s="421"/>
      <c r="G415" s="421"/>
      <c r="H415" s="426"/>
      <c r="I415" s="236"/>
      <c r="J415" s="234"/>
      <c r="K415" s="234"/>
      <c r="L415" s="234"/>
      <c r="M415" s="235"/>
      <c r="N415" s="428"/>
      <c r="O415" s="421"/>
      <c r="P415" s="421"/>
      <c r="Q415" s="421"/>
      <c r="R415" s="421"/>
      <c r="S415" s="245"/>
      <c r="T415" s="246"/>
      <c r="U415" s="246"/>
      <c r="V415" s="246"/>
      <c r="W415" s="247"/>
    </row>
    <row r="416" spans="1:23" ht="30" customHeight="1">
      <c r="A416" s="415"/>
      <c r="B416" s="418"/>
      <c r="C416" s="146" t="s">
        <v>19</v>
      </c>
      <c r="D416" s="421"/>
      <c r="E416" s="421"/>
      <c r="F416" s="421"/>
      <c r="G416" s="421"/>
      <c r="H416" s="426"/>
      <c r="I416" s="236"/>
      <c r="J416" s="234"/>
      <c r="K416" s="234"/>
      <c r="L416" s="234"/>
      <c r="M416" s="235"/>
      <c r="N416" s="428"/>
      <c r="O416" s="421"/>
      <c r="P416" s="421"/>
      <c r="Q416" s="421"/>
      <c r="R416" s="421"/>
      <c r="S416" s="245"/>
      <c r="T416" s="246"/>
      <c r="U416" s="246"/>
      <c r="V416" s="246"/>
      <c r="W416" s="247"/>
    </row>
    <row r="417" spans="1:23" ht="30" customHeight="1">
      <c r="A417" s="415"/>
      <c r="B417" s="418"/>
      <c r="C417" s="146" t="s">
        <v>20</v>
      </c>
      <c r="D417" s="421"/>
      <c r="E417" s="421"/>
      <c r="F417" s="421"/>
      <c r="G417" s="421"/>
      <c r="H417" s="426"/>
      <c r="I417" s="236">
        <v>25.7</v>
      </c>
      <c r="J417" s="234"/>
      <c r="K417" s="234"/>
      <c r="L417" s="234"/>
      <c r="M417" s="235"/>
      <c r="N417" s="428"/>
      <c r="O417" s="421"/>
      <c r="P417" s="421"/>
      <c r="Q417" s="421"/>
      <c r="R417" s="421"/>
      <c r="S417" s="245"/>
      <c r="T417" s="246"/>
      <c r="U417" s="246"/>
      <c r="V417" s="246"/>
      <c r="W417" s="247"/>
    </row>
    <row r="418" spans="1:23" ht="30" customHeight="1">
      <c r="A418" s="415"/>
      <c r="B418" s="418"/>
      <c r="C418" s="146" t="s">
        <v>21</v>
      </c>
      <c r="D418" s="421"/>
      <c r="E418" s="421"/>
      <c r="F418" s="421"/>
      <c r="G418" s="421"/>
      <c r="H418" s="426"/>
      <c r="I418" s="236"/>
      <c r="J418" s="234"/>
      <c r="K418" s="234"/>
      <c r="L418" s="234"/>
      <c r="M418" s="235"/>
      <c r="N418" s="428"/>
      <c r="O418" s="421"/>
      <c r="P418" s="421"/>
      <c r="Q418" s="421"/>
      <c r="R418" s="421"/>
      <c r="S418" s="245"/>
      <c r="T418" s="246"/>
      <c r="U418" s="246"/>
      <c r="V418" s="246"/>
      <c r="W418" s="247"/>
    </row>
    <row r="419" spans="1:23" ht="30" customHeight="1">
      <c r="A419" s="415"/>
      <c r="B419" s="418"/>
      <c r="C419" s="146" t="s">
        <v>22</v>
      </c>
      <c r="D419" s="421"/>
      <c r="E419" s="421"/>
      <c r="F419" s="421"/>
      <c r="G419" s="421"/>
      <c r="H419" s="426"/>
      <c r="I419" s="236"/>
      <c r="J419" s="234"/>
      <c r="K419" s="234"/>
      <c r="L419" s="234"/>
      <c r="M419" s="235"/>
      <c r="N419" s="428"/>
      <c r="O419" s="421"/>
      <c r="P419" s="421"/>
      <c r="Q419" s="421"/>
      <c r="R419" s="421"/>
      <c r="S419" s="245"/>
      <c r="T419" s="246"/>
      <c r="U419" s="246"/>
      <c r="V419" s="246"/>
      <c r="W419" s="247"/>
    </row>
    <row r="420" spans="1:23" ht="30" customHeight="1">
      <c r="A420" s="415"/>
      <c r="B420" s="418"/>
      <c r="C420" s="146" t="s">
        <v>23</v>
      </c>
      <c r="D420" s="421"/>
      <c r="E420" s="421"/>
      <c r="F420" s="421"/>
      <c r="G420" s="421"/>
      <c r="H420" s="426"/>
      <c r="I420" s="236"/>
      <c r="J420" s="234"/>
      <c r="K420" s="234"/>
      <c r="L420" s="234"/>
      <c r="M420" s="235"/>
      <c r="N420" s="428"/>
      <c r="O420" s="421"/>
      <c r="P420" s="421"/>
      <c r="Q420" s="421"/>
      <c r="R420" s="421"/>
      <c r="S420" s="245"/>
      <c r="T420" s="246"/>
      <c r="U420" s="246"/>
      <c r="V420" s="246"/>
      <c r="W420" s="247"/>
    </row>
    <row r="421" spans="1:23" ht="30" customHeight="1" thickBot="1">
      <c r="A421" s="415"/>
      <c r="B421" s="419"/>
      <c r="C421" s="149" t="s">
        <v>24</v>
      </c>
      <c r="D421" s="421"/>
      <c r="E421" s="421"/>
      <c r="F421" s="421"/>
      <c r="G421" s="421"/>
      <c r="H421" s="426"/>
      <c r="I421" s="237">
        <v>15</v>
      </c>
      <c r="J421" s="238"/>
      <c r="K421" s="238"/>
      <c r="L421" s="238"/>
      <c r="M421" s="239"/>
      <c r="N421" s="429"/>
      <c r="O421" s="424"/>
      <c r="P421" s="424"/>
      <c r="Q421" s="424"/>
      <c r="R421" s="424"/>
      <c r="S421" s="251"/>
      <c r="T421" s="248"/>
      <c r="U421" s="248"/>
      <c r="V421" s="248"/>
      <c r="W421" s="252"/>
    </row>
    <row r="422" spans="1:23" ht="30" customHeight="1" thickBot="1">
      <c r="A422" s="416"/>
      <c r="B422" s="422" t="s">
        <v>25</v>
      </c>
      <c r="C422" s="423"/>
      <c r="D422" s="256">
        <f>D414+E414</f>
        <v>154.41</v>
      </c>
      <c r="E422" s="223"/>
      <c r="F422" s="223"/>
      <c r="G422" s="223"/>
      <c r="H422" s="223"/>
      <c r="I422" s="223">
        <f t="shared" ref="I422:M422" si="90">I414+I415+I416+I417+I418+I419+I420+I421</f>
        <v>40.700000000000003</v>
      </c>
      <c r="J422" s="223">
        <f t="shared" si="90"/>
        <v>0</v>
      </c>
      <c r="K422" s="223">
        <f t="shared" si="90"/>
        <v>0</v>
      </c>
      <c r="L422" s="223">
        <f t="shared" si="90"/>
        <v>0</v>
      </c>
      <c r="M422" s="224">
        <f t="shared" si="90"/>
        <v>0</v>
      </c>
      <c r="N422" s="256"/>
      <c r="O422" s="223"/>
      <c r="P422" s="223"/>
      <c r="Q422" s="223"/>
      <c r="R422" s="223"/>
      <c r="S422" s="223">
        <f t="shared" ref="S422:W422" si="91">S414+S415+S416+S417+S418+S419+S420+S421</f>
        <v>0</v>
      </c>
      <c r="T422" s="223">
        <f t="shared" si="91"/>
        <v>0</v>
      </c>
      <c r="U422" s="223">
        <f t="shared" si="91"/>
        <v>0</v>
      </c>
      <c r="V422" s="223">
        <f t="shared" si="91"/>
        <v>0</v>
      </c>
      <c r="W422" s="224">
        <f t="shared" si="91"/>
        <v>0</v>
      </c>
    </row>
    <row r="423" spans="1:23" ht="30" customHeight="1">
      <c r="A423" s="415">
        <v>47</v>
      </c>
      <c r="B423" s="417" t="s">
        <v>90</v>
      </c>
      <c r="C423" s="144" t="s">
        <v>17</v>
      </c>
      <c r="D423" s="420">
        <v>187.07</v>
      </c>
      <c r="E423" s="420">
        <v>5.87</v>
      </c>
      <c r="F423" s="420"/>
      <c r="G423" s="420">
        <v>43.09</v>
      </c>
      <c r="H423" s="425">
        <v>38.85</v>
      </c>
      <c r="I423" s="240"/>
      <c r="J423" s="232"/>
      <c r="K423" s="232"/>
      <c r="L423" s="232"/>
      <c r="M423" s="233"/>
      <c r="N423" s="427"/>
      <c r="O423" s="420"/>
      <c r="P423" s="420"/>
      <c r="Q423" s="420"/>
      <c r="R423" s="420">
        <v>2.7</v>
      </c>
      <c r="S423" s="242"/>
      <c r="T423" s="243"/>
      <c r="U423" s="243"/>
      <c r="V423" s="243"/>
      <c r="W423" s="244"/>
    </row>
    <row r="424" spans="1:23" ht="30" customHeight="1">
      <c r="A424" s="415"/>
      <c r="B424" s="418"/>
      <c r="C424" s="146" t="s">
        <v>18</v>
      </c>
      <c r="D424" s="421"/>
      <c r="E424" s="421"/>
      <c r="F424" s="421"/>
      <c r="G424" s="421"/>
      <c r="H424" s="426"/>
      <c r="I424" s="236"/>
      <c r="J424" s="234"/>
      <c r="K424" s="234"/>
      <c r="L424" s="234"/>
      <c r="M424" s="235"/>
      <c r="N424" s="428"/>
      <c r="O424" s="421"/>
      <c r="P424" s="421"/>
      <c r="Q424" s="421"/>
      <c r="R424" s="421"/>
      <c r="S424" s="245"/>
      <c r="T424" s="246"/>
      <c r="U424" s="246"/>
      <c r="V424" s="246"/>
      <c r="W424" s="247"/>
    </row>
    <row r="425" spans="1:23" ht="30" customHeight="1">
      <c r="A425" s="415"/>
      <c r="B425" s="418"/>
      <c r="C425" s="146" t="s">
        <v>19</v>
      </c>
      <c r="D425" s="421"/>
      <c r="E425" s="421"/>
      <c r="F425" s="421"/>
      <c r="G425" s="421"/>
      <c r="H425" s="426"/>
      <c r="I425" s="236"/>
      <c r="J425" s="234"/>
      <c r="K425" s="234"/>
      <c r="L425" s="234"/>
      <c r="M425" s="235"/>
      <c r="N425" s="428"/>
      <c r="O425" s="421"/>
      <c r="P425" s="421"/>
      <c r="Q425" s="421"/>
      <c r="R425" s="421"/>
      <c r="S425" s="245"/>
      <c r="T425" s="246"/>
      <c r="U425" s="246"/>
      <c r="V425" s="246"/>
      <c r="W425" s="247"/>
    </row>
    <row r="426" spans="1:23" ht="30" customHeight="1">
      <c r="A426" s="415"/>
      <c r="B426" s="418"/>
      <c r="C426" s="146" t="s">
        <v>20</v>
      </c>
      <c r="D426" s="421"/>
      <c r="E426" s="421"/>
      <c r="F426" s="421"/>
      <c r="G426" s="421"/>
      <c r="H426" s="426"/>
      <c r="I426" s="236">
        <v>51</v>
      </c>
      <c r="J426" s="234"/>
      <c r="K426" s="234"/>
      <c r="L426" s="234"/>
      <c r="M426" s="235"/>
      <c r="N426" s="428"/>
      <c r="O426" s="421"/>
      <c r="P426" s="421"/>
      <c r="Q426" s="421"/>
      <c r="R426" s="421"/>
      <c r="S426" s="245"/>
      <c r="T426" s="246"/>
      <c r="U426" s="246"/>
      <c r="V426" s="246"/>
      <c r="W426" s="247"/>
    </row>
    <row r="427" spans="1:23" ht="30" customHeight="1">
      <c r="A427" s="415"/>
      <c r="B427" s="418"/>
      <c r="C427" s="146" t="s">
        <v>21</v>
      </c>
      <c r="D427" s="421"/>
      <c r="E427" s="421"/>
      <c r="F427" s="421"/>
      <c r="G427" s="421"/>
      <c r="H427" s="426"/>
      <c r="I427" s="236">
        <v>3.8</v>
      </c>
      <c r="J427" s="234"/>
      <c r="K427" s="234"/>
      <c r="L427" s="234"/>
      <c r="M427" s="235"/>
      <c r="N427" s="428"/>
      <c r="O427" s="421"/>
      <c r="P427" s="421"/>
      <c r="Q427" s="421"/>
      <c r="R427" s="421"/>
      <c r="S427" s="245"/>
      <c r="T427" s="246"/>
      <c r="U427" s="246"/>
      <c r="V427" s="246"/>
      <c r="W427" s="247"/>
    </row>
    <row r="428" spans="1:23" ht="30" customHeight="1">
      <c r="A428" s="415"/>
      <c r="B428" s="418"/>
      <c r="C428" s="146" t="s">
        <v>22</v>
      </c>
      <c r="D428" s="421"/>
      <c r="E428" s="421"/>
      <c r="F428" s="421"/>
      <c r="G428" s="421"/>
      <c r="H428" s="426"/>
      <c r="I428" s="236"/>
      <c r="J428" s="234"/>
      <c r="K428" s="234"/>
      <c r="L428" s="234"/>
      <c r="M428" s="235"/>
      <c r="N428" s="428"/>
      <c r="O428" s="421"/>
      <c r="P428" s="421"/>
      <c r="Q428" s="421"/>
      <c r="R428" s="421"/>
      <c r="S428" s="245"/>
      <c r="T428" s="246"/>
      <c r="U428" s="246"/>
      <c r="V428" s="246"/>
      <c r="W428" s="247"/>
    </row>
    <row r="429" spans="1:23" ht="30" customHeight="1">
      <c r="A429" s="415"/>
      <c r="B429" s="418"/>
      <c r="C429" s="146" t="s">
        <v>23</v>
      </c>
      <c r="D429" s="421"/>
      <c r="E429" s="421"/>
      <c r="F429" s="421"/>
      <c r="G429" s="421"/>
      <c r="H429" s="426"/>
      <c r="I429" s="236"/>
      <c r="J429" s="234"/>
      <c r="K429" s="234"/>
      <c r="L429" s="234"/>
      <c r="M429" s="235"/>
      <c r="N429" s="428"/>
      <c r="O429" s="421"/>
      <c r="P429" s="421"/>
      <c r="Q429" s="421"/>
      <c r="R429" s="421"/>
      <c r="S429" s="245"/>
      <c r="T429" s="246"/>
      <c r="U429" s="246"/>
      <c r="V429" s="246"/>
      <c r="W429" s="247"/>
    </row>
    <row r="430" spans="1:23" ht="30" customHeight="1" thickBot="1">
      <c r="A430" s="415"/>
      <c r="B430" s="419"/>
      <c r="C430" s="149" t="s">
        <v>24</v>
      </c>
      <c r="D430" s="421"/>
      <c r="E430" s="421"/>
      <c r="F430" s="421"/>
      <c r="G430" s="421"/>
      <c r="H430" s="426"/>
      <c r="I430" s="237">
        <v>3.2</v>
      </c>
      <c r="J430" s="238"/>
      <c r="K430" s="238"/>
      <c r="L430" s="238"/>
      <c r="M430" s="239"/>
      <c r="N430" s="429"/>
      <c r="O430" s="424"/>
      <c r="P430" s="424"/>
      <c r="Q430" s="424"/>
      <c r="R430" s="424"/>
      <c r="S430" s="251"/>
      <c r="T430" s="248"/>
      <c r="U430" s="248"/>
      <c r="V430" s="248"/>
      <c r="W430" s="252"/>
    </row>
    <row r="431" spans="1:23" ht="30" customHeight="1" thickBot="1">
      <c r="A431" s="416"/>
      <c r="B431" s="422" t="s">
        <v>25</v>
      </c>
      <c r="C431" s="423"/>
      <c r="D431" s="256">
        <f>D423+E423+G423+H423</f>
        <v>274.88</v>
      </c>
      <c r="E431" s="223"/>
      <c r="F431" s="223"/>
      <c r="G431" s="223"/>
      <c r="H431" s="223"/>
      <c r="I431" s="223">
        <f t="shared" ref="I431:M431" si="92">I423+I424+I425+I426+I427+I428+I429+I430</f>
        <v>58</v>
      </c>
      <c r="J431" s="223">
        <f t="shared" si="92"/>
        <v>0</v>
      </c>
      <c r="K431" s="223">
        <f t="shared" si="92"/>
        <v>0</v>
      </c>
      <c r="L431" s="223">
        <f t="shared" si="92"/>
        <v>0</v>
      </c>
      <c r="M431" s="224">
        <f t="shared" si="92"/>
        <v>0</v>
      </c>
      <c r="N431" s="256">
        <f>N423+O423+P423+Q423+R423</f>
        <v>2.7</v>
      </c>
      <c r="O431" s="223"/>
      <c r="P431" s="223"/>
      <c r="Q431" s="223"/>
      <c r="R431" s="223"/>
      <c r="S431" s="223">
        <f t="shared" ref="S431:W431" si="93">S423+S424+S425+S426+S427+S428+S429+S430</f>
        <v>0</v>
      </c>
      <c r="T431" s="223">
        <f t="shared" si="93"/>
        <v>0</v>
      </c>
      <c r="U431" s="223">
        <f t="shared" si="93"/>
        <v>0</v>
      </c>
      <c r="V431" s="223">
        <f t="shared" si="93"/>
        <v>0</v>
      </c>
      <c r="W431" s="224">
        <f t="shared" si="93"/>
        <v>0</v>
      </c>
    </row>
    <row r="432" spans="1:23" ht="30" customHeight="1">
      <c r="A432" s="415">
        <v>48</v>
      </c>
      <c r="B432" s="417" t="s">
        <v>91</v>
      </c>
      <c r="C432" s="144" t="s">
        <v>17</v>
      </c>
      <c r="D432" s="420">
        <v>487.99</v>
      </c>
      <c r="E432" s="420">
        <v>99.3</v>
      </c>
      <c r="F432" s="420"/>
      <c r="G432" s="420"/>
      <c r="H432" s="425">
        <v>56</v>
      </c>
      <c r="I432" s="240"/>
      <c r="J432" s="232"/>
      <c r="K432" s="232"/>
      <c r="L432" s="232"/>
      <c r="M432" s="233"/>
      <c r="N432" s="427">
        <v>14.78</v>
      </c>
      <c r="O432" s="420"/>
      <c r="P432" s="420"/>
      <c r="Q432" s="420"/>
      <c r="R432" s="420"/>
      <c r="S432" s="242"/>
      <c r="T432" s="243"/>
      <c r="U432" s="243"/>
      <c r="V432" s="243"/>
      <c r="W432" s="244"/>
    </row>
    <row r="433" spans="1:23" ht="30" customHeight="1">
      <c r="A433" s="415"/>
      <c r="B433" s="418"/>
      <c r="C433" s="146" t="s">
        <v>18</v>
      </c>
      <c r="D433" s="421"/>
      <c r="E433" s="421"/>
      <c r="F433" s="421"/>
      <c r="G433" s="421"/>
      <c r="H433" s="426"/>
      <c r="I433" s="236"/>
      <c r="J433" s="234"/>
      <c r="K433" s="234"/>
      <c r="L433" s="234"/>
      <c r="M433" s="235"/>
      <c r="N433" s="428"/>
      <c r="O433" s="421"/>
      <c r="P433" s="421"/>
      <c r="Q433" s="421"/>
      <c r="R433" s="421"/>
      <c r="S433" s="245"/>
      <c r="T433" s="246"/>
      <c r="U433" s="246"/>
      <c r="V433" s="246"/>
      <c r="W433" s="247"/>
    </row>
    <row r="434" spans="1:23" ht="30" customHeight="1">
      <c r="A434" s="415"/>
      <c r="B434" s="418"/>
      <c r="C434" s="146" t="s">
        <v>19</v>
      </c>
      <c r="D434" s="421"/>
      <c r="E434" s="421"/>
      <c r="F434" s="421"/>
      <c r="G434" s="421"/>
      <c r="H434" s="426"/>
      <c r="I434" s="236"/>
      <c r="J434" s="234"/>
      <c r="K434" s="234"/>
      <c r="L434" s="234"/>
      <c r="M434" s="235"/>
      <c r="N434" s="428"/>
      <c r="O434" s="421"/>
      <c r="P434" s="421"/>
      <c r="Q434" s="421"/>
      <c r="R434" s="421"/>
      <c r="S434" s="245"/>
      <c r="T434" s="246"/>
      <c r="U434" s="246"/>
      <c r="V434" s="246"/>
      <c r="W434" s="247"/>
    </row>
    <row r="435" spans="1:23" ht="30" customHeight="1">
      <c r="A435" s="415"/>
      <c r="B435" s="418"/>
      <c r="C435" s="146" t="s">
        <v>20</v>
      </c>
      <c r="D435" s="421"/>
      <c r="E435" s="421"/>
      <c r="F435" s="421"/>
      <c r="G435" s="421"/>
      <c r="H435" s="426"/>
      <c r="I435" s="236">
        <v>8</v>
      </c>
      <c r="J435" s="234"/>
      <c r="K435" s="234"/>
      <c r="L435" s="234"/>
      <c r="M435" s="235"/>
      <c r="N435" s="428"/>
      <c r="O435" s="421"/>
      <c r="P435" s="421"/>
      <c r="Q435" s="421"/>
      <c r="R435" s="421"/>
      <c r="S435" s="245"/>
      <c r="T435" s="246"/>
      <c r="U435" s="246"/>
      <c r="V435" s="246"/>
      <c r="W435" s="247"/>
    </row>
    <row r="436" spans="1:23" ht="30" customHeight="1">
      <c r="A436" s="415"/>
      <c r="B436" s="418"/>
      <c r="C436" s="146" t="s">
        <v>21</v>
      </c>
      <c r="D436" s="421"/>
      <c r="E436" s="421"/>
      <c r="F436" s="421"/>
      <c r="G436" s="421"/>
      <c r="H436" s="426"/>
      <c r="I436" s="236"/>
      <c r="J436" s="234"/>
      <c r="K436" s="234"/>
      <c r="L436" s="234"/>
      <c r="M436" s="235"/>
      <c r="N436" s="428"/>
      <c r="O436" s="421"/>
      <c r="P436" s="421"/>
      <c r="Q436" s="421"/>
      <c r="R436" s="421"/>
      <c r="S436" s="245"/>
      <c r="T436" s="246"/>
      <c r="U436" s="246"/>
      <c r="V436" s="246"/>
      <c r="W436" s="247"/>
    </row>
    <row r="437" spans="1:23" ht="30" customHeight="1">
      <c r="A437" s="415"/>
      <c r="B437" s="418"/>
      <c r="C437" s="146" t="s">
        <v>22</v>
      </c>
      <c r="D437" s="421"/>
      <c r="E437" s="421"/>
      <c r="F437" s="421"/>
      <c r="G437" s="421"/>
      <c r="H437" s="426"/>
      <c r="I437" s="236"/>
      <c r="J437" s="234"/>
      <c r="K437" s="234"/>
      <c r="L437" s="234"/>
      <c r="M437" s="235"/>
      <c r="N437" s="428"/>
      <c r="O437" s="421"/>
      <c r="P437" s="421"/>
      <c r="Q437" s="421"/>
      <c r="R437" s="421"/>
      <c r="S437" s="245"/>
      <c r="T437" s="246"/>
      <c r="U437" s="246"/>
      <c r="V437" s="246"/>
      <c r="W437" s="247"/>
    </row>
    <row r="438" spans="1:23" ht="30" customHeight="1">
      <c r="A438" s="415"/>
      <c r="B438" s="418"/>
      <c r="C438" s="146" t="s">
        <v>23</v>
      </c>
      <c r="D438" s="421"/>
      <c r="E438" s="421"/>
      <c r="F438" s="421"/>
      <c r="G438" s="421"/>
      <c r="H438" s="426"/>
      <c r="I438" s="236"/>
      <c r="J438" s="234"/>
      <c r="K438" s="234"/>
      <c r="L438" s="234"/>
      <c r="M438" s="235"/>
      <c r="N438" s="428"/>
      <c r="O438" s="421"/>
      <c r="P438" s="421"/>
      <c r="Q438" s="421"/>
      <c r="R438" s="421"/>
      <c r="S438" s="245"/>
      <c r="T438" s="246"/>
      <c r="U438" s="246"/>
      <c r="V438" s="246"/>
      <c r="W438" s="247"/>
    </row>
    <row r="439" spans="1:23" ht="30" customHeight="1" thickBot="1">
      <c r="A439" s="415"/>
      <c r="B439" s="419"/>
      <c r="C439" s="149" t="s">
        <v>24</v>
      </c>
      <c r="D439" s="421"/>
      <c r="E439" s="421"/>
      <c r="F439" s="421"/>
      <c r="G439" s="421"/>
      <c r="H439" s="426"/>
      <c r="I439" s="237"/>
      <c r="J439" s="238"/>
      <c r="K439" s="238"/>
      <c r="L439" s="238"/>
      <c r="M439" s="239"/>
      <c r="N439" s="429"/>
      <c r="O439" s="424"/>
      <c r="P439" s="424"/>
      <c r="Q439" s="424"/>
      <c r="R439" s="424"/>
      <c r="S439" s="251"/>
      <c r="T439" s="248"/>
      <c r="U439" s="248"/>
      <c r="V439" s="248"/>
      <c r="W439" s="252"/>
    </row>
    <row r="440" spans="1:23" ht="30" customHeight="1" thickBot="1">
      <c r="A440" s="416"/>
      <c r="B440" s="422" t="s">
        <v>25</v>
      </c>
      <c r="C440" s="423"/>
      <c r="D440" s="256">
        <f>D432+E432+H432</f>
        <v>643.29</v>
      </c>
      <c r="E440" s="223"/>
      <c r="F440" s="223"/>
      <c r="G440" s="223"/>
      <c r="H440" s="223"/>
      <c r="I440" s="223">
        <f t="shared" ref="I440:M440" si="94">I432+I433+I434+I435+I436+I437+I438+I439</f>
        <v>8</v>
      </c>
      <c r="J440" s="223">
        <f t="shared" si="94"/>
        <v>0</v>
      </c>
      <c r="K440" s="223">
        <f t="shared" si="94"/>
        <v>0</v>
      </c>
      <c r="L440" s="223">
        <f t="shared" si="94"/>
        <v>0</v>
      </c>
      <c r="M440" s="224">
        <f t="shared" si="94"/>
        <v>0</v>
      </c>
      <c r="N440" s="256">
        <f>N432+O432+P432+Q432+R432</f>
        <v>14.78</v>
      </c>
      <c r="O440" s="223"/>
      <c r="P440" s="223"/>
      <c r="Q440" s="223"/>
      <c r="R440" s="223"/>
      <c r="S440" s="223">
        <f t="shared" ref="S440:W440" si="95">S432+S433+S434+S435+S436+S437+S438+S439</f>
        <v>0</v>
      </c>
      <c r="T440" s="223">
        <f t="shared" si="95"/>
        <v>0</v>
      </c>
      <c r="U440" s="223">
        <f t="shared" si="95"/>
        <v>0</v>
      </c>
      <c r="V440" s="223">
        <f t="shared" si="95"/>
        <v>0</v>
      </c>
      <c r="W440" s="224">
        <f t="shared" si="95"/>
        <v>0</v>
      </c>
    </row>
    <row r="441" spans="1:23" ht="30" customHeight="1">
      <c r="A441" s="415">
        <v>49</v>
      </c>
      <c r="B441" s="417" t="s">
        <v>92</v>
      </c>
      <c r="C441" s="144" t="s">
        <v>17</v>
      </c>
      <c r="D441" s="420">
        <v>260.39</v>
      </c>
      <c r="E441" s="420">
        <v>58.5</v>
      </c>
      <c r="F441" s="420">
        <v>3</v>
      </c>
      <c r="G441" s="420">
        <v>209.28</v>
      </c>
      <c r="H441" s="425">
        <v>61.09</v>
      </c>
      <c r="I441" s="240"/>
      <c r="J441" s="232"/>
      <c r="K441" s="232"/>
      <c r="L441" s="232"/>
      <c r="M441" s="233"/>
      <c r="N441" s="427">
        <v>10.49</v>
      </c>
      <c r="O441" s="420">
        <v>84</v>
      </c>
      <c r="P441" s="420"/>
      <c r="Q441" s="420">
        <v>89.01</v>
      </c>
      <c r="R441" s="420">
        <v>14.1</v>
      </c>
      <c r="S441" s="242"/>
      <c r="T441" s="243"/>
      <c r="U441" s="243"/>
      <c r="V441" s="243"/>
      <c r="W441" s="244"/>
    </row>
    <row r="442" spans="1:23" ht="30" customHeight="1">
      <c r="A442" s="415"/>
      <c r="B442" s="418"/>
      <c r="C442" s="146" t="s">
        <v>18</v>
      </c>
      <c r="D442" s="421"/>
      <c r="E442" s="421"/>
      <c r="F442" s="421"/>
      <c r="G442" s="421"/>
      <c r="H442" s="426"/>
      <c r="I442" s="236"/>
      <c r="J442" s="234"/>
      <c r="K442" s="234"/>
      <c r="L442" s="234"/>
      <c r="M442" s="235"/>
      <c r="N442" s="428"/>
      <c r="O442" s="421"/>
      <c r="P442" s="421"/>
      <c r="Q442" s="421"/>
      <c r="R442" s="421"/>
      <c r="S442" s="245"/>
      <c r="T442" s="246"/>
      <c r="U442" s="246"/>
      <c r="V442" s="246"/>
      <c r="W442" s="247"/>
    </row>
    <row r="443" spans="1:23" ht="30" customHeight="1">
      <c r="A443" s="415"/>
      <c r="B443" s="418"/>
      <c r="C443" s="146" t="s">
        <v>19</v>
      </c>
      <c r="D443" s="421"/>
      <c r="E443" s="421"/>
      <c r="F443" s="421"/>
      <c r="G443" s="421"/>
      <c r="H443" s="426"/>
      <c r="I443" s="236"/>
      <c r="J443" s="234"/>
      <c r="K443" s="234"/>
      <c r="L443" s="234"/>
      <c r="M443" s="235"/>
      <c r="N443" s="428"/>
      <c r="O443" s="421"/>
      <c r="P443" s="421"/>
      <c r="Q443" s="421"/>
      <c r="R443" s="421"/>
      <c r="S443" s="245"/>
      <c r="T443" s="246"/>
      <c r="U443" s="246"/>
      <c r="V443" s="246"/>
      <c r="W443" s="247"/>
    </row>
    <row r="444" spans="1:23" ht="30" customHeight="1">
      <c r="A444" s="415"/>
      <c r="B444" s="418"/>
      <c r="C444" s="146" t="s">
        <v>20</v>
      </c>
      <c r="D444" s="421"/>
      <c r="E444" s="421"/>
      <c r="F444" s="421"/>
      <c r="G444" s="421"/>
      <c r="H444" s="426"/>
      <c r="I444" s="236"/>
      <c r="J444" s="234"/>
      <c r="K444" s="234"/>
      <c r="L444" s="234"/>
      <c r="M444" s="235"/>
      <c r="N444" s="428"/>
      <c r="O444" s="421"/>
      <c r="P444" s="421"/>
      <c r="Q444" s="421"/>
      <c r="R444" s="421"/>
      <c r="S444" s="245"/>
      <c r="T444" s="246"/>
      <c r="U444" s="246"/>
      <c r="V444" s="246"/>
      <c r="W444" s="247"/>
    </row>
    <row r="445" spans="1:23" ht="30" customHeight="1">
      <c r="A445" s="415"/>
      <c r="B445" s="418"/>
      <c r="C445" s="146" t="s">
        <v>21</v>
      </c>
      <c r="D445" s="421"/>
      <c r="E445" s="421"/>
      <c r="F445" s="421"/>
      <c r="G445" s="421"/>
      <c r="H445" s="426"/>
      <c r="I445" s="236"/>
      <c r="J445" s="234"/>
      <c r="K445" s="234"/>
      <c r="L445" s="234"/>
      <c r="M445" s="235"/>
      <c r="N445" s="428"/>
      <c r="O445" s="421"/>
      <c r="P445" s="421"/>
      <c r="Q445" s="421"/>
      <c r="R445" s="421"/>
      <c r="S445" s="245"/>
      <c r="T445" s="246"/>
      <c r="U445" s="246"/>
      <c r="V445" s="246"/>
      <c r="W445" s="247"/>
    </row>
    <row r="446" spans="1:23" ht="30" customHeight="1">
      <c r="A446" s="415"/>
      <c r="B446" s="418"/>
      <c r="C446" s="146" t="s">
        <v>22</v>
      </c>
      <c r="D446" s="421"/>
      <c r="E446" s="421"/>
      <c r="F446" s="421"/>
      <c r="G446" s="421"/>
      <c r="H446" s="426"/>
      <c r="I446" s="236"/>
      <c r="J446" s="234"/>
      <c r="K446" s="234"/>
      <c r="L446" s="234"/>
      <c r="M446" s="235"/>
      <c r="N446" s="428"/>
      <c r="O446" s="421"/>
      <c r="P446" s="421"/>
      <c r="Q446" s="421"/>
      <c r="R446" s="421"/>
      <c r="S446" s="245"/>
      <c r="T446" s="246"/>
      <c r="U446" s="246"/>
      <c r="V446" s="246"/>
      <c r="W446" s="247"/>
    </row>
    <row r="447" spans="1:23" ht="30" customHeight="1">
      <c r="A447" s="415"/>
      <c r="B447" s="418"/>
      <c r="C447" s="146" t="s">
        <v>23</v>
      </c>
      <c r="D447" s="421"/>
      <c r="E447" s="421"/>
      <c r="F447" s="421"/>
      <c r="G447" s="421"/>
      <c r="H447" s="426"/>
      <c r="I447" s="236"/>
      <c r="J447" s="234"/>
      <c r="K447" s="234"/>
      <c r="L447" s="234"/>
      <c r="M447" s="235"/>
      <c r="N447" s="428"/>
      <c r="O447" s="421"/>
      <c r="P447" s="421"/>
      <c r="Q447" s="421"/>
      <c r="R447" s="421"/>
      <c r="S447" s="245"/>
      <c r="T447" s="246"/>
      <c r="U447" s="246"/>
      <c r="V447" s="246"/>
      <c r="W447" s="247"/>
    </row>
    <row r="448" spans="1:23" ht="30" customHeight="1" thickBot="1">
      <c r="A448" s="415"/>
      <c r="B448" s="419"/>
      <c r="C448" s="149" t="s">
        <v>24</v>
      </c>
      <c r="D448" s="421"/>
      <c r="E448" s="421"/>
      <c r="F448" s="421"/>
      <c r="G448" s="421"/>
      <c r="H448" s="426"/>
      <c r="I448" s="237">
        <v>1.5</v>
      </c>
      <c r="J448" s="238"/>
      <c r="K448" s="238"/>
      <c r="L448" s="238"/>
      <c r="M448" s="239"/>
      <c r="N448" s="429"/>
      <c r="O448" s="424"/>
      <c r="P448" s="424"/>
      <c r="Q448" s="424"/>
      <c r="R448" s="424"/>
      <c r="S448" s="251"/>
      <c r="T448" s="248"/>
      <c r="U448" s="248"/>
      <c r="V448" s="248"/>
      <c r="W448" s="252"/>
    </row>
    <row r="449" spans="1:23" ht="30" customHeight="1" thickBot="1">
      <c r="A449" s="416"/>
      <c r="B449" s="422" t="s">
        <v>25</v>
      </c>
      <c r="C449" s="423"/>
      <c r="D449" s="256">
        <f>D441+E441+F441+G441+H441</f>
        <v>592.26</v>
      </c>
      <c r="E449" s="223"/>
      <c r="F449" s="223"/>
      <c r="G449" s="223"/>
      <c r="H449" s="223"/>
      <c r="I449" s="223">
        <f t="shared" ref="I449:M449" si="96">I441+I442+I443+I444+I445+I446+I447+I448</f>
        <v>1.5</v>
      </c>
      <c r="J449" s="223">
        <f t="shared" si="96"/>
        <v>0</v>
      </c>
      <c r="K449" s="223">
        <f t="shared" si="96"/>
        <v>0</v>
      </c>
      <c r="L449" s="223">
        <f t="shared" si="96"/>
        <v>0</v>
      </c>
      <c r="M449" s="224">
        <f t="shared" si="96"/>
        <v>0</v>
      </c>
      <c r="N449" s="256">
        <f>N441+O441+P441+Q441+R441</f>
        <v>197.6</v>
      </c>
      <c r="O449" s="223"/>
      <c r="P449" s="223"/>
      <c r="Q449" s="223"/>
      <c r="R449" s="223"/>
      <c r="S449" s="223">
        <f t="shared" ref="S449:W449" si="97">S441+S442+S443+S444+S445+S446+S447+S448</f>
        <v>0</v>
      </c>
      <c r="T449" s="223">
        <f t="shared" si="97"/>
        <v>0</v>
      </c>
      <c r="U449" s="223">
        <f t="shared" si="97"/>
        <v>0</v>
      </c>
      <c r="V449" s="223">
        <f t="shared" si="97"/>
        <v>0</v>
      </c>
      <c r="W449" s="224">
        <f t="shared" si="97"/>
        <v>0</v>
      </c>
    </row>
    <row r="450" spans="1:23" ht="30" customHeight="1">
      <c r="A450" s="415">
        <v>50</v>
      </c>
      <c r="B450" s="417" t="s">
        <v>53</v>
      </c>
      <c r="C450" s="144" t="s">
        <v>17</v>
      </c>
      <c r="D450" s="420">
        <v>385.4</v>
      </c>
      <c r="E450" s="420">
        <v>34.6</v>
      </c>
      <c r="F450" s="420"/>
      <c r="G450" s="420">
        <v>8.9600000000000009</v>
      </c>
      <c r="H450" s="425">
        <v>47.98</v>
      </c>
      <c r="I450" s="240"/>
      <c r="J450" s="232"/>
      <c r="K450" s="232"/>
      <c r="L450" s="232"/>
      <c r="M450" s="233"/>
      <c r="N450" s="427"/>
      <c r="O450" s="420"/>
      <c r="P450" s="420"/>
      <c r="Q450" s="420"/>
      <c r="R450" s="420"/>
      <c r="S450" s="242"/>
      <c r="T450" s="243"/>
      <c r="U450" s="243"/>
      <c r="V450" s="243"/>
      <c r="W450" s="244"/>
    </row>
    <row r="451" spans="1:23" ht="30" customHeight="1">
      <c r="A451" s="415"/>
      <c r="B451" s="418"/>
      <c r="C451" s="146" t="s">
        <v>18</v>
      </c>
      <c r="D451" s="421"/>
      <c r="E451" s="421"/>
      <c r="F451" s="421"/>
      <c r="G451" s="421"/>
      <c r="H451" s="426"/>
      <c r="I451" s="236"/>
      <c r="J451" s="234"/>
      <c r="K451" s="234"/>
      <c r="L451" s="234"/>
      <c r="M451" s="235"/>
      <c r="N451" s="428"/>
      <c r="O451" s="421"/>
      <c r="P451" s="421"/>
      <c r="Q451" s="421"/>
      <c r="R451" s="421"/>
      <c r="S451" s="245"/>
      <c r="T451" s="246"/>
      <c r="U451" s="246"/>
      <c r="V451" s="246"/>
      <c r="W451" s="247"/>
    </row>
    <row r="452" spans="1:23" ht="30" customHeight="1">
      <c r="A452" s="415"/>
      <c r="B452" s="418"/>
      <c r="C452" s="146" t="s">
        <v>19</v>
      </c>
      <c r="D452" s="421"/>
      <c r="E452" s="421"/>
      <c r="F452" s="421"/>
      <c r="G452" s="421"/>
      <c r="H452" s="426"/>
      <c r="I452" s="236"/>
      <c r="J452" s="234"/>
      <c r="K452" s="234"/>
      <c r="L452" s="234"/>
      <c r="M452" s="235"/>
      <c r="N452" s="428"/>
      <c r="O452" s="421"/>
      <c r="P452" s="421"/>
      <c r="Q452" s="421"/>
      <c r="R452" s="421"/>
      <c r="S452" s="245"/>
      <c r="T452" s="246"/>
      <c r="U452" s="246"/>
      <c r="V452" s="246"/>
      <c r="W452" s="247"/>
    </row>
    <row r="453" spans="1:23" ht="30" customHeight="1">
      <c r="A453" s="415"/>
      <c r="B453" s="418"/>
      <c r="C453" s="146" t="s">
        <v>20</v>
      </c>
      <c r="D453" s="421"/>
      <c r="E453" s="421"/>
      <c r="F453" s="421"/>
      <c r="G453" s="421"/>
      <c r="H453" s="426"/>
      <c r="I453" s="236">
        <v>3.5</v>
      </c>
      <c r="J453" s="234"/>
      <c r="K453" s="234"/>
      <c r="L453" s="234"/>
      <c r="M453" s="235"/>
      <c r="N453" s="428"/>
      <c r="O453" s="421"/>
      <c r="P453" s="421"/>
      <c r="Q453" s="421"/>
      <c r="R453" s="421"/>
      <c r="S453" s="245"/>
      <c r="T453" s="246"/>
      <c r="U453" s="246"/>
      <c r="V453" s="246"/>
      <c r="W453" s="247"/>
    </row>
    <row r="454" spans="1:23" ht="30" customHeight="1">
      <c r="A454" s="415"/>
      <c r="B454" s="418"/>
      <c r="C454" s="146" t="s">
        <v>21</v>
      </c>
      <c r="D454" s="421"/>
      <c r="E454" s="421"/>
      <c r="F454" s="421"/>
      <c r="G454" s="421"/>
      <c r="H454" s="426"/>
      <c r="I454" s="236"/>
      <c r="J454" s="234"/>
      <c r="K454" s="234"/>
      <c r="L454" s="234"/>
      <c r="M454" s="235"/>
      <c r="N454" s="428"/>
      <c r="O454" s="421"/>
      <c r="P454" s="421"/>
      <c r="Q454" s="421"/>
      <c r="R454" s="421"/>
      <c r="S454" s="245"/>
      <c r="T454" s="246"/>
      <c r="U454" s="246"/>
      <c r="V454" s="246"/>
      <c r="W454" s="247"/>
    </row>
    <row r="455" spans="1:23" ht="30" customHeight="1">
      <c r="A455" s="415"/>
      <c r="B455" s="418"/>
      <c r="C455" s="146" t="s">
        <v>22</v>
      </c>
      <c r="D455" s="421"/>
      <c r="E455" s="421"/>
      <c r="F455" s="421"/>
      <c r="G455" s="421"/>
      <c r="H455" s="426"/>
      <c r="I455" s="236"/>
      <c r="J455" s="234"/>
      <c r="K455" s="234"/>
      <c r="L455" s="234"/>
      <c r="M455" s="235"/>
      <c r="N455" s="428"/>
      <c r="O455" s="421"/>
      <c r="P455" s="421"/>
      <c r="Q455" s="421"/>
      <c r="R455" s="421"/>
      <c r="S455" s="245"/>
      <c r="T455" s="246"/>
      <c r="U455" s="246"/>
      <c r="V455" s="246"/>
      <c r="W455" s="247"/>
    </row>
    <row r="456" spans="1:23" ht="30" customHeight="1">
      <c r="A456" s="415"/>
      <c r="B456" s="418"/>
      <c r="C456" s="146" t="s">
        <v>23</v>
      </c>
      <c r="D456" s="421"/>
      <c r="E456" s="421"/>
      <c r="F456" s="421"/>
      <c r="G456" s="421"/>
      <c r="H456" s="426"/>
      <c r="I456" s="236"/>
      <c r="J456" s="234"/>
      <c r="K456" s="234"/>
      <c r="L456" s="234"/>
      <c r="M456" s="235"/>
      <c r="N456" s="428"/>
      <c r="O456" s="421"/>
      <c r="P456" s="421"/>
      <c r="Q456" s="421"/>
      <c r="R456" s="421"/>
      <c r="S456" s="245"/>
      <c r="T456" s="246"/>
      <c r="U456" s="246"/>
      <c r="V456" s="246"/>
      <c r="W456" s="247"/>
    </row>
    <row r="457" spans="1:23" ht="30" customHeight="1" thickBot="1">
      <c r="A457" s="415"/>
      <c r="B457" s="419"/>
      <c r="C457" s="149" t="s">
        <v>24</v>
      </c>
      <c r="D457" s="421"/>
      <c r="E457" s="421"/>
      <c r="F457" s="421"/>
      <c r="G457" s="421"/>
      <c r="H457" s="426"/>
      <c r="I457" s="237"/>
      <c r="J457" s="238">
        <v>2.5</v>
      </c>
      <c r="K457" s="238"/>
      <c r="L457" s="238"/>
      <c r="M457" s="239"/>
      <c r="N457" s="429"/>
      <c r="O457" s="424"/>
      <c r="P457" s="424"/>
      <c r="Q457" s="424"/>
      <c r="R457" s="424"/>
      <c r="S457" s="251"/>
      <c r="T457" s="248"/>
      <c r="U457" s="248"/>
      <c r="V457" s="248"/>
      <c r="W457" s="252"/>
    </row>
    <row r="458" spans="1:23" ht="30" customHeight="1" thickBot="1">
      <c r="A458" s="416"/>
      <c r="B458" s="422" t="s">
        <v>25</v>
      </c>
      <c r="C458" s="423"/>
      <c r="D458" s="256">
        <f>D450+E450+G450+H450</f>
        <v>476.94</v>
      </c>
      <c r="E458" s="223"/>
      <c r="F458" s="223"/>
      <c r="G458" s="223"/>
      <c r="H458" s="223"/>
      <c r="I458" s="223">
        <f t="shared" ref="I458:M458" si="98">I450+I451+I452+I453+I454+I455+I456+I457</f>
        <v>3.5</v>
      </c>
      <c r="J458" s="223">
        <f t="shared" si="98"/>
        <v>2.5</v>
      </c>
      <c r="K458" s="223">
        <f t="shared" si="98"/>
        <v>0</v>
      </c>
      <c r="L458" s="223">
        <f t="shared" si="98"/>
        <v>0</v>
      </c>
      <c r="M458" s="224">
        <f t="shared" si="98"/>
        <v>0</v>
      </c>
      <c r="N458" s="256"/>
      <c r="O458" s="223"/>
      <c r="P458" s="223"/>
      <c r="Q458" s="223"/>
      <c r="R458" s="223"/>
      <c r="S458" s="223">
        <f t="shared" ref="S458:W458" si="99">S450+S451+S452+S453+S454+S455+S456+S457</f>
        <v>0</v>
      </c>
      <c r="T458" s="223">
        <f t="shared" si="99"/>
        <v>0</v>
      </c>
      <c r="U458" s="223">
        <f t="shared" si="99"/>
        <v>0</v>
      </c>
      <c r="V458" s="223">
        <f t="shared" si="99"/>
        <v>0</v>
      </c>
      <c r="W458" s="224">
        <f t="shared" si="99"/>
        <v>0</v>
      </c>
    </row>
    <row r="459" spans="1:23" ht="30" customHeight="1">
      <c r="A459" s="415">
        <v>51</v>
      </c>
      <c r="B459" s="417" t="s">
        <v>93</v>
      </c>
      <c r="C459" s="144" t="s">
        <v>17</v>
      </c>
      <c r="D459" s="420">
        <v>552.27</v>
      </c>
      <c r="E459" s="420">
        <v>90.65</v>
      </c>
      <c r="F459" s="420"/>
      <c r="G459" s="420">
        <v>1.5</v>
      </c>
      <c r="H459" s="425">
        <v>21.2</v>
      </c>
      <c r="I459" s="240"/>
      <c r="J459" s="232"/>
      <c r="K459" s="232"/>
      <c r="L459" s="232"/>
      <c r="M459" s="233"/>
      <c r="N459" s="427">
        <v>28.74</v>
      </c>
      <c r="O459" s="420">
        <v>3.05</v>
      </c>
      <c r="P459" s="420"/>
      <c r="Q459" s="420"/>
      <c r="R459" s="420"/>
      <c r="S459" s="242"/>
      <c r="T459" s="243"/>
      <c r="U459" s="243"/>
      <c r="V459" s="243"/>
      <c r="W459" s="244"/>
    </row>
    <row r="460" spans="1:23" ht="30" customHeight="1">
      <c r="A460" s="415"/>
      <c r="B460" s="418"/>
      <c r="C460" s="146" t="s">
        <v>18</v>
      </c>
      <c r="D460" s="421"/>
      <c r="E460" s="421"/>
      <c r="F460" s="421"/>
      <c r="G460" s="421"/>
      <c r="H460" s="426"/>
      <c r="I460" s="236"/>
      <c r="J460" s="234"/>
      <c r="K460" s="234"/>
      <c r="L460" s="234"/>
      <c r="M460" s="235"/>
      <c r="N460" s="428"/>
      <c r="O460" s="421"/>
      <c r="P460" s="421"/>
      <c r="Q460" s="421"/>
      <c r="R460" s="421"/>
      <c r="S460" s="245"/>
      <c r="T460" s="246"/>
      <c r="U460" s="246"/>
      <c r="V460" s="246"/>
      <c r="W460" s="247"/>
    </row>
    <row r="461" spans="1:23" ht="30" customHeight="1">
      <c r="A461" s="415"/>
      <c r="B461" s="418"/>
      <c r="C461" s="146" t="s">
        <v>19</v>
      </c>
      <c r="D461" s="421"/>
      <c r="E461" s="421"/>
      <c r="F461" s="421"/>
      <c r="G461" s="421"/>
      <c r="H461" s="426"/>
      <c r="I461" s="236"/>
      <c r="J461" s="234"/>
      <c r="K461" s="234"/>
      <c r="L461" s="234"/>
      <c r="M461" s="235"/>
      <c r="N461" s="428"/>
      <c r="O461" s="421"/>
      <c r="P461" s="421"/>
      <c r="Q461" s="421"/>
      <c r="R461" s="421"/>
      <c r="S461" s="245"/>
      <c r="T461" s="246"/>
      <c r="U461" s="246"/>
      <c r="V461" s="246"/>
      <c r="W461" s="247"/>
    </row>
    <row r="462" spans="1:23" ht="30" customHeight="1">
      <c r="A462" s="415"/>
      <c r="B462" s="418"/>
      <c r="C462" s="146" t="s">
        <v>20</v>
      </c>
      <c r="D462" s="421"/>
      <c r="E462" s="421"/>
      <c r="F462" s="421"/>
      <c r="G462" s="421"/>
      <c r="H462" s="426"/>
      <c r="I462" s="236">
        <v>150</v>
      </c>
      <c r="J462" s="234"/>
      <c r="K462" s="234"/>
      <c r="L462" s="234"/>
      <c r="M462" s="235"/>
      <c r="N462" s="428"/>
      <c r="O462" s="421"/>
      <c r="P462" s="421"/>
      <c r="Q462" s="421"/>
      <c r="R462" s="421"/>
      <c r="S462" s="245"/>
      <c r="T462" s="246"/>
      <c r="U462" s="246"/>
      <c r="V462" s="246"/>
      <c r="W462" s="247"/>
    </row>
    <row r="463" spans="1:23" ht="30" customHeight="1">
      <c r="A463" s="415"/>
      <c r="B463" s="418"/>
      <c r="C463" s="146" t="s">
        <v>21</v>
      </c>
      <c r="D463" s="421"/>
      <c r="E463" s="421"/>
      <c r="F463" s="421"/>
      <c r="G463" s="421"/>
      <c r="H463" s="426"/>
      <c r="I463" s="236"/>
      <c r="J463" s="234"/>
      <c r="K463" s="234"/>
      <c r="L463" s="234"/>
      <c r="M463" s="235"/>
      <c r="N463" s="428"/>
      <c r="O463" s="421"/>
      <c r="P463" s="421"/>
      <c r="Q463" s="421"/>
      <c r="R463" s="421"/>
      <c r="S463" s="245"/>
      <c r="T463" s="246"/>
      <c r="U463" s="246"/>
      <c r="V463" s="246"/>
      <c r="W463" s="247"/>
    </row>
    <row r="464" spans="1:23" ht="30" customHeight="1">
      <c r="A464" s="415"/>
      <c r="B464" s="418"/>
      <c r="C464" s="146" t="s">
        <v>22</v>
      </c>
      <c r="D464" s="421"/>
      <c r="E464" s="421"/>
      <c r="F464" s="421"/>
      <c r="G464" s="421"/>
      <c r="H464" s="426"/>
      <c r="I464" s="236"/>
      <c r="J464" s="234"/>
      <c r="K464" s="234"/>
      <c r="L464" s="234"/>
      <c r="M464" s="235"/>
      <c r="N464" s="428"/>
      <c r="O464" s="421"/>
      <c r="P464" s="421"/>
      <c r="Q464" s="421"/>
      <c r="R464" s="421"/>
      <c r="S464" s="245"/>
      <c r="T464" s="246"/>
      <c r="U464" s="246"/>
      <c r="V464" s="246"/>
      <c r="W464" s="247"/>
    </row>
    <row r="465" spans="1:23" ht="30" customHeight="1">
      <c r="A465" s="415"/>
      <c r="B465" s="418"/>
      <c r="C465" s="146" t="s">
        <v>23</v>
      </c>
      <c r="D465" s="421"/>
      <c r="E465" s="421"/>
      <c r="F465" s="421"/>
      <c r="G465" s="421"/>
      <c r="H465" s="426"/>
      <c r="I465" s="236"/>
      <c r="J465" s="234"/>
      <c r="K465" s="234"/>
      <c r="L465" s="234"/>
      <c r="M465" s="235"/>
      <c r="N465" s="428"/>
      <c r="O465" s="421"/>
      <c r="P465" s="421"/>
      <c r="Q465" s="421"/>
      <c r="R465" s="421"/>
      <c r="S465" s="245"/>
      <c r="T465" s="246"/>
      <c r="U465" s="246"/>
      <c r="V465" s="246"/>
      <c r="W465" s="247"/>
    </row>
    <row r="466" spans="1:23" ht="30" customHeight="1" thickBot="1">
      <c r="A466" s="415"/>
      <c r="B466" s="419"/>
      <c r="C466" s="149" t="s">
        <v>24</v>
      </c>
      <c r="D466" s="421"/>
      <c r="E466" s="421"/>
      <c r="F466" s="421"/>
      <c r="G466" s="421"/>
      <c r="H466" s="426"/>
      <c r="I466" s="237">
        <v>24</v>
      </c>
      <c r="J466" s="238"/>
      <c r="K466" s="238"/>
      <c r="L466" s="238"/>
      <c r="M466" s="239"/>
      <c r="N466" s="429"/>
      <c r="O466" s="424"/>
      <c r="P466" s="424"/>
      <c r="Q466" s="424"/>
      <c r="R466" s="424"/>
      <c r="S466" s="251"/>
      <c r="T466" s="248"/>
      <c r="U466" s="248"/>
      <c r="V466" s="248"/>
      <c r="W466" s="252"/>
    </row>
    <row r="467" spans="1:23" ht="30" customHeight="1" thickBot="1">
      <c r="A467" s="416"/>
      <c r="B467" s="422" t="s">
        <v>25</v>
      </c>
      <c r="C467" s="423"/>
      <c r="D467" s="256">
        <f>D459+E459+G459+H459</f>
        <v>665.62</v>
      </c>
      <c r="E467" s="223"/>
      <c r="F467" s="223"/>
      <c r="G467" s="223"/>
      <c r="H467" s="223"/>
      <c r="I467" s="223">
        <f t="shared" ref="I467:M467" si="100">I459+I460+I461+I462+I463+I464+I465+I466</f>
        <v>174</v>
      </c>
      <c r="J467" s="223">
        <f t="shared" si="100"/>
        <v>0</v>
      </c>
      <c r="K467" s="223">
        <f t="shared" si="100"/>
        <v>0</v>
      </c>
      <c r="L467" s="223">
        <f t="shared" si="100"/>
        <v>0</v>
      </c>
      <c r="M467" s="224">
        <f t="shared" si="100"/>
        <v>0</v>
      </c>
      <c r="N467" s="256">
        <f>N459+O459+P459+Q459+R459</f>
        <v>31.79</v>
      </c>
      <c r="O467" s="223"/>
      <c r="P467" s="223"/>
      <c r="Q467" s="223"/>
      <c r="R467" s="223"/>
      <c r="S467" s="223">
        <f t="shared" ref="S467:W467" si="101">S459+S460+S461+S462+S463+S464+S465+S466</f>
        <v>0</v>
      </c>
      <c r="T467" s="223">
        <f t="shared" si="101"/>
        <v>0</v>
      </c>
      <c r="U467" s="223">
        <f t="shared" si="101"/>
        <v>0</v>
      </c>
      <c r="V467" s="223">
        <f t="shared" si="101"/>
        <v>0</v>
      </c>
      <c r="W467" s="224">
        <f t="shared" si="101"/>
        <v>0</v>
      </c>
    </row>
    <row r="468" spans="1:23" ht="30" customHeight="1">
      <c r="A468" s="415">
        <v>52</v>
      </c>
      <c r="B468" s="417" t="s">
        <v>94</v>
      </c>
      <c r="C468" s="144" t="s">
        <v>17</v>
      </c>
      <c r="D468" s="420">
        <v>285.39</v>
      </c>
      <c r="E468" s="420">
        <v>56.96</v>
      </c>
      <c r="F468" s="420"/>
      <c r="G468" s="420"/>
      <c r="H468" s="425">
        <v>47.97</v>
      </c>
      <c r="I468" s="240">
        <v>0.5</v>
      </c>
      <c r="J468" s="232"/>
      <c r="K468" s="232"/>
      <c r="L468" s="232"/>
      <c r="M468" s="233"/>
      <c r="N468" s="427"/>
      <c r="O468" s="420">
        <v>7.94</v>
      </c>
      <c r="P468" s="420"/>
      <c r="Q468" s="420"/>
      <c r="R468" s="420"/>
      <c r="S468" s="242"/>
      <c r="T468" s="243"/>
      <c r="U468" s="243"/>
      <c r="V468" s="243"/>
      <c r="W468" s="244"/>
    </row>
    <row r="469" spans="1:23" ht="30" customHeight="1">
      <c r="A469" s="415"/>
      <c r="B469" s="418"/>
      <c r="C469" s="146" t="s">
        <v>18</v>
      </c>
      <c r="D469" s="421"/>
      <c r="E469" s="421"/>
      <c r="F469" s="421"/>
      <c r="G469" s="421"/>
      <c r="H469" s="426"/>
      <c r="I469" s="236">
        <v>0.5</v>
      </c>
      <c r="J469" s="234"/>
      <c r="K469" s="234"/>
      <c r="L469" s="234"/>
      <c r="M469" s="235"/>
      <c r="N469" s="428"/>
      <c r="O469" s="421"/>
      <c r="P469" s="421"/>
      <c r="Q469" s="421"/>
      <c r="R469" s="421"/>
      <c r="S469" s="245"/>
      <c r="T469" s="246"/>
      <c r="U469" s="246"/>
      <c r="V469" s="246"/>
      <c r="W469" s="247"/>
    </row>
    <row r="470" spans="1:23" ht="30" customHeight="1">
      <c r="A470" s="415"/>
      <c r="B470" s="418"/>
      <c r="C470" s="146" t="s">
        <v>19</v>
      </c>
      <c r="D470" s="421"/>
      <c r="E470" s="421"/>
      <c r="F470" s="421"/>
      <c r="G470" s="421"/>
      <c r="H470" s="426"/>
      <c r="I470" s="236"/>
      <c r="J470" s="234"/>
      <c r="K470" s="234"/>
      <c r="L470" s="234"/>
      <c r="M470" s="235"/>
      <c r="N470" s="428"/>
      <c r="O470" s="421"/>
      <c r="P470" s="421"/>
      <c r="Q470" s="421"/>
      <c r="R470" s="421"/>
      <c r="S470" s="245"/>
      <c r="T470" s="246"/>
      <c r="U470" s="246"/>
      <c r="V470" s="246"/>
      <c r="W470" s="247"/>
    </row>
    <row r="471" spans="1:23" ht="30" customHeight="1">
      <c r="A471" s="415"/>
      <c r="B471" s="418"/>
      <c r="C471" s="146" t="s">
        <v>20</v>
      </c>
      <c r="D471" s="421"/>
      <c r="E471" s="421"/>
      <c r="F471" s="421"/>
      <c r="G471" s="421"/>
      <c r="H471" s="426"/>
      <c r="I471" s="236">
        <v>2.7</v>
      </c>
      <c r="J471" s="234"/>
      <c r="K471" s="234"/>
      <c r="L471" s="234"/>
      <c r="M471" s="235"/>
      <c r="N471" s="428"/>
      <c r="O471" s="421"/>
      <c r="P471" s="421"/>
      <c r="Q471" s="421"/>
      <c r="R471" s="421"/>
      <c r="S471" s="245"/>
      <c r="T471" s="246"/>
      <c r="U471" s="246"/>
      <c r="V471" s="246"/>
      <c r="W471" s="247"/>
    </row>
    <row r="472" spans="1:23" ht="30" customHeight="1">
      <c r="A472" s="415"/>
      <c r="B472" s="418"/>
      <c r="C472" s="146" t="s">
        <v>21</v>
      </c>
      <c r="D472" s="421"/>
      <c r="E472" s="421"/>
      <c r="F472" s="421"/>
      <c r="G472" s="421"/>
      <c r="H472" s="426"/>
      <c r="I472" s="236"/>
      <c r="J472" s="234"/>
      <c r="K472" s="234"/>
      <c r="L472" s="234"/>
      <c r="M472" s="235"/>
      <c r="N472" s="428"/>
      <c r="O472" s="421"/>
      <c r="P472" s="421"/>
      <c r="Q472" s="421"/>
      <c r="R472" s="421"/>
      <c r="S472" s="245"/>
      <c r="T472" s="246"/>
      <c r="U472" s="246"/>
      <c r="V472" s="246"/>
      <c r="W472" s="247"/>
    </row>
    <row r="473" spans="1:23" ht="30" customHeight="1">
      <c r="A473" s="415"/>
      <c r="B473" s="418"/>
      <c r="C473" s="146" t="s">
        <v>22</v>
      </c>
      <c r="D473" s="421"/>
      <c r="E473" s="421"/>
      <c r="F473" s="421"/>
      <c r="G473" s="421"/>
      <c r="H473" s="426"/>
      <c r="I473" s="236">
        <v>0.5</v>
      </c>
      <c r="J473" s="234"/>
      <c r="K473" s="234"/>
      <c r="L473" s="234"/>
      <c r="M473" s="235"/>
      <c r="N473" s="428"/>
      <c r="O473" s="421"/>
      <c r="P473" s="421"/>
      <c r="Q473" s="421"/>
      <c r="R473" s="421"/>
      <c r="S473" s="245"/>
      <c r="T473" s="246"/>
      <c r="U473" s="246"/>
      <c r="V473" s="246"/>
      <c r="W473" s="247"/>
    </row>
    <row r="474" spans="1:23" ht="30" customHeight="1">
      <c r="A474" s="415"/>
      <c r="B474" s="418"/>
      <c r="C474" s="146" t="s">
        <v>23</v>
      </c>
      <c r="D474" s="421"/>
      <c r="E474" s="421"/>
      <c r="F474" s="421"/>
      <c r="G474" s="421"/>
      <c r="H474" s="426"/>
      <c r="I474" s="236">
        <v>0.5</v>
      </c>
      <c r="J474" s="234"/>
      <c r="K474" s="234"/>
      <c r="L474" s="234"/>
      <c r="M474" s="235"/>
      <c r="N474" s="428"/>
      <c r="O474" s="421"/>
      <c r="P474" s="421"/>
      <c r="Q474" s="421"/>
      <c r="R474" s="421"/>
      <c r="S474" s="245"/>
      <c r="T474" s="246"/>
      <c r="U474" s="246"/>
      <c r="V474" s="246"/>
      <c r="W474" s="247"/>
    </row>
    <row r="475" spans="1:23" ht="30" customHeight="1" thickBot="1">
      <c r="A475" s="415"/>
      <c r="B475" s="419"/>
      <c r="C475" s="149" t="s">
        <v>24</v>
      </c>
      <c r="D475" s="421"/>
      <c r="E475" s="421"/>
      <c r="F475" s="421"/>
      <c r="G475" s="421"/>
      <c r="H475" s="426"/>
      <c r="I475" s="237"/>
      <c r="J475" s="238"/>
      <c r="K475" s="238"/>
      <c r="L475" s="238"/>
      <c r="M475" s="239"/>
      <c r="N475" s="429"/>
      <c r="O475" s="424"/>
      <c r="P475" s="424"/>
      <c r="Q475" s="424"/>
      <c r="R475" s="424"/>
      <c r="S475" s="251"/>
      <c r="T475" s="248"/>
      <c r="U475" s="248"/>
      <c r="V475" s="248"/>
      <c r="W475" s="252"/>
    </row>
    <row r="476" spans="1:23" ht="30" customHeight="1" thickBot="1">
      <c r="A476" s="416"/>
      <c r="B476" s="422" t="s">
        <v>25</v>
      </c>
      <c r="C476" s="423"/>
      <c r="D476" s="256">
        <f>D468+E468+H468</f>
        <v>390.31999999999994</v>
      </c>
      <c r="E476" s="223"/>
      <c r="F476" s="223"/>
      <c r="G476" s="223"/>
      <c r="H476" s="223"/>
      <c r="I476" s="223">
        <f t="shared" ref="I476:M476" si="102">I468+I469+I470+I471+I472+I473+I474+I475</f>
        <v>4.7</v>
      </c>
      <c r="J476" s="223">
        <f t="shared" si="102"/>
        <v>0</v>
      </c>
      <c r="K476" s="223">
        <f t="shared" si="102"/>
        <v>0</v>
      </c>
      <c r="L476" s="223">
        <f t="shared" si="102"/>
        <v>0</v>
      </c>
      <c r="M476" s="224">
        <f t="shared" si="102"/>
        <v>0</v>
      </c>
      <c r="N476" s="256">
        <f>N468+O468+P468+Q468+R468</f>
        <v>7.94</v>
      </c>
      <c r="O476" s="223"/>
      <c r="P476" s="223"/>
      <c r="Q476" s="223"/>
      <c r="R476" s="223"/>
      <c r="S476" s="223">
        <f t="shared" ref="S476:W476" si="103">S468+S469+S470+S471+S472+S473+S474+S475</f>
        <v>0</v>
      </c>
      <c r="T476" s="223">
        <f t="shared" si="103"/>
        <v>0</v>
      </c>
      <c r="U476" s="223">
        <f t="shared" si="103"/>
        <v>0</v>
      </c>
      <c r="V476" s="223">
        <f t="shared" si="103"/>
        <v>0</v>
      </c>
      <c r="W476" s="224">
        <f t="shared" si="103"/>
        <v>0</v>
      </c>
    </row>
    <row r="477" spans="1:23" ht="30" customHeight="1">
      <c r="A477" s="415">
        <v>53</v>
      </c>
      <c r="B477" s="417" t="s">
        <v>95</v>
      </c>
      <c r="C477" s="144" t="s">
        <v>17</v>
      </c>
      <c r="D477" s="420">
        <v>97.82</v>
      </c>
      <c r="E477" s="420">
        <v>9.3000000000000007</v>
      </c>
      <c r="F477" s="420"/>
      <c r="G477" s="420"/>
      <c r="H477" s="425"/>
      <c r="I477" s="240">
        <v>4.7</v>
      </c>
      <c r="J477" s="232"/>
      <c r="K477" s="232"/>
      <c r="L477" s="232"/>
      <c r="M477" s="233"/>
      <c r="N477" s="427"/>
      <c r="O477" s="420"/>
      <c r="P477" s="420"/>
      <c r="Q477" s="420"/>
      <c r="R477" s="420">
        <v>38.700000000000003</v>
      </c>
      <c r="S477" s="242"/>
      <c r="T477" s="243"/>
      <c r="U477" s="243"/>
      <c r="V477" s="243"/>
      <c r="W477" s="244"/>
    </row>
    <row r="478" spans="1:23" ht="30" customHeight="1">
      <c r="A478" s="415"/>
      <c r="B478" s="418"/>
      <c r="C478" s="146" t="s">
        <v>18</v>
      </c>
      <c r="D478" s="421"/>
      <c r="E478" s="421"/>
      <c r="F478" s="421"/>
      <c r="G478" s="421"/>
      <c r="H478" s="426"/>
      <c r="I478" s="236">
        <v>6.3</v>
      </c>
      <c r="J478" s="234"/>
      <c r="K478" s="234"/>
      <c r="L478" s="234"/>
      <c r="M478" s="235"/>
      <c r="N478" s="428"/>
      <c r="O478" s="421"/>
      <c r="P478" s="421"/>
      <c r="Q478" s="421"/>
      <c r="R478" s="421"/>
      <c r="S478" s="245"/>
      <c r="T478" s="246"/>
      <c r="U478" s="246"/>
      <c r="V478" s="246"/>
      <c r="W478" s="247"/>
    </row>
    <row r="479" spans="1:23" ht="30" customHeight="1">
      <c r="A479" s="415"/>
      <c r="B479" s="418"/>
      <c r="C479" s="146" t="s">
        <v>19</v>
      </c>
      <c r="D479" s="421"/>
      <c r="E479" s="421"/>
      <c r="F479" s="421"/>
      <c r="G479" s="421"/>
      <c r="H479" s="426"/>
      <c r="I479" s="236">
        <v>9.6</v>
      </c>
      <c r="J479" s="234"/>
      <c r="K479" s="234"/>
      <c r="L479" s="234"/>
      <c r="M479" s="235"/>
      <c r="N479" s="428"/>
      <c r="O479" s="421"/>
      <c r="P479" s="421"/>
      <c r="Q479" s="421"/>
      <c r="R479" s="421"/>
      <c r="S479" s="245"/>
      <c r="T479" s="246"/>
      <c r="U479" s="246"/>
      <c r="V479" s="246"/>
      <c r="W479" s="247"/>
    </row>
    <row r="480" spans="1:23" ht="30" customHeight="1">
      <c r="A480" s="415"/>
      <c r="B480" s="418"/>
      <c r="C480" s="146" t="s">
        <v>20</v>
      </c>
      <c r="D480" s="421"/>
      <c r="E480" s="421"/>
      <c r="F480" s="421"/>
      <c r="G480" s="421"/>
      <c r="H480" s="426"/>
      <c r="I480" s="236">
        <v>6.4</v>
      </c>
      <c r="J480" s="234"/>
      <c r="K480" s="234"/>
      <c r="L480" s="234"/>
      <c r="M480" s="235"/>
      <c r="N480" s="428"/>
      <c r="O480" s="421"/>
      <c r="P480" s="421"/>
      <c r="Q480" s="421"/>
      <c r="R480" s="421"/>
      <c r="S480" s="245"/>
      <c r="T480" s="246"/>
      <c r="U480" s="246"/>
      <c r="V480" s="246"/>
      <c r="W480" s="247"/>
    </row>
    <row r="481" spans="1:23" ht="30" customHeight="1">
      <c r="A481" s="415"/>
      <c r="B481" s="418"/>
      <c r="C481" s="146" t="s">
        <v>21</v>
      </c>
      <c r="D481" s="421"/>
      <c r="E481" s="421"/>
      <c r="F481" s="421"/>
      <c r="G481" s="421"/>
      <c r="H481" s="426"/>
      <c r="I481" s="236">
        <v>3.5</v>
      </c>
      <c r="J481" s="234"/>
      <c r="K481" s="234"/>
      <c r="L481" s="234"/>
      <c r="M481" s="235"/>
      <c r="N481" s="428"/>
      <c r="O481" s="421"/>
      <c r="P481" s="421"/>
      <c r="Q481" s="421"/>
      <c r="R481" s="421"/>
      <c r="S481" s="245"/>
      <c r="T481" s="246"/>
      <c r="U481" s="246"/>
      <c r="V481" s="246"/>
      <c r="W481" s="247"/>
    </row>
    <row r="482" spans="1:23" ht="30" customHeight="1">
      <c r="A482" s="415"/>
      <c r="B482" s="418"/>
      <c r="C482" s="146" t="s">
        <v>22</v>
      </c>
      <c r="D482" s="421"/>
      <c r="E482" s="421"/>
      <c r="F482" s="421"/>
      <c r="G482" s="421"/>
      <c r="H482" s="426"/>
      <c r="I482" s="236">
        <v>5.2</v>
      </c>
      <c r="J482" s="234"/>
      <c r="K482" s="234"/>
      <c r="L482" s="234"/>
      <c r="M482" s="235"/>
      <c r="N482" s="428"/>
      <c r="O482" s="421"/>
      <c r="P482" s="421"/>
      <c r="Q482" s="421"/>
      <c r="R482" s="421"/>
      <c r="S482" s="245"/>
      <c r="T482" s="246"/>
      <c r="U482" s="246"/>
      <c r="V482" s="246"/>
      <c r="W482" s="247"/>
    </row>
    <row r="483" spans="1:23" ht="30" customHeight="1">
      <c r="A483" s="415"/>
      <c r="B483" s="418"/>
      <c r="C483" s="146" t="s">
        <v>23</v>
      </c>
      <c r="D483" s="421"/>
      <c r="E483" s="421"/>
      <c r="F483" s="421"/>
      <c r="G483" s="421"/>
      <c r="H483" s="426"/>
      <c r="I483" s="236">
        <v>7.4</v>
      </c>
      <c r="J483" s="234"/>
      <c r="K483" s="234"/>
      <c r="L483" s="234"/>
      <c r="M483" s="235"/>
      <c r="N483" s="428"/>
      <c r="O483" s="421"/>
      <c r="P483" s="421"/>
      <c r="Q483" s="421"/>
      <c r="R483" s="421"/>
      <c r="S483" s="245"/>
      <c r="T483" s="246"/>
      <c r="U483" s="246"/>
      <c r="V483" s="246"/>
      <c r="W483" s="247"/>
    </row>
    <row r="484" spans="1:23" ht="30" customHeight="1" thickBot="1">
      <c r="A484" s="415"/>
      <c r="B484" s="419"/>
      <c r="C484" s="149" t="s">
        <v>24</v>
      </c>
      <c r="D484" s="421"/>
      <c r="E484" s="421"/>
      <c r="F484" s="421"/>
      <c r="G484" s="421"/>
      <c r="H484" s="426"/>
      <c r="I484" s="237">
        <v>5.4</v>
      </c>
      <c r="J484" s="238"/>
      <c r="K484" s="238"/>
      <c r="L484" s="238"/>
      <c r="M484" s="239"/>
      <c r="N484" s="429"/>
      <c r="O484" s="424"/>
      <c r="P484" s="424"/>
      <c r="Q484" s="424"/>
      <c r="R484" s="424"/>
      <c r="S484" s="251"/>
      <c r="T484" s="248"/>
      <c r="U484" s="248"/>
      <c r="V484" s="248"/>
      <c r="W484" s="252"/>
    </row>
    <row r="485" spans="1:23" ht="30" customHeight="1" thickBot="1">
      <c r="A485" s="416"/>
      <c r="B485" s="422" t="s">
        <v>25</v>
      </c>
      <c r="C485" s="423"/>
      <c r="D485" s="256">
        <f>D477+E477</f>
        <v>107.11999999999999</v>
      </c>
      <c r="E485" s="223"/>
      <c r="F485" s="223"/>
      <c r="G485" s="223"/>
      <c r="H485" s="223"/>
      <c r="I485" s="223">
        <f t="shared" ref="I485:M485" si="104">I477+I478+I479+I480+I481+I482+I483+I484</f>
        <v>48.5</v>
      </c>
      <c r="J485" s="223">
        <f t="shared" si="104"/>
        <v>0</v>
      </c>
      <c r="K485" s="223">
        <f t="shared" si="104"/>
        <v>0</v>
      </c>
      <c r="L485" s="223">
        <f t="shared" si="104"/>
        <v>0</v>
      </c>
      <c r="M485" s="224">
        <f t="shared" si="104"/>
        <v>0</v>
      </c>
      <c r="N485" s="256">
        <f>N477+O477+P477+Q477+R477</f>
        <v>38.700000000000003</v>
      </c>
      <c r="O485" s="223"/>
      <c r="P485" s="223"/>
      <c r="Q485" s="223"/>
      <c r="R485" s="223"/>
      <c r="S485" s="223">
        <f t="shared" ref="S485:W485" si="105">S477+S478+S479+S480+S481+S482+S483+S484</f>
        <v>0</v>
      </c>
      <c r="T485" s="223">
        <f t="shared" si="105"/>
        <v>0</v>
      </c>
      <c r="U485" s="223">
        <f t="shared" si="105"/>
        <v>0</v>
      </c>
      <c r="V485" s="223">
        <f t="shared" si="105"/>
        <v>0</v>
      </c>
      <c r="W485" s="224">
        <f t="shared" si="105"/>
        <v>0</v>
      </c>
    </row>
    <row r="486" spans="1:23" ht="30" customHeight="1">
      <c r="A486" s="415">
        <v>54</v>
      </c>
      <c r="B486" s="417" t="s">
        <v>96</v>
      </c>
      <c r="C486" s="144" t="s">
        <v>17</v>
      </c>
      <c r="D486" s="420">
        <v>425.3</v>
      </c>
      <c r="E486" s="420">
        <v>40.39</v>
      </c>
      <c r="F486" s="420"/>
      <c r="G486" s="420"/>
      <c r="H486" s="425">
        <v>221.86</v>
      </c>
      <c r="I486" s="240">
        <v>29.47</v>
      </c>
      <c r="J486" s="232"/>
      <c r="K486" s="232"/>
      <c r="L486" s="232"/>
      <c r="M486" s="233"/>
      <c r="N486" s="427">
        <v>2.81</v>
      </c>
      <c r="O486" s="420">
        <v>4.25</v>
      </c>
      <c r="P486" s="420"/>
      <c r="Q486" s="420"/>
      <c r="R486" s="420"/>
      <c r="S486" s="242"/>
      <c r="T486" s="243"/>
      <c r="U486" s="243"/>
      <c r="V486" s="243"/>
      <c r="W486" s="244"/>
    </row>
    <row r="487" spans="1:23" ht="30" customHeight="1">
      <c r="A487" s="415"/>
      <c r="B487" s="418"/>
      <c r="C487" s="146" t="s">
        <v>18</v>
      </c>
      <c r="D487" s="421"/>
      <c r="E487" s="421"/>
      <c r="F487" s="421"/>
      <c r="G487" s="421"/>
      <c r="H487" s="426"/>
      <c r="I487" s="236"/>
      <c r="J487" s="234"/>
      <c r="K487" s="234"/>
      <c r="L487" s="234"/>
      <c r="M487" s="235"/>
      <c r="N487" s="428"/>
      <c r="O487" s="421"/>
      <c r="P487" s="421"/>
      <c r="Q487" s="421"/>
      <c r="R487" s="421"/>
      <c r="S487" s="245"/>
      <c r="T487" s="246"/>
      <c r="U487" s="246"/>
      <c r="V487" s="246"/>
      <c r="W487" s="247"/>
    </row>
    <row r="488" spans="1:23" ht="30" customHeight="1">
      <c r="A488" s="415"/>
      <c r="B488" s="418"/>
      <c r="C488" s="146" t="s">
        <v>19</v>
      </c>
      <c r="D488" s="421"/>
      <c r="E488" s="421"/>
      <c r="F488" s="421"/>
      <c r="G488" s="421"/>
      <c r="H488" s="426"/>
      <c r="I488" s="236"/>
      <c r="J488" s="234"/>
      <c r="K488" s="234"/>
      <c r="L488" s="234"/>
      <c r="M488" s="235"/>
      <c r="N488" s="428"/>
      <c r="O488" s="421"/>
      <c r="P488" s="421"/>
      <c r="Q488" s="421"/>
      <c r="R488" s="421"/>
      <c r="S488" s="245"/>
      <c r="T488" s="246"/>
      <c r="U488" s="246"/>
      <c r="V488" s="246"/>
      <c r="W488" s="247"/>
    </row>
    <row r="489" spans="1:23" ht="30" customHeight="1">
      <c r="A489" s="415"/>
      <c r="B489" s="418"/>
      <c r="C489" s="146" t="s">
        <v>20</v>
      </c>
      <c r="D489" s="421"/>
      <c r="E489" s="421"/>
      <c r="F489" s="421"/>
      <c r="G489" s="421"/>
      <c r="H489" s="426"/>
      <c r="I489" s="236">
        <v>283</v>
      </c>
      <c r="J489" s="234"/>
      <c r="K489" s="234"/>
      <c r="L489" s="234"/>
      <c r="M489" s="235"/>
      <c r="N489" s="428"/>
      <c r="O489" s="421"/>
      <c r="P489" s="421"/>
      <c r="Q489" s="421"/>
      <c r="R489" s="421"/>
      <c r="S489" s="245"/>
      <c r="T489" s="246"/>
      <c r="U489" s="246"/>
      <c r="V489" s="246"/>
      <c r="W489" s="247"/>
    </row>
    <row r="490" spans="1:23" ht="30" customHeight="1">
      <c r="A490" s="415"/>
      <c r="B490" s="418"/>
      <c r="C490" s="146" t="s">
        <v>21</v>
      </c>
      <c r="D490" s="421"/>
      <c r="E490" s="421"/>
      <c r="F490" s="421"/>
      <c r="G490" s="421"/>
      <c r="H490" s="426"/>
      <c r="I490" s="236"/>
      <c r="J490" s="234"/>
      <c r="K490" s="234"/>
      <c r="L490" s="234"/>
      <c r="M490" s="235"/>
      <c r="N490" s="428"/>
      <c r="O490" s="421"/>
      <c r="P490" s="421"/>
      <c r="Q490" s="421"/>
      <c r="R490" s="421"/>
      <c r="S490" s="245"/>
      <c r="T490" s="246"/>
      <c r="U490" s="246"/>
      <c r="V490" s="246"/>
      <c r="W490" s="247"/>
    </row>
    <row r="491" spans="1:23" ht="30" customHeight="1">
      <c r="A491" s="415"/>
      <c r="B491" s="418"/>
      <c r="C491" s="146" t="s">
        <v>22</v>
      </c>
      <c r="D491" s="421"/>
      <c r="E491" s="421"/>
      <c r="F491" s="421"/>
      <c r="G491" s="421"/>
      <c r="H491" s="426"/>
      <c r="I491" s="236"/>
      <c r="J491" s="234"/>
      <c r="K491" s="234"/>
      <c r="L491" s="234"/>
      <c r="M491" s="235"/>
      <c r="N491" s="428"/>
      <c r="O491" s="421"/>
      <c r="P491" s="421"/>
      <c r="Q491" s="421"/>
      <c r="R491" s="421"/>
      <c r="S491" s="245"/>
      <c r="T491" s="246"/>
      <c r="U491" s="246"/>
      <c r="V491" s="246"/>
      <c r="W491" s="247"/>
    </row>
    <row r="492" spans="1:23" ht="30" customHeight="1">
      <c r="A492" s="415"/>
      <c r="B492" s="418"/>
      <c r="C492" s="146" t="s">
        <v>23</v>
      </c>
      <c r="D492" s="421"/>
      <c r="E492" s="421"/>
      <c r="F492" s="421"/>
      <c r="G492" s="421"/>
      <c r="H492" s="426"/>
      <c r="I492" s="236"/>
      <c r="J492" s="234"/>
      <c r="K492" s="234"/>
      <c r="L492" s="234"/>
      <c r="M492" s="235"/>
      <c r="N492" s="428"/>
      <c r="O492" s="421"/>
      <c r="P492" s="421"/>
      <c r="Q492" s="421"/>
      <c r="R492" s="421"/>
      <c r="S492" s="245"/>
      <c r="T492" s="246"/>
      <c r="U492" s="246"/>
      <c r="V492" s="246"/>
      <c r="W492" s="247"/>
    </row>
    <row r="493" spans="1:23" ht="30" customHeight="1" thickBot="1">
      <c r="A493" s="415"/>
      <c r="B493" s="419"/>
      <c r="C493" s="149" t="s">
        <v>24</v>
      </c>
      <c r="D493" s="421"/>
      <c r="E493" s="421"/>
      <c r="F493" s="421"/>
      <c r="G493" s="421"/>
      <c r="H493" s="426"/>
      <c r="I493" s="237">
        <v>77</v>
      </c>
      <c r="J493" s="238"/>
      <c r="K493" s="238"/>
      <c r="L493" s="238"/>
      <c r="M493" s="239"/>
      <c r="N493" s="429"/>
      <c r="O493" s="424"/>
      <c r="P493" s="424"/>
      <c r="Q493" s="424"/>
      <c r="R493" s="424"/>
      <c r="S493" s="251">
        <v>2.81</v>
      </c>
      <c r="T493" s="248"/>
      <c r="U493" s="248"/>
      <c r="V493" s="248"/>
      <c r="W493" s="252"/>
    </row>
    <row r="494" spans="1:23" ht="30" customHeight="1" thickBot="1">
      <c r="A494" s="416"/>
      <c r="B494" s="422" t="s">
        <v>25</v>
      </c>
      <c r="C494" s="423"/>
      <c r="D494" s="256">
        <f>D486+E486+H486</f>
        <v>687.55</v>
      </c>
      <c r="E494" s="223"/>
      <c r="F494" s="223"/>
      <c r="G494" s="223"/>
      <c r="H494" s="223"/>
      <c r="I494" s="223">
        <f t="shared" ref="I494:M494" si="106">I486+I487+I488+I489+I490+I491+I492+I493</f>
        <v>389.47</v>
      </c>
      <c r="J494" s="223">
        <f t="shared" si="106"/>
        <v>0</v>
      </c>
      <c r="K494" s="223">
        <f t="shared" si="106"/>
        <v>0</v>
      </c>
      <c r="L494" s="223">
        <f t="shared" si="106"/>
        <v>0</v>
      </c>
      <c r="M494" s="224">
        <f t="shared" si="106"/>
        <v>0</v>
      </c>
      <c r="N494" s="256">
        <f>N486+O486+P486+Q486+R486</f>
        <v>7.0600000000000005</v>
      </c>
      <c r="O494" s="223"/>
      <c r="P494" s="223"/>
      <c r="Q494" s="223"/>
      <c r="R494" s="223"/>
      <c r="S494" s="223">
        <f t="shared" ref="S494:W494" si="107">S486+S487+S488+S489+S490+S491+S492+S493</f>
        <v>2.81</v>
      </c>
      <c r="T494" s="223">
        <f t="shared" si="107"/>
        <v>0</v>
      </c>
      <c r="U494" s="223">
        <f t="shared" si="107"/>
        <v>0</v>
      </c>
      <c r="V494" s="223">
        <f t="shared" si="107"/>
        <v>0</v>
      </c>
      <c r="W494" s="224">
        <f t="shared" si="107"/>
        <v>0</v>
      </c>
    </row>
    <row r="495" spans="1:23" ht="30" customHeight="1">
      <c r="A495" s="415">
        <v>55</v>
      </c>
      <c r="B495" s="417" t="s">
        <v>97</v>
      </c>
      <c r="C495" s="144" t="s">
        <v>17</v>
      </c>
      <c r="D495" s="420">
        <v>277.66000000000003</v>
      </c>
      <c r="E495" s="420"/>
      <c r="F495" s="420"/>
      <c r="G495" s="420">
        <v>6.1</v>
      </c>
      <c r="H495" s="425">
        <v>59.21</v>
      </c>
      <c r="I495" s="240"/>
      <c r="J495" s="232"/>
      <c r="K495" s="232"/>
      <c r="L495" s="232"/>
      <c r="M495" s="233"/>
      <c r="N495" s="427">
        <v>3.92</v>
      </c>
      <c r="O495" s="420"/>
      <c r="P495" s="420"/>
      <c r="Q495" s="420"/>
      <c r="R495" s="420"/>
      <c r="S495" s="242"/>
      <c r="T495" s="243"/>
      <c r="U495" s="243"/>
      <c r="V495" s="243"/>
      <c r="W495" s="244"/>
    </row>
    <row r="496" spans="1:23" ht="30" customHeight="1">
      <c r="A496" s="415"/>
      <c r="B496" s="418"/>
      <c r="C496" s="146" t="s">
        <v>18</v>
      </c>
      <c r="D496" s="421"/>
      <c r="E496" s="421"/>
      <c r="F496" s="421"/>
      <c r="G496" s="421"/>
      <c r="H496" s="426"/>
      <c r="I496" s="236"/>
      <c r="J496" s="234"/>
      <c r="K496" s="234"/>
      <c r="L496" s="234"/>
      <c r="M496" s="235"/>
      <c r="N496" s="428"/>
      <c r="O496" s="421"/>
      <c r="P496" s="421"/>
      <c r="Q496" s="421"/>
      <c r="R496" s="421"/>
      <c r="S496" s="245"/>
      <c r="T496" s="246"/>
      <c r="U496" s="246"/>
      <c r="V496" s="246"/>
      <c r="W496" s="247"/>
    </row>
    <row r="497" spans="1:23" ht="30" customHeight="1">
      <c r="A497" s="415"/>
      <c r="B497" s="418"/>
      <c r="C497" s="146" t="s">
        <v>19</v>
      </c>
      <c r="D497" s="421"/>
      <c r="E497" s="421"/>
      <c r="F497" s="421"/>
      <c r="G497" s="421"/>
      <c r="H497" s="426"/>
      <c r="I497" s="236">
        <v>5</v>
      </c>
      <c r="J497" s="234"/>
      <c r="K497" s="234"/>
      <c r="L497" s="234"/>
      <c r="M497" s="235"/>
      <c r="N497" s="428"/>
      <c r="O497" s="421"/>
      <c r="P497" s="421"/>
      <c r="Q497" s="421"/>
      <c r="R497" s="421"/>
      <c r="S497" s="245"/>
      <c r="T497" s="246"/>
      <c r="U497" s="246"/>
      <c r="V497" s="246"/>
      <c r="W497" s="247"/>
    </row>
    <row r="498" spans="1:23" ht="30" customHeight="1">
      <c r="A498" s="415"/>
      <c r="B498" s="418"/>
      <c r="C498" s="146" t="s">
        <v>20</v>
      </c>
      <c r="D498" s="421"/>
      <c r="E498" s="421"/>
      <c r="F498" s="421"/>
      <c r="G498" s="421"/>
      <c r="H498" s="426"/>
      <c r="I498" s="236">
        <v>155</v>
      </c>
      <c r="J498" s="234"/>
      <c r="K498" s="234"/>
      <c r="L498" s="234"/>
      <c r="M498" s="235"/>
      <c r="N498" s="428"/>
      <c r="O498" s="421"/>
      <c r="P498" s="421"/>
      <c r="Q498" s="421"/>
      <c r="R498" s="421"/>
      <c r="S498" s="245"/>
      <c r="T498" s="246"/>
      <c r="U498" s="246"/>
      <c r="V498" s="246"/>
      <c r="W498" s="247"/>
    </row>
    <row r="499" spans="1:23" ht="30" customHeight="1">
      <c r="A499" s="415"/>
      <c r="B499" s="418"/>
      <c r="C499" s="146" t="s">
        <v>21</v>
      </c>
      <c r="D499" s="421"/>
      <c r="E499" s="421"/>
      <c r="F499" s="421"/>
      <c r="G499" s="421"/>
      <c r="H499" s="426"/>
      <c r="I499" s="236">
        <v>25</v>
      </c>
      <c r="J499" s="234"/>
      <c r="K499" s="234"/>
      <c r="L499" s="234"/>
      <c r="M499" s="235"/>
      <c r="N499" s="428"/>
      <c r="O499" s="421"/>
      <c r="P499" s="421"/>
      <c r="Q499" s="421"/>
      <c r="R499" s="421"/>
      <c r="S499" s="245"/>
      <c r="T499" s="246"/>
      <c r="U499" s="246"/>
      <c r="V499" s="246"/>
      <c r="W499" s="247"/>
    </row>
    <row r="500" spans="1:23" ht="30" customHeight="1">
      <c r="A500" s="415"/>
      <c r="B500" s="418"/>
      <c r="C500" s="146" t="s">
        <v>22</v>
      </c>
      <c r="D500" s="421"/>
      <c r="E500" s="421"/>
      <c r="F500" s="421"/>
      <c r="G500" s="421"/>
      <c r="H500" s="426"/>
      <c r="I500" s="236"/>
      <c r="J500" s="234"/>
      <c r="K500" s="234"/>
      <c r="L500" s="234"/>
      <c r="M500" s="235"/>
      <c r="N500" s="428"/>
      <c r="O500" s="421"/>
      <c r="P500" s="421"/>
      <c r="Q500" s="421"/>
      <c r="R500" s="421"/>
      <c r="S500" s="245"/>
      <c r="T500" s="246"/>
      <c r="U500" s="246"/>
      <c r="V500" s="246"/>
      <c r="W500" s="247"/>
    </row>
    <row r="501" spans="1:23" ht="30" customHeight="1">
      <c r="A501" s="415"/>
      <c r="B501" s="418"/>
      <c r="C501" s="146" t="s">
        <v>23</v>
      </c>
      <c r="D501" s="421"/>
      <c r="E501" s="421"/>
      <c r="F501" s="421"/>
      <c r="G501" s="421"/>
      <c r="H501" s="426"/>
      <c r="I501" s="236"/>
      <c r="J501" s="234"/>
      <c r="K501" s="234"/>
      <c r="L501" s="234"/>
      <c r="M501" s="235"/>
      <c r="N501" s="428"/>
      <c r="O501" s="421"/>
      <c r="P501" s="421"/>
      <c r="Q501" s="421"/>
      <c r="R501" s="421"/>
      <c r="S501" s="245"/>
      <c r="T501" s="246"/>
      <c r="U501" s="246"/>
      <c r="V501" s="246"/>
      <c r="W501" s="247"/>
    </row>
    <row r="502" spans="1:23" ht="30" customHeight="1" thickBot="1">
      <c r="A502" s="415"/>
      <c r="B502" s="419"/>
      <c r="C502" s="149" t="s">
        <v>24</v>
      </c>
      <c r="D502" s="421"/>
      <c r="E502" s="421"/>
      <c r="F502" s="421"/>
      <c r="G502" s="421"/>
      <c r="H502" s="426"/>
      <c r="I502" s="237">
        <v>10</v>
      </c>
      <c r="J502" s="238"/>
      <c r="K502" s="238"/>
      <c r="L502" s="238"/>
      <c r="M502" s="239"/>
      <c r="N502" s="429"/>
      <c r="O502" s="424"/>
      <c r="P502" s="424"/>
      <c r="Q502" s="424"/>
      <c r="R502" s="424"/>
      <c r="S502" s="251"/>
      <c r="T502" s="248"/>
      <c r="U502" s="248"/>
      <c r="V502" s="248"/>
      <c r="W502" s="252"/>
    </row>
    <row r="503" spans="1:23" ht="30" customHeight="1" thickBot="1">
      <c r="A503" s="416"/>
      <c r="B503" s="422" t="s">
        <v>25</v>
      </c>
      <c r="C503" s="423"/>
      <c r="D503" s="256">
        <f>D495+G495+H495</f>
        <v>342.97</v>
      </c>
      <c r="E503" s="223"/>
      <c r="F503" s="223"/>
      <c r="G503" s="223"/>
      <c r="H503" s="223"/>
      <c r="I503" s="223">
        <f t="shared" ref="I503:M503" si="108">I495+I496+I497+I498+I499+I500+I501+I502</f>
        <v>195</v>
      </c>
      <c r="J503" s="223">
        <f t="shared" si="108"/>
        <v>0</v>
      </c>
      <c r="K503" s="223">
        <f t="shared" si="108"/>
        <v>0</v>
      </c>
      <c r="L503" s="223">
        <f t="shared" si="108"/>
        <v>0</v>
      </c>
      <c r="M503" s="224">
        <f t="shared" si="108"/>
        <v>0</v>
      </c>
      <c r="N503" s="256">
        <f>N495+O495+P495+Q495+R495</f>
        <v>3.92</v>
      </c>
      <c r="O503" s="223"/>
      <c r="P503" s="223"/>
      <c r="Q503" s="223"/>
      <c r="R503" s="223"/>
      <c r="S503" s="223">
        <f t="shared" ref="S503:W503" si="109">S495+S496+S497+S498+S499+S500+S501+S502</f>
        <v>0</v>
      </c>
      <c r="T503" s="223">
        <f t="shared" si="109"/>
        <v>0</v>
      </c>
      <c r="U503" s="223">
        <f t="shared" si="109"/>
        <v>0</v>
      </c>
      <c r="V503" s="223">
        <f t="shared" si="109"/>
        <v>0</v>
      </c>
      <c r="W503" s="224">
        <f t="shared" si="109"/>
        <v>0</v>
      </c>
    </row>
    <row r="504" spans="1:23" ht="30" customHeight="1">
      <c r="A504" s="415">
        <v>56</v>
      </c>
      <c r="B504" s="417" t="s">
        <v>98</v>
      </c>
      <c r="C504" s="144" t="s">
        <v>17</v>
      </c>
      <c r="D504" s="420">
        <v>379.23</v>
      </c>
      <c r="E504" s="420">
        <v>0.4</v>
      </c>
      <c r="F504" s="420"/>
      <c r="G504" s="420"/>
      <c r="H504" s="425"/>
      <c r="I504" s="240">
        <v>3</v>
      </c>
      <c r="J504" s="232"/>
      <c r="K504" s="232"/>
      <c r="L504" s="232"/>
      <c r="M504" s="233"/>
      <c r="N504" s="427"/>
      <c r="O504" s="420">
        <v>12.37</v>
      </c>
      <c r="P504" s="420"/>
      <c r="Q504" s="420"/>
      <c r="R504" s="420"/>
      <c r="S504" s="242"/>
      <c r="T504" s="243"/>
      <c r="U504" s="243"/>
      <c r="V504" s="243"/>
      <c r="W504" s="244"/>
    </row>
    <row r="505" spans="1:23" ht="30" customHeight="1">
      <c r="A505" s="415"/>
      <c r="B505" s="418"/>
      <c r="C505" s="146" t="s">
        <v>18</v>
      </c>
      <c r="D505" s="421"/>
      <c r="E505" s="421"/>
      <c r="F505" s="421"/>
      <c r="G505" s="421"/>
      <c r="H505" s="426"/>
      <c r="I505" s="236"/>
      <c r="J505" s="234"/>
      <c r="K505" s="234"/>
      <c r="L505" s="234"/>
      <c r="M505" s="235"/>
      <c r="N505" s="428"/>
      <c r="O505" s="421"/>
      <c r="P505" s="421"/>
      <c r="Q505" s="421"/>
      <c r="R505" s="421"/>
      <c r="S505" s="245"/>
      <c r="T505" s="246"/>
      <c r="U505" s="246"/>
      <c r="V505" s="246"/>
      <c r="W505" s="247"/>
    </row>
    <row r="506" spans="1:23" ht="30" customHeight="1">
      <c r="A506" s="415"/>
      <c r="B506" s="418"/>
      <c r="C506" s="146" t="s">
        <v>19</v>
      </c>
      <c r="D506" s="421"/>
      <c r="E506" s="421"/>
      <c r="F506" s="421"/>
      <c r="G506" s="421"/>
      <c r="H506" s="426"/>
      <c r="I506" s="236"/>
      <c r="J506" s="234"/>
      <c r="K506" s="234"/>
      <c r="L506" s="234"/>
      <c r="M506" s="235"/>
      <c r="N506" s="428"/>
      <c r="O506" s="421"/>
      <c r="P506" s="421"/>
      <c r="Q506" s="421"/>
      <c r="R506" s="421"/>
      <c r="S506" s="245"/>
      <c r="T506" s="246"/>
      <c r="U506" s="246"/>
      <c r="V506" s="246"/>
      <c r="W506" s="247"/>
    </row>
    <row r="507" spans="1:23" ht="30" customHeight="1">
      <c r="A507" s="415"/>
      <c r="B507" s="418"/>
      <c r="C507" s="146" t="s">
        <v>20</v>
      </c>
      <c r="D507" s="421"/>
      <c r="E507" s="421"/>
      <c r="F507" s="421"/>
      <c r="G507" s="421"/>
      <c r="H507" s="426"/>
      <c r="I507" s="236">
        <v>20</v>
      </c>
      <c r="J507" s="234"/>
      <c r="K507" s="234"/>
      <c r="L507" s="234"/>
      <c r="M507" s="235"/>
      <c r="N507" s="428"/>
      <c r="O507" s="421"/>
      <c r="P507" s="421"/>
      <c r="Q507" s="421"/>
      <c r="R507" s="421"/>
      <c r="S507" s="245"/>
      <c r="T507" s="246"/>
      <c r="U507" s="246"/>
      <c r="V507" s="246"/>
      <c r="W507" s="247"/>
    </row>
    <row r="508" spans="1:23" ht="30" customHeight="1">
      <c r="A508" s="415"/>
      <c r="B508" s="418"/>
      <c r="C508" s="146" t="s">
        <v>21</v>
      </c>
      <c r="D508" s="421"/>
      <c r="E508" s="421"/>
      <c r="F508" s="421"/>
      <c r="G508" s="421"/>
      <c r="H508" s="426"/>
      <c r="I508" s="236">
        <v>3</v>
      </c>
      <c r="J508" s="234"/>
      <c r="K508" s="234"/>
      <c r="L508" s="234"/>
      <c r="M508" s="235"/>
      <c r="N508" s="428"/>
      <c r="O508" s="421"/>
      <c r="P508" s="421"/>
      <c r="Q508" s="421"/>
      <c r="R508" s="421"/>
      <c r="S508" s="245"/>
      <c r="T508" s="246"/>
      <c r="U508" s="246"/>
      <c r="V508" s="246"/>
      <c r="W508" s="247"/>
    </row>
    <row r="509" spans="1:23" ht="30" customHeight="1">
      <c r="A509" s="415"/>
      <c r="B509" s="418"/>
      <c r="C509" s="146" t="s">
        <v>22</v>
      </c>
      <c r="D509" s="421"/>
      <c r="E509" s="421"/>
      <c r="F509" s="421"/>
      <c r="G509" s="421"/>
      <c r="H509" s="426"/>
      <c r="I509" s="236"/>
      <c r="J509" s="234"/>
      <c r="K509" s="234"/>
      <c r="L509" s="234"/>
      <c r="M509" s="235"/>
      <c r="N509" s="428"/>
      <c r="O509" s="421"/>
      <c r="P509" s="421"/>
      <c r="Q509" s="421"/>
      <c r="R509" s="421"/>
      <c r="S509" s="245"/>
      <c r="T509" s="246"/>
      <c r="U509" s="246"/>
      <c r="V509" s="246"/>
      <c r="W509" s="247"/>
    </row>
    <row r="510" spans="1:23" ht="30" customHeight="1">
      <c r="A510" s="415"/>
      <c r="B510" s="418"/>
      <c r="C510" s="146" t="s">
        <v>23</v>
      </c>
      <c r="D510" s="421"/>
      <c r="E510" s="421"/>
      <c r="F510" s="421"/>
      <c r="G510" s="421"/>
      <c r="H510" s="426"/>
      <c r="I510" s="236">
        <v>2</v>
      </c>
      <c r="J510" s="234"/>
      <c r="K510" s="234"/>
      <c r="L510" s="234"/>
      <c r="M510" s="235"/>
      <c r="N510" s="428"/>
      <c r="O510" s="421"/>
      <c r="P510" s="421"/>
      <c r="Q510" s="421"/>
      <c r="R510" s="421"/>
      <c r="S510" s="245"/>
      <c r="T510" s="246"/>
      <c r="U510" s="246"/>
      <c r="V510" s="246"/>
      <c r="W510" s="247"/>
    </row>
    <row r="511" spans="1:23" ht="30" customHeight="1" thickBot="1">
      <c r="A511" s="415"/>
      <c r="B511" s="419"/>
      <c r="C511" s="149" t="s">
        <v>24</v>
      </c>
      <c r="D511" s="421"/>
      <c r="E511" s="421"/>
      <c r="F511" s="421"/>
      <c r="G511" s="421"/>
      <c r="H511" s="426"/>
      <c r="I511" s="237">
        <v>12</v>
      </c>
      <c r="J511" s="238"/>
      <c r="K511" s="238"/>
      <c r="L511" s="238"/>
      <c r="M511" s="239"/>
      <c r="N511" s="429"/>
      <c r="O511" s="424"/>
      <c r="P511" s="424"/>
      <c r="Q511" s="424"/>
      <c r="R511" s="424"/>
      <c r="S511" s="251"/>
      <c r="T511" s="248"/>
      <c r="U511" s="248"/>
      <c r="V511" s="248"/>
      <c r="W511" s="252"/>
    </row>
    <row r="512" spans="1:23" ht="30" customHeight="1" thickBot="1">
      <c r="A512" s="416"/>
      <c r="B512" s="422" t="s">
        <v>25</v>
      </c>
      <c r="C512" s="423"/>
      <c r="D512" s="256">
        <f>D504+E504+H504</f>
        <v>379.63</v>
      </c>
      <c r="E512" s="223"/>
      <c r="F512" s="223"/>
      <c r="G512" s="223"/>
      <c r="H512" s="223"/>
      <c r="I512" s="223">
        <f t="shared" ref="I512:M512" si="110">I504+I505+I506+I507+I508+I509+I510+I511</f>
        <v>40</v>
      </c>
      <c r="J512" s="223">
        <f t="shared" si="110"/>
        <v>0</v>
      </c>
      <c r="K512" s="223">
        <f t="shared" si="110"/>
        <v>0</v>
      </c>
      <c r="L512" s="223">
        <f t="shared" si="110"/>
        <v>0</v>
      </c>
      <c r="M512" s="224">
        <f t="shared" si="110"/>
        <v>0</v>
      </c>
      <c r="N512" s="256">
        <f>N504+O504+P504+Q504+R504</f>
        <v>12.37</v>
      </c>
      <c r="O512" s="223"/>
      <c r="P512" s="223"/>
      <c r="Q512" s="223"/>
      <c r="R512" s="223"/>
      <c r="S512" s="223">
        <f t="shared" ref="S512:W512" si="111">S504+S505+S506+S507+S508+S509+S510+S511</f>
        <v>0</v>
      </c>
      <c r="T512" s="223">
        <f t="shared" si="111"/>
        <v>0</v>
      </c>
      <c r="U512" s="223">
        <f t="shared" si="111"/>
        <v>0</v>
      </c>
      <c r="V512" s="223">
        <f t="shared" si="111"/>
        <v>0</v>
      </c>
      <c r="W512" s="224">
        <f t="shared" si="111"/>
        <v>0</v>
      </c>
    </row>
    <row r="513" spans="1:23" ht="30" customHeight="1">
      <c r="A513" s="415">
        <v>57</v>
      </c>
      <c r="B513" s="417" t="s">
        <v>99</v>
      </c>
      <c r="C513" s="144" t="s">
        <v>17</v>
      </c>
      <c r="D513" s="420">
        <v>288.87</v>
      </c>
      <c r="E513" s="420">
        <v>32.18</v>
      </c>
      <c r="F513" s="420"/>
      <c r="G513" s="420"/>
      <c r="H513" s="425">
        <v>16.64</v>
      </c>
      <c r="I513" s="240"/>
      <c r="J513" s="232"/>
      <c r="K513" s="232"/>
      <c r="L513" s="232"/>
      <c r="M513" s="233"/>
      <c r="N513" s="427"/>
      <c r="O513" s="420"/>
      <c r="P513" s="420"/>
      <c r="Q513" s="420"/>
      <c r="R513" s="420"/>
      <c r="S513" s="242"/>
      <c r="T513" s="243"/>
      <c r="U513" s="243"/>
      <c r="V513" s="243"/>
      <c r="W513" s="244"/>
    </row>
    <row r="514" spans="1:23" ht="30" customHeight="1">
      <c r="A514" s="415"/>
      <c r="B514" s="418"/>
      <c r="C514" s="146" t="s">
        <v>18</v>
      </c>
      <c r="D514" s="421"/>
      <c r="E514" s="421"/>
      <c r="F514" s="421"/>
      <c r="G514" s="421"/>
      <c r="H514" s="426"/>
      <c r="I514" s="236"/>
      <c r="J514" s="234"/>
      <c r="K514" s="234"/>
      <c r="L514" s="234"/>
      <c r="M514" s="235"/>
      <c r="N514" s="428"/>
      <c r="O514" s="421"/>
      <c r="P514" s="421"/>
      <c r="Q514" s="421"/>
      <c r="R514" s="421"/>
      <c r="S514" s="245"/>
      <c r="T514" s="246"/>
      <c r="U514" s="246"/>
      <c r="V514" s="246"/>
      <c r="W514" s="247"/>
    </row>
    <row r="515" spans="1:23" ht="30" customHeight="1">
      <c r="A515" s="415"/>
      <c r="B515" s="418"/>
      <c r="C515" s="146" t="s">
        <v>19</v>
      </c>
      <c r="D515" s="421"/>
      <c r="E515" s="421"/>
      <c r="F515" s="421"/>
      <c r="G515" s="421"/>
      <c r="H515" s="426"/>
      <c r="I515" s="236"/>
      <c r="J515" s="234"/>
      <c r="K515" s="234"/>
      <c r="L515" s="234"/>
      <c r="M515" s="235"/>
      <c r="N515" s="428"/>
      <c r="O515" s="421"/>
      <c r="P515" s="421"/>
      <c r="Q515" s="421"/>
      <c r="R515" s="421"/>
      <c r="S515" s="245"/>
      <c r="T515" s="246"/>
      <c r="U515" s="246"/>
      <c r="V515" s="246"/>
      <c r="W515" s="247"/>
    </row>
    <row r="516" spans="1:23" ht="30" customHeight="1">
      <c r="A516" s="415"/>
      <c r="B516" s="418"/>
      <c r="C516" s="146" t="s">
        <v>20</v>
      </c>
      <c r="D516" s="421"/>
      <c r="E516" s="421"/>
      <c r="F516" s="421"/>
      <c r="G516" s="421"/>
      <c r="H516" s="426"/>
      <c r="I516" s="236"/>
      <c r="J516" s="234"/>
      <c r="K516" s="234"/>
      <c r="L516" s="234"/>
      <c r="M516" s="235"/>
      <c r="N516" s="428"/>
      <c r="O516" s="421"/>
      <c r="P516" s="421"/>
      <c r="Q516" s="421"/>
      <c r="R516" s="421"/>
      <c r="S516" s="245"/>
      <c r="T516" s="246"/>
      <c r="U516" s="246"/>
      <c r="V516" s="246"/>
      <c r="W516" s="247"/>
    </row>
    <row r="517" spans="1:23" ht="30" customHeight="1">
      <c r="A517" s="415"/>
      <c r="B517" s="418"/>
      <c r="C517" s="146" t="s">
        <v>21</v>
      </c>
      <c r="D517" s="421"/>
      <c r="E517" s="421"/>
      <c r="F517" s="421"/>
      <c r="G517" s="421"/>
      <c r="H517" s="426"/>
      <c r="I517" s="236">
        <v>8.85</v>
      </c>
      <c r="J517" s="234"/>
      <c r="K517" s="234"/>
      <c r="L517" s="234"/>
      <c r="M517" s="235"/>
      <c r="N517" s="428"/>
      <c r="O517" s="421"/>
      <c r="P517" s="421"/>
      <c r="Q517" s="421"/>
      <c r="R517" s="421"/>
      <c r="S517" s="245"/>
      <c r="T517" s="246"/>
      <c r="U517" s="246"/>
      <c r="V517" s="246"/>
      <c r="W517" s="247"/>
    </row>
    <row r="518" spans="1:23" ht="30" customHeight="1">
      <c r="A518" s="415"/>
      <c r="B518" s="418"/>
      <c r="C518" s="146" t="s">
        <v>22</v>
      </c>
      <c r="D518" s="421"/>
      <c r="E518" s="421"/>
      <c r="F518" s="421"/>
      <c r="G518" s="421"/>
      <c r="H518" s="426"/>
      <c r="I518" s="236">
        <v>9.3000000000000007</v>
      </c>
      <c r="J518" s="234"/>
      <c r="K518" s="234"/>
      <c r="L518" s="234"/>
      <c r="M518" s="235"/>
      <c r="N518" s="428"/>
      <c r="O518" s="421"/>
      <c r="P518" s="421"/>
      <c r="Q518" s="421"/>
      <c r="R518" s="421"/>
      <c r="S518" s="245"/>
      <c r="T518" s="246"/>
      <c r="U518" s="246"/>
      <c r="V518" s="246"/>
      <c r="W518" s="247"/>
    </row>
    <row r="519" spans="1:23" ht="30" customHeight="1">
      <c r="A519" s="415"/>
      <c r="B519" s="418"/>
      <c r="C519" s="146" t="s">
        <v>23</v>
      </c>
      <c r="D519" s="421"/>
      <c r="E519" s="421"/>
      <c r="F519" s="421"/>
      <c r="G519" s="421"/>
      <c r="H519" s="426"/>
      <c r="I519" s="236"/>
      <c r="J519" s="234"/>
      <c r="K519" s="234"/>
      <c r="L519" s="234"/>
      <c r="M519" s="235"/>
      <c r="N519" s="428"/>
      <c r="O519" s="421"/>
      <c r="P519" s="421"/>
      <c r="Q519" s="421"/>
      <c r="R519" s="421"/>
      <c r="S519" s="245"/>
      <c r="T519" s="246"/>
      <c r="U519" s="246"/>
      <c r="V519" s="246"/>
      <c r="W519" s="247"/>
    </row>
    <row r="520" spans="1:23" ht="30" customHeight="1" thickBot="1">
      <c r="A520" s="415"/>
      <c r="B520" s="419"/>
      <c r="C520" s="149" t="s">
        <v>24</v>
      </c>
      <c r="D520" s="421"/>
      <c r="E520" s="421"/>
      <c r="F520" s="421"/>
      <c r="G520" s="421"/>
      <c r="H520" s="426"/>
      <c r="I520" s="237">
        <v>21.6</v>
      </c>
      <c r="J520" s="238"/>
      <c r="K520" s="238"/>
      <c r="L520" s="238"/>
      <c r="M520" s="239"/>
      <c r="N520" s="429"/>
      <c r="O520" s="424"/>
      <c r="P520" s="424"/>
      <c r="Q520" s="424"/>
      <c r="R520" s="424"/>
      <c r="S520" s="251"/>
      <c r="T520" s="248"/>
      <c r="U520" s="248"/>
      <c r="V520" s="248"/>
      <c r="W520" s="252"/>
    </row>
    <row r="521" spans="1:23" ht="30" customHeight="1" thickBot="1">
      <c r="A521" s="416"/>
      <c r="B521" s="422" t="s">
        <v>25</v>
      </c>
      <c r="C521" s="423"/>
      <c r="D521" s="256">
        <f>D513+E513+H513</f>
        <v>337.69</v>
      </c>
      <c r="E521" s="223"/>
      <c r="F521" s="223"/>
      <c r="G521" s="223"/>
      <c r="H521" s="223"/>
      <c r="I521" s="223">
        <f t="shared" ref="I521:M521" si="112">I513+I514+I515+I516+I517+I518+I519+I520</f>
        <v>39.75</v>
      </c>
      <c r="J521" s="223">
        <f t="shared" si="112"/>
        <v>0</v>
      </c>
      <c r="K521" s="223">
        <f t="shared" si="112"/>
        <v>0</v>
      </c>
      <c r="L521" s="223">
        <f t="shared" si="112"/>
        <v>0</v>
      </c>
      <c r="M521" s="224">
        <f t="shared" si="112"/>
        <v>0</v>
      </c>
      <c r="N521" s="256"/>
      <c r="O521" s="223"/>
      <c r="P521" s="223"/>
      <c r="Q521" s="223"/>
      <c r="R521" s="223"/>
      <c r="S521" s="223">
        <f t="shared" ref="S521:W521" si="113">S513+S514+S515+S516+S517+S518+S519+S520</f>
        <v>0</v>
      </c>
      <c r="T521" s="223">
        <f t="shared" si="113"/>
        <v>0</v>
      </c>
      <c r="U521" s="223">
        <f t="shared" si="113"/>
        <v>0</v>
      </c>
      <c r="V521" s="223">
        <f t="shared" si="113"/>
        <v>0</v>
      </c>
      <c r="W521" s="224">
        <f t="shared" si="113"/>
        <v>0</v>
      </c>
    </row>
    <row r="522" spans="1:23" ht="30" customHeight="1">
      <c r="A522" s="415">
        <v>58</v>
      </c>
      <c r="B522" s="417" t="s">
        <v>100</v>
      </c>
      <c r="C522" s="144" t="s">
        <v>17</v>
      </c>
      <c r="D522" s="420">
        <v>98.2</v>
      </c>
      <c r="E522" s="420">
        <v>15.35</v>
      </c>
      <c r="F522" s="420"/>
      <c r="G522" s="420">
        <v>39.32</v>
      </c>
      <c r="H522" s="425">
        <v>11.71</v>
      </c>
      <c r="I522" s="240">
        <v>5.2</v>
      </c>
      <c r="J522" s="232"/>
      <c r="K522" s="232"/>
      <c r="L522" s="232"/>
      <c r="M522" s="233"/>
      <c r="N522" s="427">
        <v>2.27</v>
      </c>
      <c r="O522" s="420">
        <v>0.65</v>
      </c>
      <c r="P522" s="420"/>
      <c r="Q522" s="420">
        <v>5.18</v>
      </c>
      <c r="R522" s="420">
        <v>0.01</v>
      </c>
      <c r="S522" s="242"/>
      <c r="T522" s="243"/>
      <c r="U522" s="243"/>
      <c r="V522" s="243"/>
      <c r="W522" s="244"/>
    </row>
    <row r="523" spans="1:23" ht="30" customHeight="1">
      <c r="A523" s="415"/>
      <c r="B523" s="418"/>
      <c r="C523" s="146" t="s">
        <v>18</v>
      </c>
      <c r="D523" s="421"/>
      <c r="E523" s="421"/>
      <c r="F523" s="421"/>
      <c r="G523" s="421"/>
      <c r="H523" s="426"/>
      <c r="I523" s="236">
        <v>5.2</v>
      </c>
      <c r="J523" s="234"/>
      <c r="K523" s="234"/>
      <c r="L523" s="234"/>
      <c r="M523" s="235"/>
      <c r="N523" s="428"/>
      <c r="O523" s="421"/>
      <c r="P523" s="421"/>
      <c r="Q523" s="421"/>
      <c r="R523" s="421"/>
      <c r="S523" s="245"/>
      <c r="T523" s="246"/>
      <c r="U523" s="246"/>
      <c r="V523" s="246"/>
      <c r="W523" s="247"/>
    </row>
    <row r="524" spans="1:23" ht="30" customHeight="1">
      <c r="A524" s="415"/>
      <c r="B524" s="418"/>
      <c r="C524" s="146" t="s">
        <v>19</v>
      </c>
      <c r="D524" s="421"/>
      <c r="E524" s="421"/>
      <c r="F524" s="421"/>
      <c r="G524" s="421"/>
      <c r="H524" s="426"/>
      <c r="I524" s="236">
        <v>4.0999999999999996</v>
      </c>
      <c r="J524" s="234"/>
      <c r="K524" s="234"/>
      <c r="L524" s="234"/>
      <c r="M524" s="235"/>
      <c r="N524" s="428"/>
      <c r="O524" s="421"/>
      <c r="P524" s="421"/>
      <c r="Q524" s="421"/>
      <c r="R524" s="421"/>
      <c r="S524" s="245"/>
      <c r="T524" s="246"/>
      <c r="U524" s="246"/>
      <c r="V524" s="246"/>
      <c r="W524" s="247"/>
    </row>
    <row r="525" spans="1:23" ht="30" customHeight="1">
      <c r="A525" s="415"/>
      <c r="B525" s="418"/>
      <c r="C525" s="146" t="s">
        <v>20</v>
      </c>
      <c r="D525" s="421"/>
      <c r="E525" s="421"/>
      <c r="F525" s="421"/>
      <c r="G525" s="421"/>
      <c r="H525" s="426"/>
      <c r="I525" s="236">
        <v>20</v>
      </c>
      <c r="J525" s="234"/>
      <c r="K525" s="234"/>
      <c r="L525" s="234"/>
      <c r="M525" s="235"/>
      <c r="N525" s="428"/>
      <c r="O525" s="421"/>
      <c r="P525" s="421"/>
      <c r="Q525" s="421"/>
      <c r="R525" s="421"/>
      <c r="S525" s="245"/>
      <c r="T525" s="246"/>
      <c r="U525" s="246"/>
      <c r="V525" s="246"/>
      <c r="W525" s="247"/>
    </row>
    <row r="526" spans="1:23" ht="30" customHeight="1">
      <c r="A526" s="415"/>
      <c r="B526" s="418"/>
      <c r="C526" s="146" t="s">
        <v>21</v>
      </c>
      <c r="D526" s="421"/>
      <c r="E526" s="421"/>
      <c r="F526" s="421"/>
      <c r="G526" s="421"/>
      <c r="H526" s="426"/>
      <c r="I526" s="236">
        <v>6.3</v>
      </c>
      <c r="J526" s="234"/>
      <c r="K526" s="234"/>
      <c r="L526" s="234"/>
      <c r="M526" s="235"/>
      <c r="N526" s="428"/>
      <c r="O526" s="421"/>
      <c r="P526" s="421"/>
      <c r="Q526" s="421"/>
      <c r="R526" s="421"/>
      <c r="S526" s="245"/>
      <c r="T526" s="246"/>
      <c r="U526" s="246"/>
      <c r="V526" s="246"/>
      <c r="W526" s="247"/>
    </row>
    <row r="527" spans="1:23" ht="30" customHeight="1">
      <c r="A527" s="415"/>
      <c r="B527" s="418"/>
      <c r="C527" s="146" t="s">
        <v>22</v>
      </c>
      <c r="D527" s="421"/>
      <c r="E527" s="421"/>
      <c r="F527" s="421"/>
      <c r="G527" s="421"/>
      <c r="H527" s="426"/>
      <c r="I527" s="236">
        <v>5.0999999999999996</v>
      </c>
      <c r="J527" s="234"/>
      <c r="K527" s="234"/>
      <c r="L527" s="234"/>
      <c r="M527" s="235"/>
      <c r="N527" s="428"/>
      <c r="O527" s="421"/>
      <c r="P527" s="421"/>
      <c r="Q527" s="421"/>
      <c r="R527" s="421"/>
      <c r="S527" s="245"/>
      <c r="T527" s="246"/>
      <c r="U527" s="246"/>
      <c r="V527" s="246"/>
      <c r="W527" s="247"/>
    </row>
    <row r="528" spans="1:23" ht="30" customHeight="1">
      <c r="A528" s="415"/>
      <c r="B528" s="418"/>
      <c r="C528" s="146" t="s">
        <v>23</v>
      </c>
      <c r="D528" s="421"/>
      <c r="E528" s="421"/>
      <c r="F528" s="421"/>
      <c r="G528" s="421"/>
      <c r="H528" s="426"/>
      <c r="I528" s="236">
        <v>4.0999999999999996</v>
      </c>
      <c r="J528" s="234"/>
      <c r="K528" s="234"/>
      <c r="L528" s="234"/>
      <c r="M528" s="235"/>
      <c r="N528" s="428"/>
      <c r="O528" s="421"/>
      <c r="P528" s="421"/>
      <c r="Q528" s="421"/>
      <c r="R528" s="421"/>
      <c r="S528" s="245"/>
      <c r="T528" s="246"/>
      <c r="U528" s="246"/>
      <c r="V528" s="246"/>
      <c r="W528" s="247"/>
    </row>
    <row r="529" spans="1:23" ht="30" customHeight="1" thickBot="1">
      <c r="A529" s="415"/>
      <c r="B529" s="419"/>
      <c r="C529" s="149" t="s">
        <v>24</v>
      </c>
      <c r="D529" s="421"/>
      <c r="E529" s="421"/>
      <c r="F529" s="421"/>
      <c r="G529" s="421"/>
      <c r="H529" s="426"/>
      <c r="I529" s="237">
        <v>6</v>
      </c>
      <c r="J529" s="238"/>
      <c r="K529" s="238"/>
      <c r="L529" s="238"/>
      <c r="M529" s="239"/>
      <c r="N529" s="429"/>
      <c r="O529" s="424"/>
      <c r="P529" s="424"/>
      <c r="Q529" s="424"/>
      <c r="R529" s="424"/>
      <c r="S529" s="251"/>
      <c r="T529" s="248">
        <v>1.8</v>
      </c>
      <c r="U529" s="248"/>
      <c r="V529" s="248"/>
      <c r="W529" s="252"/>
    </row>
    <row r="530" spans="1:23" ht="30" customHeight="1" thickBot="1">
      <c r="A530" s="416"/>
      <c r="B530" s="422" t="s">
        <v>25</v>
      </c>
      <c r="C530" s="423"/>
      <c r="D530" s="256">
        <f>D522+E522+G522+H522</f>
        <v>164.58</v>
      </c>
      <c r="E530" s="223"/>
      <c r="F530" s="223"/>
      <c r="G530" s="223"/>
      <c r="H530" s="223"/>
      <c r="I530" s="223">
        <f t="shared" ref="I530:M530" si="114">I522+I523+I524+I525+I526+I527+I528+I529</f>
        <v>56</v>
      </c>
      <c r="J530" s="223">
        <f t="shared" si="114"/>
        <v>0</v>
      </c>
      <c r="K530" s="223">
        <f t="shared" si="114"/>
        <v>0</v>
      </c>
      <c r="L530" s="223">
        <f t="shared" si="114"/>
        <v>0</v>
      </c>
      <c r="M530" s="224">
        <f t="shared" si="114"/>
        <v>0</v>
      </c>
      <c r="N530" s="256">
        <f>N522+O522+P522+Q522+R522</f>
        <v>8.11</v>
      </c>
      <c r="O530" s="223"/>
      <c r="P530" s="223"/>
      <c r="Q530" s="223"/>
      <c r="R530" s="223"/>
      <c r="S530" s="223">
        <f t="shared" ref="S530:W530" si="115">S522+S523+S524+S525+S526+S527+S528+S529</f>
        <v>0</v>
      </c>
      <c r="T530" s="223">
        <f t="shared" si="115"/>
        <v>1.8</v>
      </c>
      <c r="U530" s="223">
        <f t="shared" si="115"/>
        <v>0</v>
      </c>
      <c r="V530" s="223">
        <f t="shared" si="115"/>
        <v>0</v>
      </c>
      <c r="W530" s="224">
        <f t="shared" si="115"/>
        <v>0</v>
      </c>
    </row>
    <row r="531" spans="1:23" ht="30" customHeight="1">
      <c r="A531" s="415">
        <v>59</v>
      </c>
      <c r="B531" s="417" t="s">
        <v>101</v>
      </c>
      <c r="C531" s="144" t="s">
        <v>17</v>
      </c>
      <c r="D531" s="420">
        <v>165.26</v>
      </c>
      <c r="E531" s="420">
        <v>24.35</v>
      </c>
      <c r="F531" s="420"/>
      <c r="G531" s="420"/>
      <c r="H531" s="425"/>
      <c r="I531" s="240">
        <v>1</v>
      </c>
      <c r="J531" s="232"/>
      <c r="K531" s="232"/>
      <c r="L531" s="232"/>
      <c r="M531" s="233"/>
      <c r="N531" s="427"/>
      <c r="O531" s="420"/>
      <c r="P531" s="420"/>
      <c r="Q531" s="420"/>
      <c r="R531" s="420"/>
      <c r="S531" s="242"/>
      <c r="T531" s="243"/>
      <c r="U531" s="243"/>
      <c r="V531" s="243"/>
      <c r="W531" s="244"/>
    </row>
    <row r="532" spans="1:23" ht="30" customHeight="1">
      <c r="A532" s="415"/>
      <c r="B532" s="418"/>
      <c r="C532" s="146" t="s">
        <v>18</v>
      </c>
      <c r="D532" s="421"/>
      <c r="E532" s="421"/>
      <c r="F532" s="421"/>
      <c r="G532" s="421"/>
      <c r="H532" s="426"/>
      <c r="I532" s="236"/>
      <c r="J532" s="234"/>
      <c r="K532" s="234"/>
      <c r="L532" s="234"/>
      <c r="M532" s="235"/>
      <c r="N532" s="428"/>
      <c r="O532" s="421"/>
      <c r="P532" s="421"/>
      <c r="Q532" s="421"/>
      <c r="R532" s="421"/>
      <c r="S532" s="245"/>
      <c r="T532" s="246"/>
      <c r="U532" s="246"/>
      <c r="V532" s="246"/>
      <c r="W532" s="247"/>
    </row>
    <row r="533" spans="1:23" ht="30" customHeight="1">
      <c r="A533" s="415"/>
      <c r="B533" s="418"/>
      <c r="C533" s="146" t="s">
        <v>19</v>
      </c>
      <c r="D533" s="421"/>
      <c r="E533" s="421"/>
      <c r="F533" s="421"/>
      <c r="G533" s="421"/>
      <c r="H533" s="426"/>
      <c r="I533" s="236"/>
      <c r="J533" s="234"/>
      <c r="K533" s="234"/>
      <c r="L533" s="234"/>
      <c r="M533" s="235"/>
      <c r="N533" s="428"/>
      <c r="O533" s="421"/>
      <c r="P533" s="421"/>
      <c r="Q533" s="421"/>
      <c r="R533" s="421"/>
      <c r="S533" s="245"/>
      <c r="T533" s="246"/>
      <c r="U533" s="246"/>
      <c r="V533" s="246"/>
      <c r="W533" s="247"/>
    </row>
    <row r="534" spans="1:23" ht="30" customHeight="1">
      <c r="A534" s="415"/>
      <c r="B534" s="418"/>
      <c r="C534" s="146" t="s">
        <v>20</v>
      </c>
      <c r="D534" s="421"/>
      <c r="E534" s="421"/>
      <c r="F534" s="421"/>
      <c r="G534" s="421"/>
      <c r="H534" s="426"/>
      <c r="I534" s="236"/>
      <c r="J534" s="234"/>
      <c r="K534" s="234"/>
      <c r="L534" s="234"/>
      <c r="M534" s="235"/>
      <c r="N534" s="428"/>
      <c r="O534" s="421"/>
      <c r="P534" s="421"/>
      <c r="Q534" s="421"/>
      <c r="R534" s="421"/>
      <c r="S534" s="245"/>
      <c r="T534" s="246"/>
      <c r="U534" s="246"/>
      <c r="V534" s="246"/>
      <c r="W534" s="247"/>
    </row>
    <row r="535" spans="1:23" ht="30" customHeight="1">
      <c r="A535" s="415"/>
      <c r="B535" s="418"/>
      <c r="C535" s="146" t="s">
        <v>21</v>
      </c>
      <c r="D535" s="421"/>
      <c r="E535" s="421"/>
      <c r="F535" s="421"/>
      <c r="G535" s="421"/>
      <c r="H535" s="426"/>
      <c r="I535" s="236"/>
      <c r="J535" s="234"/>
      <c r="K535" s="234"/>
      <c r="L535" s="234"/>
      <c r="M535" s="235"/>
      <c r="N535" s="428"/>
      <c r="O535" s="421"/>
      <c r="P535" s="421"/>
      <c r="Q535" s="421"/>
      <c r="R535" s="421"/>
      <c r="S535" s="245"/>
      <c r="T535" s="246"/>
      <c r="U535" s="246"/>
      <c r="V535" s="246"/>
      <c r="W535" s="247"/>
    </row>
    <row r="536" spans="1:23" ht="30" customHeight="1">
      <c r="A536" s="415"/>
      <c r="B536" s="418"/>
      <c r="C536" s="146" t="s">
        <v>22</v>
      </c>
      <c r="D536" s="421"/>
      <c r="E536" s="421"/>
      <c r="F536" s="421"/>
      <c r="G536" s="421"/>
      <c r="H536" s="426"/>
      <c r="I536" s="236"/>
      <c r="J536" s="234"/>
      <c r="K536" s="234"/>
      <c r="L536" s="234"/>
      <c r="M536" s="235"/>
      <c r="N536" s="428"/>
      <c r="O536" s="421"/>
      <c r="P536" s="421"/>
      <c r="Q536" s="421"/>
      <c r="R536" s="421"/>
      <c r="S536" s="245"/>
      <c r="T536" s="246"/>
      <c r="U536" s="246"/>
      <c r="V536" s="246"/>
      <c r="W536" s="247"/>
    </row>
    <row r="537" spans="1:23" ht="30" customHeight="1">
      <c r="A537" s="415"/>
      <c r="B537" s="418"/>
      <c r="C537" s="146" t="s">
        <v>23</v>
      </c>
      <c r="D537" s="421"/>
      <c r="E537" s="421"/>
      <c r="F537" s="421"/>
      <c r="G537" s="421"/>
      <c r="H537" s="426"/>
      <c r="I537" s="236"/>
      <c r="J537" s="234"/>
      <c r="K537" s="234"/>
      <c r="L537" s="234"/>
      <c r="M537" s="235"/>
      <c r="N537" s="428"/>
      <c r="O537" s="421"/>
      <c r="P537" s="421"/>
      <c r="Q537" s="421"/>
      <c r="R537" s="421"/>
      <c r="S537" s="245"/>
      <c r="T537" s="246"/>
      <c r="U537" s="246"/>
      <c r="V537" s="246"/>
      <c r="W537" s="247"/>
    </row>
    <row r="538" spans="1:23" ht="30" customHeight="1" thickBot="1">
      <c r="A538" s="415"/>
      <c r="B538" s="419"/>
      <c r="C538" s="149" t="s">
        <v>24</v>
      </c>
      <c r="D538" s="421"/>
      <c r="E538" s="421"/>
      <c r="F538" s="421"/>
      <c r="G538" s="421"/>
      <c r="H538" s="426"/>
      <c r="I538" s="237">
        <v>1.9</v>
      </c>
      <c r="J538" s="238"/>
      <c r="K538" s="238"/>
      <c r="L538" s="238"/>
      <c r="M538" s="239"/>
      <c r="N538" s="429"/>
      <c r="O538" s="424"/>
      <c r="P538" s="424"/>
      <c r="Q538" s="424"/>
      <c r="R538" s="424"/>
      <c r="S538" s="251"/>
      <c r="T538" s="248"/>
      <c r="U538" s="248"/>
      <c r="V538" s="248"/>
      <c r="W538" s="252"/>
    </row>
    <row r="539" spans="1:23" ht="30" customHeight="1" thickBot="1">
      <c r="A539" s="416"/>
      <c r="B539" s="422" t="s">
        <v>25</v>
      </c>
      <c r="C539" s="423"/>
      <c r="D539" s="256">
        <f>D531+E531</f>
        <v>189.60999999999999</v>
      </c>
      <c r="E539" s="223"/>
      <c r="F539" s="223"/>
      <c r="G539" s="223"/>
      <c r="H539" s="223"/>
      <c r="I539" s="223">
        <f t="shared" ref="I539:M539" si="116">I531+I532+I533+I534+I535+I536+I537+I538</f>
        <v>2.9</v>
      </c>
      <c r="J539" s="223">
        <f t="shared" si="116"/>
        <v>0</v>
      </c>
      <c r="K539" s="223">
        <f t="shared" si="116"/>
        <v>0</v>
      </c>
      <c r="L539" s="223">
        <f t="shared" si="116"/>
        <v>0</v>
      </c>
      <c r="M539" s="224">
        <f t="shared" si="116"/>
        <v>0</v>
      </c>
      <c r="N539" s="256"/>
      <c r="O539" s="223"/>
      <c r="P539" s="223"/>
      <c r="Q539" s="223"/>
      <c r="R539" s="223"/>
      <c r="S539" s="223">
        <f t="shared" ref="S539:W539" si="117">S531+S532+S533+S534+S535+S536+S537+S538</f>
        <v>0</v>
      </c>
      <c r="T539" s="223">
        <f t="shared" si="117"/>
        <v>0</v>
      </c>
      <c r="U539" s="223">
        <f t="shared" si="117"/>
        <v>0</v>
      </c>
      <c r="V539" s="223">
        <f t="shared" si="117"/>
        <v>0</v>
      </c>
      <c r="W539" s="224">
        <f t="shared" si="117"/>
        <v>0</v>
      </c>
    </row>
    <row r="540" spans="1:23" ht="30" customHeight="1">
      <c r="A540" s="415">
        <v>60</v>
      </c>
      <c r="B540" s="417" t="s">
        <v>102</v>
      </c>
      <c r="C540" s="144" t="s">
        <v>17</v>
      </c>
      <c r="D540" s="420">
        <v>48.24</v>
      </c>
      <c r="E540" s="420">
        <v>2.72</v>
      </c>
      <c r="F540" s="420"/>
      <c r="G540" s="420">
        <v>1.3</v>
      </c>
      <c r="H540" s="425"/>
      <c r="I540" s="240">
        <v>3.5</v>
      </c>
      <c r="J540" s="232"/>
      <c r="K540" s="232"/>
      <c r="L540" s="232"/>
      <c r="M540" s="233"/>
      <c r="N540" s="427"/>
      <c r="O540" s="420"/>
      <c r="P540" s="420"/>
      <c r="Q540" s="420"/>
      <c r="R540" s="420"/>
      <c r="S540" s="242"/>
      <c r="T540" s="243"/>
      <c r="U540" s="243"/>
      <c r="V540" s="243"/>
      <c r="W540" s="244"/>
    </row>
    <row r="541" spans="1:23" ht="30" customHeight="1">
      <c r="A541" s="415"/>
      <c r="B541" s="418"/>
      <c r="C541" s="146" t="s">
        <v>18</v>
      </c>
      <c r="D541" s="421"/>
      <c r="E541" s="421"/>
      <c r="F541" s="421"/>
      <c r="G541" s="421"/>
      <c r="H541" s="426"/>
      <c r="I541" s="236">
        <v>1.3</v>
      </c>
      <c r="J541" s="234"/>
      <c r="K541" s="234"/>
      <c r="L541" s="234"/>
      <c r="M541" s="235"/>
      <c r="N541" s="428"/>
      <c r="O541" s="421"/>
      <c r="P541" s="421"/>
      <c r="Q541" s="421"/>
      <c r="R541" s="421"/>
      <c r="S541" s="245"/>
      <c r="T541" s="246"/>
      <c r="U541" s="246"/>
      <c r="V541" s="246"/>
      <c r="W541" s="247"/>
    </row>
    <row r="542" spans="1:23" ht="30" customHeight="1">
      <c r="A542" s="415"/>
      <c r="B542" s="418"/>
      <c r="C542" s="146" t="s">
        <v>19</v>
      </c>
      <c r="D542" s="421"/>
      <c r="E542" s="421"/>
      <c r="F542" s="421"/>
      <c r="G542" s="421"/>
      <c r="H542" s="426"/>
      <c r="I542" s="236">
        <v>2</v>
      </c>
      <c r="J542" s="234"/>
      <c r="K542" s="234"/>
      <c r="L542" s="234"/>
      <c r="M542" s="235"/>
      <c r="N542" s="428"/>
      <c r="O542" s="421"/>
      <c r="P542" s="421"/>
      <c r="Q542" s="421"/>
      <c r="R542" s="421"/>
      <c r="S542" s="245"/>
      <c r="T542" s="246"/>
      <c r="U542" s="246"/>
      <c r="V542" s="246"/>
      <c r="W542" s="247"/>
    </row>
    <row r="543" spans="1:23" ht="30" customHeight="1">
      <c r="A543" s="415"/>
      <c r="B543" s="418"/>
      <c r="C543" s="146" t="s">
        <v>20</v>
      </c>
      <c r="D543" s="421"/>
      <c r="E543" s="421"/>
      <c r="F543" s="421"/>
      <c r="G543" s="421"/>
      <c r="H543" s="426"/>
      <c r="I543" s="236">
        <v>0.5</v>
      </c>
      <c r="J543" s="234"/>
      <c r="K543" s="234"/>
      <c r="L543" s="234"/>
      <c r="M543" s="235"/>
      <c r="N543" s="428"/>
      <c r="O543" s="421"/>
      <c r="P543" s="421"/>
      <c r="Q543" s="421"/>
      <c r="R543" s="421"/>
      <c r="S543" s="245"/>
      <c r="T543" s="246"/>
      <c r="U543" s="246"/>
      <c r="V543" s="246"/>
      <c r="W543" s="247"/>
    </row>
    <row r="544" spans="1:23" ht="30" customHeight="1">
      <c r="A544" s="415"/>
      <c r="B544" s="418"/>
      <c r="C544" s="146" t="s">
        <v>21</v>
      </c>
      <c r="D544" s="421"/>
      <c r="E544" s="421"/>
      <c r="F544" s="421"/>
      <c r="G544" s="421"/>
      <c r="H544" s="426"/>
      <c r="I544" s="236"/>
      <c r="J544" s="234"/>
      <c r="K544" s="234"/>
      <c r="L544" s="234"/>
      <c r="M544" s="235"/>
      <c r="N544" s="428"/>
      <c r="O544" s="421"/>
      <c r="P544" s="421"/>
      <c r="Q544" s="421"/>
      <c r="R544" s="421"/>
      <c r="S544" s="245"/>
      <c r="T544" s="246"/>
      <c r="U544" s="246"/>
      <c r="V544" s="246"/>
      <c r="W544" s="247"/>
    </row>
    <row r="545" spans="1:23" ht="30" customHeight="1">
      <c r="A545" s="415"/>
      <c r="B545" s="418"/>
      <c r="C545" s="146" t="s">
        <v>22</v>
      </c>
      <c r="D545" s="421"/>
      <c r="E545" s="421"/>
      <c r="F545" s="421"/>
      <c r="G545" s="421"/>
      <c r="H545" s="426"/>
      <c r="I545" s="236">
        <v>1.2</v>
      </c>
      <c r="J545" s="234"/>
      <c r="K545" s="234"/>
      <c r="L545" s="234"/>
      <c r="M545" s="235"/>
      <c r="N545" s="428"/>
      <c r="O545" s="421"/>
      <c r="P545" s="421"/>
      <c r="Q545" s="421"/>
      <c r="R545" s="421"/>
      <c r="S545" s="245"/>
      <c r="T545" s="246"/>
      <c r="U545" s="246"/>
      <c r="V545" s="246"/>
      <c r="W545" s="247"/>
    </row>
    <row r="546" spans="1:23" ht="30" customHeight="1">
      <c r="A546" s="415"/>
      <c r="B546" s="418"/>
      <c r="C546" s="146" t="s">
        <v>23</v>
      </c>
      <c r="D546" s="421"/>
      <c r="E546" s="421"/>
      <c r="F546" s="421"/>
      <c r="G546" s="421"/>
      <c r="H546" s="426"/>
      <c r="I546" s="236">
        <v>0.3</v>
      </c>
      <c r="J546" s="234"/>
      <c r="K546" s="234"/>
      <c r="L546" s="234"/>
      <c r="M546" s="235"/>
      <c r="N546" s="428"/>
      <c r="O546" s="421"/>
      <c r="P546" s="421"/>
      <c r="Q546" s="421"/>
      <c r="R546" s="421"/>
      <c r="S546" s="245"/>
      <c r="T546" s="246"/>
      <c r="U546" s="246"/>
      <c r="V546" s="246"/>
      <c r="W546" s="247"/>
    </row>
    <row r="547" spans="1:23" ht="30" customHeight="1" thickBot="1">
      <c r="A547" s="415"/>
      <c r="B547" s="419"/>
      <c r="C547" s="149" t="s">
        <v>24</v>
      </c>
      <c r="D547" s="421"/>
      <c r="E547" s="421"/>
      <c r="F547" s="421"/>
      <c r="G547" s="421"/>
      <c r="H547" s="426"/>
      <c r="I547" s="237">
        <v>1</v>
      </c>
      <c r="J547" s="238"/>
      <c r="K547" s="238"/>
      <c r="L547" s="238"/>
      <c r="M547" s="239"/>
      <c r="N547" s="429"/>
      <c r="O547" s="424"/>
      <c r="P547" s="424"/>
      <c r="Q547" s="424"/>
      <c r="R547" s="424"/>
      <c r="S547" s="251"/>
      <c r="T547" s="248"/>
      <c r="U547" s="248"/>
      <c r="V547" s="248"/>
      <c r="W547" s="252"/>
    </row>
    <row r="548" spans="1:23" ht="30" customHeight="1" thickBot="1">
      <c r="A548" s="416"/>
      <c r="B548" s="422" t="s">
        <v>25</v>
      </c>
      <c r="C548" s="423"/>
      <c r="D548" s="256">
        <f>D540+E540+G540</f>
        <v>52.26</v>
      </c>
      <c r="E548" s="223"/>
      <c r="F548" s="223"/>
      <c r="G548" s="223"/>
      <c r="H548" s="223"/>
      <c r="I548" s="223">
        <f t="shared" ref="I548:M548" si="118">I540+I541+I542+I543+I544+I545+I546+I547</f>
        <v>9.8000000000000007</v>
      </c>
      <c r="J548" s="223">
        <f t="shared" si="118"/>
        <v>0</v>
      </c>
      <c r="K548" s="223">
        <f t="shared" si="118"/>
        <v>0</v>
      </c>
      <c r="L548" s="223">
        <f t="shared" si="118"/>
        <v>0</v>
      </c>
      <c r="M548" s="224">
        <f t="shared" si="118"/>
        <v>0</v>
      </c>
      <c r="N548" s="256"/>
      <c r="O548" s="223"/>
      <c r="P548" s="223"/>
      <c r="Q548" s="223"/>
      <c r="R548" s="223"/>
      <c r="S548" s="223">
        <f t="shared" ref="S548:W548" si="119">S540+S541+S542+S543+S544+S545+S546+S547</f>
        <v>0</v>
      </c>
      <c r="T548" s="223">
        <f t="shared" si="119"/>
        <v>0</v>
      </c>
      <c r="U548" s="223">
        <f t="shared" si="119"/>
        <v>0</v>
      </c>
      <c r="V548" s="223">
        <f t="shared" si="119"/>
        <v>0</v>
      </c>
      <c r="W548" s="224">
        <f t="shared" si="119"/>
        <v>0</v>
      </c>
    </row>
    <row r="549" spans="1:23" ht="30" customHeight="1">
      <c r="A549" s="415">
        <v>61</v>
      </c>
      <c r="B549" s="417" t="s">
        <v>103</v>
      </c>
      <c r="C549" s="144" t="s">
        <v>17</v>
      </c>
      <c r="D549" s="420">
        <v>94.5</v>
      </c>
      <c r="E549" s="420">
        <v>13.89</v>
      </c>
      <c r="F549" s="420"/>
      <c r="G549" s="420"/>
      <c r="H549" s="425">
        <v>4.1500000000000004</v>
      </c>
      <c r="I549" s="240"/>
      <c r="J549" s="232"/>
      <c r="K549" s="232"/>
      <c r="L549" s="232"/>
      <c r="M549" s="233"/>
      <c r="N549" s="427">
        <v>0.5</v>
      </c>
      <c r="O549" s="420"/>
      <c r="P549" s="420"/>
      <c r="Q549" s="420"/>
      <c r="R549" s="420"/>
      <c r="S549" s="242"/>
      <c r="T549" s="243"/>
      <c r="U549" s="243"/>
      <c r="V549" s="243"/>
      <c r="W549" s="244"/>
    </row>
    <row r="550" spans="1:23" ht="30" customHeight="1">
      <c r="A550" s="415"/>
      <c r="B550" s="418"/>
      <c r="C550" s="146" t="s">
        <v>18</v>
      </c>
      <c r="D550" s="421"/>
      <c r="E550" s="421"/>
      <c r="F550" s="421"/>
      <c r="G550" s="421"/>
      <c r="H550" s="426"/>
      <c r="I550" s="236"/>
      <c r="J550" s="234"/>
      <c r="K550" s="234"/>
      <c r="L550" s="234"/>
      <c r="M550" s="235"/>
      <c r="N550" s="428"/>
      <c r="O550" s="421"/>
      <c r="P550" s="421"/>
      <c r="Q550" s="421"/>
      <c r="R550" s="421"/>
      <c r="S550" s="245"/>
      <c r="T550" s="246"/>
      <c r="U550" s="246"/>
      <c r="V550" s="246"/>
      <c r="W550" s="247"/>
    </row>
    <row r="551" spans="1:23" ht="30" customHeight="1">
      <c r="A551" s="415"/>
      <c r="B551" s="418"/>
      <c r="C551" s="146" t="s">
        <v>19</v>
      </c>
      <c r="D551" s="421"/>
      <c r="E551" s="421"/>
      <c r="F551" s="421"/>
      <c r="G551" s="421"/>
      <c r="H551" s="426"/>
      <c r="I551" s="236"/>
      <c r="J551" s="234"/>
      <c r="K551" s="234"/>
      <c r="L551" s="234"/>
      <c r="M551" s="235"/>
      <c r="N551" s="428"/>
      <c r="O551" s="421"/>
      <c r="P551" s="421"/>
      <c r="Q551" s="421"/>
      <c r="R551" s="421"/>
      <c r="S551" s="245"/>
      <c r="T551" s="246"/>
      <c r="U551" s="246"/>
      <c r="V551" s="246"/>
      <c r="W551" s="247"/>
    </row>
    <row r="552" spans="1:23" ht="30" customHeight="1">
      <c r="A552" s="415"/>
      <c r="B552" s="418"/>
      <c r="C552" s="146" t="s">
        <v>20</v>
      </c>
      <c r="D552" s="421"/>
      <c r="E552" s="421"/>
      <c r="F552" s="421"/>
      <c r="G552" s="421"/>
      <c r="H552" s="426"/>
      <c r="I552" s="236">
        <v>76.8</v>
      </c>
      <c r="J552" s="234">
        <v>3</v>
      </c>
      <c r="K552" s="234"/>
      <c r="L552" s="234"/>
      <c r="M552" s="235"/>
      <c r="N552" s="428"/>
      <c r="O552" s="421"/>
      <c r="P552" s="421"/>
      <c r="Q552" s="421"/>
      <c r="R552" s="421"/>
      <c r="S552" s="245"/>
      <c r="T552" s="246"/>
      <c r="U552" s="246"/>
      <c r="V552" s="246"/>
      <c r="W552" s="247"/>
    </row>
    <row r="553" spans="1:23" ht="30" customHeight="1">
      <c r="A553" s="415"/>
      <c r="B553" s="418"/>
      <c r="C553" s="146" t="s">
        <v>21</v>
      </c>
      <c r="D553" s="421"/>
      <c r="E553" s="421"/>
      <c r="F553" s="421"/>
      <c r="G553" s="421"/>
      <c r="H553" s="426"/>
      <c r="I553" s="236"/>
      <c r="J553" s="234"/>
      <c r="K553" s="234"/>
      <c r="L553" s="234"/>
      <c r="M553" s="235"/>
      <c r="N553" s="428"/>
      <c r="O553" s="421"/>
      <c r="P553" s="421"/>
      <c r="Q553" s="421"/>
      <c r="R553" s="421"/>
      <c r="S553" s="245"/>
      <c r="T553" s="246"/>
      <c r="U553" s="246"/>
      <c r="V553" s="246"/>
      <c r="W553" s="247"/>
    </row>
    <row r="554" spans="1:23" ht="30" customHeight="1">
      <c r="A554" s="415"/>
      <c r="B554" s="418"/>
      <c r="C554" s="146" t="s">
        <v>22</v>
      </c>
      <c r="D554" s="421"/>
      <c r="E554" s="421"/>
      <c r="F554" s="421"/>
      <c r="G554" s="421"/>
      <c r="H554" s="426"/>
      <c r="I554" s="236"/>
      <c r="J554" s="234"/>
      <c r="K554" s="234"/>
      <c r="L554" s="234"/>
      <c r="M554" s="235"/>
      <c r="N554" s="428"/>
      <c r="O554" s="421"/>
      <c r="P554" s="421"/>
      <c r="Q554" s="421"/>
      <c r="R554" s="421"/>
      <c r="S554" s="245"/>
      <c r="T554" s="246"/>
      <c r="U554" s="246"/>
      <c r="V554" s="246"/>
      <c r="W554" s="247"/>
    </row>
    <row r="555" spans="1:23" ht="30" customHeight="1">
      <c r="A555" s="415"/>
      <c r="B555" s="418"/>
      <c r="C555" s="146" t="s">
        <v>23</v>
      </c>
      <c r="D555" s="421"/>
      <c r="E555" s="421"/>
      <c r="F555" s="421"/>
      <c r="G555" s="421"/>
      <c r="H555" s="426"/>
      <c r="I555" s="236"/>
      <c r="J555" s="234"/>
      <c r="K555" s="234"/>
      <c r="L555" s="234"/>
      <c r="M555" s="235"/>
      <c r="N555" s="428"/>
      <c r="O555" s="421"/>
      <c r="P555" s="421"/>
      <c r="Q555" s="421"/>
      <c r="R555" s="421"/>
      <c r="S555" s="245"/>
      <c r="T555" s="246"/>
      <c r="U555" s="246"/>
      <c r="V555" s="246"/>
      <c r="W555" s="247"/>
    </row>
    <row r="556" spans="1:23" ht="30" customHeight="1" thickBot="1">
      <c r="A556" s="415"/>
      <c r="B556" s="419"/>
      <c r="C556" s="149" t="s">
        <v>24</v>
      </c>
      <c r="D556" s="421"/>
      <c r="E556" s="421"/>
      <c r="F556" s="421"/>
      <c r="G556" s="421"/>
      <c r="H556" s="426"/>
      <c r="I556" s="237">
        <v>7.6</v>
      </c>
      <c r="J556" s="238">
        <v>0.9</v>
      </c>
      <c r="K556" s="238"/>
      <c r="L556" s="238"/>
      <c r="M556" s="239"/>
      <c r="N556" s="429"/>
      <c r="O556" s="424"/>
      <c r="P556" s="424"/>
      <c r="Q556" s="424"/>
      <c r="R556" s="424"/>
      <c r="S556" s="251"/>
      <c r="T556" s="248"/>
      <c r="U556" s="248"/>
      <c r="V556" s="248"/>
      <c r="W556" s="252"/>
    </row>
    <row r="557" spans="1:23" ht="30" customHeight="1" thickBot="1">
      <c r="A557" s="416"/>
      <c r="B557" s="422" t="s">
        <v>25</v>
      </c>
      <c r="C557" s="423"/>
      <c r="D557" s="256">
        <f>D549+E549+H549</f>
        <v>112.54</v>
      </c>
      <c r="E557" s="223"/>
      <c r="F557" s="223"/>
      <c r="G557" s="223"/>
      <c r="H557" s="223"/>
      <c r="I557" s="223">
        <f t="shared" ref="I557:M557" si="120">I549+I550+I551+I552+I553+I554+I555+I556</f>
        <v>84.399999999999991</v>
      </c>
      <c r="J557" s="223">
        <f t="shared" si="120"/>
        <v>3.9</v>
      </c>
      <c r="K557" s="223">
        <f t="shared" si="120"/>
        <v>0</v>
      </c>
      <c r="L557" s="223">
        <f t="shared" si="120"/>
        <v>0</v>
      </c>
      <c r="M557" s="224">
        <f t="shared" si="120"/>
        <v>0</v>
      </c>
      <c r="N557" s="256">
        <f>N549+O549+P549+Q549+R549</f>
        <v>0.5</v>
      </c>
      <c r="O557" s="223"/>
      <c r="P557" s="223"/>
      <c r="Q557" s="223"/>
      <c r="R557" s="223"/>
      <c r="S557" s="223">
        <f t="shared" ref="S557:W557" si="121">S549+S550+S551+S552+S553+S554+S555+S556</f>
        <v>0</v>
      </c>
      <c r="T557" s="223">
        <f t="shared" si="121"/>
        <v>0</v>
      </c>
      <c r="U557" s="223">
        <f t="shared" si="121"/>
        <v>0</v>
      </c>
      <c r="V557" s="223">
        <f t="shared" si="121"/>
        <v>0</v>
      </c>
      <c r="W557" s="224">
        <f t="shared" si="121"/>
        <v>0</v>
      </c>
    </row>
    <row r="558" spans="1:23" ht="30" customHeight="1">
      <c r="A558" s="415">
        <v>62</v>
      </c>
      <c r="B558" s="417" t="s">
        <v>104</v>
      </c>
      <c r="C558" s="144" t="s">
        <v>17</v>
      </c>
      <c r="D558" s="420">
        <v>306.3</v>
      </c>
      <c r="E558" s="420">
        <v>5.66</v>
      </c>
      <c r="F558" s="420"/>
      <c r="G558" s="420"/>
      <c r="H558" s="425">
        <v>0.42</v>
      </c>
      <c r="I558" s="240"/>
      <c r="J558" s="232"/>
      <c r="K558" s="232"/>
      <c r="L558" s="232"/>
      <c r="M558" s="233"/>
      <c r="N558" s="427"/>
      <c r="O558" s="420"/>
      <c r="P558" s="420"/>
      <c r="Q558" s="420"/>
      <c r="R558" s="420"/>
      <c r="S558" s="242"/>
      <c r="T558" s="243"/>
      <c r="U558" s="243"/>
      <c r="V558" s="243"/>
      <c r="W558" s="244"/>
    </row>
    <row r="559" spans="1:23" ht="30" customHeight="1">
      <c r="A559" s="415"/>
      <c r="B559" s="418"/>
      <c r="C559" s="146" t="s">
        <v>18</v>
      </c>
      <c r="D559" s="421"/>
      <c r="E559" s="421"/>
      <c r="F559" s="421"/>
      <c r="G559" s="421"/>
      <c r="H559" s="426"/>
      <c r="I559" s="236"/>
      <c r="J559" s="234"/>
      <c r="K559" s="234"/>
      <c r="L559" s="234"/>
      <c r="M559" s="235"/>
      <c r="N559" s="428"/>
      <c r="O559" s="421"/>
      <c r="P559" s="421"/>
      <c r="Q559" s="421"/>
      <c r="R559" s="421"/>
      <c r="S559" s="245"/>
      <c r="T559" s="246"/>
      <c r="U559" s="246"/>
      <c r="V559" s="246"/>
      <c r="W559" s="247"/>
    </row>
    <row r="560" spans="1:23" ht="30" customHeight="1">
      <c r="A560" s="415"/>
      <c r="B560" s="418"/>
      <c r="C560" s="146" t="s">
        <v>19</v>
      </c>
      <c r="D560" s="421"/>
      <c r="E560" s="421"/>
      <c r="F560" s="421"/>
      <c r="G560" s="421"/>
      <c r="H560" s="426"/>
      <c r="I560" s="236"/>
      <c r="J560" s="234"/>
      <c r="K560" s="234"/>
      <c r="L560" s="234"/>
      <c r="M560" s="235"/>
      <c r="N560" s="428"/>
      <c r="O560" s="421"/>
      <c r="P560" s="421"/>
      <c r="Q560" s="421"/>
      <c r="R560" s="421"/>
      <c r="S560" s="245"/>
      <c r="T560" s="246"/>
      <c r="U560" s="246"/>
      <c r="V560" s="246"/>
      <c r="W560" s="247"/>
    </row>
    <row r="561" spans="1:23" ht="30" customHeight="1">
      <c r="A561" s="415"/>
      <c r="B561" s="418"/>
      <c r="C561" s="146" t="s">
        <v>20</v>
      </c>
      <c r="D561" s="421"/>
      <c r="E561" s="421"/>
      <c r="F561" s="421"/>
      <c r="G561" s="421"/>
      <c r="H561" s="426"/>
      <c r="I561" s="236"/>
      <c r="J561" s="234"/>
      <c r="K561" s="234"/>
      <c r="L561" s="234"/>
      <c r="M561" s="235"/>
      <c r="N561" s="428"/>
      <c r="O561" s="421"/>
      <c r="P561" s="421"/>
      <c r="Q561" s="421"/>
      <c r="R561" s="421"/>
      <c r="S561" s="245"/>
      <c r="T561" s="246"/>
      <c r="U561" s="246"/>
      <c r="V561" s="246"/>
      <c r="W561" s="247"/>
    </row>
    <row r="562" spans="1:23" ht="30" customHeight="1">
      <c r="A562" s="415"/>
      <c r="B562" s="418"/>
      <c r="C562" s="146" t="s">
        <v>21</v>
      </c>
      <c r="D562" s="421"/>
      <c r="E562" s="421"/>
      <c r="F562" s="421"/>
      <c r="G562" s="421"/>
      <c r="H562" s="426"/>
      <c r="I562" s="236"/>
      <c r="J562" s="234"/>
      <c r="K562" s="234"/>
      <c r="L562" s="234"/>
      <c r="M562" s="235"/>
      <c r="N562" s="428"/>
      <c r="O562" s="421"/>
      <c r="P562" s="421"/>
      <c r="Q562" s="421"/>
      <c r="R562" s="421"/>
      <c r="S562" s="245"/>
      <c r="T562" s="246"/>
      <c r="U562" s="246"/>
      <c r="V562" s="246"/>
      <c r="W562" s="247"/>
    </row>
    <row r="563" spans="1:23" ht="30" customHeight="1">
      <c r="A563" s="415"/>
      <c r="B563" s="418"/>
      <c r="C563" s="146" t="s">
        <v>22</v>
      </c>
      <c r="D563" s="421"/>
      <c r="E563" s="421"/>
      <c r="F563" s="421"/>
      <c r="G563" s="421"/>
      <c r="H563" s="426"/>
      <c r="I563" s="236"/>
      <c r="J563" s="234"/>
      <c r="K563" s="234"/>
      <c r="L563" s="234"/>
      <c r="M563" s="235"/>
      <c r="N563" s="428"/>
      <c r="O563" s="421"/>
      <c r="P563" s="421"/>
      <c r="Q563" s="421"/>
      <c r="R563" s="421"/>
      <c r="S563" s="245"/>
      <c r="T563" s="246"/>
      <c r="U563" s="246"/>
      <c r="V563" s="246"/>
      <c r="W563" s="247"/>
    </row>
    <row r="564" spans="1:23" ht="30" customHeight="1">
      <c r="A564" s="415"/>
      <c r="B564" s="418"/>
      <c r="C564" s="146" t="s">
        <v>23</v>
      </c>
      <c r="D564" s="421"/>
      <c r="E564" s="421"/>
      <c r="F564" s="421"/>
      <c r="G564" s="421"/>
      <c r="H564" s="426"/>
      <c r="I564" s="236"/>
      <c r="J564" s="234"/>
      <c r="K564" s="234"/>
      <c r="L564" s="234"/>
      <c r="M564" s="235"/>
      <c r="N564" s="428"/>
      <c r="O564" s="421"/>
      <c r="P564" s="421"/>
      <c r="Q564" s="421"/>
      <c r="R564" s="421"/>
      <c r="S564" s="245"/>
      <c r="T564" s="246"/>
      <c r="U564" s="246"/>
      <c r="V564" s="246"/>
      <c r="W564" s="247"/>
    </row>
    <row r="565" spans="1:23" ht="30" customHeight="1" thickBot="1">
      <c r="A565" s="415"/>
      <c r="B565" s="419"/>
      <c r="C565" s="149" t="s">
        <v>24</v>
      </c>
      <c r="D565" s="421"/>
      <c r="E565" s="421"/>
      <c r="F565" s="421"/>
      <c r="G565" s="421"/>
      <c r="H565" s="426"/>
      <c r="I565" s="237"/>
      <c r="J565" s="238"/>
      <c r="K565" s="238"/>
      <c r="L565" s="238"/>
      <c r="M565" s="239"/>
      <c r="N565" s="429"/>
      <c r="O565" s="424"/>
      <c r="P565" s="424"/>
      <c r="Q565" s="424"/>
      <c r="R565" s="424"/>
      <c r="S565" s="251"/>
      <c r="T565" s="248"/>
      <c r="U565" s="248"/>
      <c r="V565" s="248"/>
      <c r="W565" s="252"/>
    </row>
    <row r="566" spans="1:23" ht="30" customHeight="1" thickBot="1">
      <c r="A566" s="416"/>
      <c r="B566" s="422" t="s">
        <v>25</v>
      </c>
      <c r="C566" s="423"/>
      <c r="D566" s="256">
        <f>D558+E558+H558</f>
        <v>312.38000000000005</v>
      </c>
      <c r="E566" s="223"/>
      <c r="F566" s="223"/>
      <c r="G566" s="223"/>
      <c r="H566" s="223"/>
      <c r="I566" s="223">
        <f t="shared" ref="I566:M566" si="122">I558+I559+I560+I561+I562+I563+I564+I565</f>
        <v>0</v>
      </c>
      <c r="J566" s="223">
        <f t="shared" si="122"/>
        <v>0</v>
      </c>
      <c r="K566" s="223">
        <f t="shared" si="122"/>
        <v>0</v>
      </c>
      <c r="L566" s="223">
        <f t="shared" si="122"/>
        <v>0</v>
      </c>
      <c r="M566" s="224">
        <f t="shared" si="122"/>
        <v>0</v>
      </c>
      <c r="N566" s="256"/>
      <c r="O566" s="223"/>
      <c r="P566" s="223"/>
      <c r="Q566" s="223"/>
      <c r="R566" s="223"/>
      <c r="S566" s="223">
        <f t="shared" ref="S566:W566" si="123">S558+S559+S560+S561+S562+S563+S564+S565</f>
        <v>0</v>
      </c>
      <c r="T566" s="223">
        <f t="shared" si="123"/>
        <v>0</v>
      </c>
      <c r="U566" s="223">
        <f t="shared" si="123"/>
        <v>0</v>
      </c>
      <c r="V566" s="223">
        <f t="shared" si="123"/>
        <v>0</v>
      </c>
      <c r="W566" s="224">
        <f t="shared" si="123"/>
        <v>0</v>
      </c>
    </row>
    <row r="567" spans="1:23" ht="30" customHeight="1">
      <c r="A567" s="415">
        <v>63</v>
      </c>
      <c r="B567" s="417" t="s">
        <v>105</v>
      </c>
      <c r="C567" s="144" t="s">
        <v>17</v>
      </c>
      <c r="D567" s="420">
        <v>197.63</v>
      </c>
      <c r="E567" s="420">
        <v>23.36</v>
      </c>
      <c r="F567" s="420"/>
      <c r="G567" s="420">
        <v>224.69</v>
      </c>
      <c r="H567" s="425">
        <v>1.46</v>
      </c>
      <c r="I567" s="240"/>
      <c r="J567" s="232"/>
      <c r="K567" s="232"/>
      <c r="L567" s="232"/>
      <c r="M567" s="233"/>
      <c r="N567" s="427">
        <v>5.0199999999999996</v>
      </c>
      <c r="O567" s="420">
        <v>60</v>
      </c>
      <c r="P567" s="420"/>
      <c r="Q567" s="420">
        <v>505.11</v>
      </c>
      <c r="R567" s="420">
        <v>1.1100000000000001</v>
      </c>
      <c r="S567" s="242"/>
      <c r="T567" s="243"/>
      <c r="U567" s="243"/>
      <c r="V567" s="243"/>
      <c r="W567" s="244"/>
    </row>
    <row r="568" spans="1:23" ht="30" customHeight="1">
      <c r="A568" s="415"/>
      <c r="B568" s="418"/>
      <c r="C568" s="146" t="s">
        <v>18</v>
      </c>
      <c r="D568" s="421"/>
      <c r="E568" s="421"/>
      <c r="F568" s="421"/>
      <c r="G568" s="421"/>
      <c r="H568" s="426"/>
      <c r="I568" s="236"/>
      <c r="J568" s="234"/>
      <c r="K568" s="234"/>
      <c r="L568" s="234"/>
      <c r="M568" s="235"/>
      <c r="N568" s="428"/>
      <c r="O568" s="421"/>
      <c r="P568" s="421"/>
      <c r="Q568" s="421"/>
      <c r="R568" s="421"/>
      <c r="S568" s="245"/>
      <c r="T568" s="246"/>
      <c r="U568" s="246"/>
      <c r="V568" s="246"/>
      <c r="W568" s="247"/>
    </row>
    <row r="569" spans="1:23" ht="30" customHeight="1">
      <c r="A569" s="415"/>
      <c r="B569" s="418"/>
      <c r="C569" s="146" t="s">
        <v>19</v>
      </c>
      <c r="D569" s="421"/>
      <c r="E569" s="421"/>
      <c r="F569" s="421"/>
      <c r="G569" s="421"/>
      <c r="H569" s="426"/>
      <c r="I569" s="236"/>
      <c r="J569" s="234"/>
      <c r="K569" s="234"/>
      <c r="L569" s="234"/>
      <c r="M569" s="235"/>
      <c r="N569" s="428"/>
      <c r="O569" s="421"/>
      <c r="P569" s="421"/>
      <c r="Q569" s="421"/>
      <c r="R569" s="421"/>
      <c r="S569" s="245"/>
      <c r="T569" s="246"/>
      <c r="U569" s="246"/>
      <c r="V569" s="246"/>
      <c r="W569" s="247"/>
    </row>
    <row r="570" spans="1:23" ht="30" customHeight="1">
      <c r="A570" s="415"/>
      <c r="B570" s="418"/>
      <c r="C570" s="146" t="s">
        <v>20</v>
      </c>
      <c r="D570" s="421"/>
      <c r="E570" s="421"/>
      <c r="F570" s="421"/>
      <c r="G570" s="421"/>
      <c r="H570" s="426"/>
      <c r="I570" s="236">
        <v>40</v>
      </c>
      <c r="J570" s="234"/>
      <c r="K570" s="234"/>
      <c r="L570" s="234"/>
      <c r="M570" s="235"/>
      <c r="N570" s="428"/>
      <c r="O570" s="421"/>
      <c r="P570" s="421"/>
      <c r="Q570" s="421"/>
      <c r="R570" s="421"/>
      <c r="S570" s="245"/>
      <c r="T570" s="246"/>
      <c r="U570" s="246"/>
      <c r="V570" s="246"/>
      <c r="W570" s="247"/>
    </row>
    <row r="571" spans="1:23" ht="30" customHeight="1">
      <c r="A571" s="415"/>
      <c r="B571" s="418"/>
      <c r="C571" s="146" t="s">
        <v>21</v>
      </c>
      <c r="D571" s="421"/>
      <c r="E571" s="421"/>
      <c r="F571" s="421"/>
      <c r="G571" s="421"/>
      <c r="H571" s="426"/>
      <c r="I571" s="236"/>
      <c r="J571" s="234"/>
      <c r="K571" s="234"/>
      <c r="L571" s="234"/>
      <c r="M571" s="235"/>
      <c r="N571" s="428"/>
      <c r="O571" s="421"/>
      <c r="P571" s="421"/>
      <c r="Q571" s="421"/>
      <c r="R571" s="421"/>
      <c r="S571" s="245"/>
      <c r="T571" s="246"/>
      <c r="U571" s="246"/>
      <c r="V571" s="246"/>
      <c r="W571" s="247"/>
    </row>
    <row r="572" spans="1:23" ht="30" customHeight="1">
      <c r="A572" s="415"/>
      <c r="B572" s="418"/>
      <c r="C572" s="146" t="s">
        <v>22</v>
      </c>
      <c r="D572" s="421"/>
      <c r="E572" s="421"/>
      <c r="F572" s="421"/>
      <c r="G572" s="421"/>
      <c r="H572" s="426"/>
      <c r="I572" s="236"/>
      <c r="J572" s="234"/>
      <c r="K572" s="234"/>
      <c r="L572" s="234"/>
      <c r="M572" s="235"/>
      <c r="N572" s="428"/>
      <c r="O572" s="421"/>
      <c r="P572" s="421"/>
      <c r="Q572" s="421"/>
      <c r="R572" s="421"/>
      <c r="S572" s="245"/>
      <c r="T572" s="246"/>
      <c r="U572" s="246"/>
      <c r="V572" s="246"/>
      <c r="W572" s="247"/>
    </row>
    <row r="573" spans="1:23" ht="30" customHeight="1">
      <c r="A573" s="415"/>
      <c r="B573" s="418"/>
      <c r="C573" s="146" t="s">
        <v>23</v>
      </c>
      <c r="D573" s="421"/>
      <c r="E573" s="421"/>
      <c r="F573" s="421"/>
      <c r="G573" s="421"/>
      <c r="H573" s="426"/>
      <c r="I573" s="236"/>
      <c r="J573" s="234"/>
      <c r="K573" s="234"/>
      <c r="L573" s="234"/>
      <c r="M573" s="235"/>
      <c r="N573" s="428"/>
      <c r="O573" s="421"/>
      <c r="P573" s="421"/>
      <c r="Q573" s="421"/>
      <c r="R573" s="421"/>
      <c r="S573" s="245"/>
      <c r="T573" s="246"/>
      <c r="U573" s="246"/>
      <c r="V573" s="246"/>
      <c r="W573" s="247"/>
    </row>
    <row r="574" spans="1:23" ht="30" customHeight="1" thickBot="1">
      <c r="A574" s="415"/>
      <c r="B574" s="419"/>
      <c r="C574" s="149" t="s">
        <v>24</v>
      </c>
      <c r="D574" s="421"/>
      <c r="E574" s="421"/>
      <c r="F574" s="421"/>
      <c r="G574" s="421"/>
      <c r="H574" s="426"/>
      <c r="I574" s="237">
        <v>23</v>
      </c>
      <c r="J574" s="238"/>
      <c r="K574" s="238"/>
      <c r="L574" s="238"/>
      <c r="M574" s="239"/>
      <c r="N574" s="429"/>
      <c r="O574" s="424"/>
      <c r="P574" s="424"/>
      <c r="Q574" s="424"/>
      <c r="R574" s="424"/>
      <c r="S574" s="251"/>
      <c r="T574" s="248"/>
      <c r="U574" s="248"/>
      <c r="V574" s="248"/>
      <c r="W574" s="252"/>
    </row>
    <row r="575" spans="1:23" ht="30" customHeight="1" thickBot="1">
      <c r="A575" s="416"/>
      <c r="B575" s="422" t="s">
        <v>25</v>
      </c>
      <c r="C575" s="423"/>
      <c r="D575" s="256">
        <f>D567+E567+G567+H567</f>
        <v>447.14</v>
      </c>
      <c r="E575" s="223"/>
      <c r="F575" s="223"/>
      <c r="G575" s="223"/>
      <c r="H575" s="223"/>
      <c r="I575" s="223">
        <f t="shared" ref="I575:M575" si="124">I567+I568+I569+I570+I571+I572+I573+I574</f>
        <v>63</v>
      </c>
      <c r="J575" s="223">
        <f t="shared" si="124"/>
        <v>0</v>
      </c>
      <c r="K575" s="223">
        <f t="shared" si="124"/>
        <v>0</v>
      </c>
      <c r="L575" s="223">
        <f t="shared" si="124"/>
        <v>0</v>
      </c>
      <c r="M575" s="224">
        <f t="shared" si="124"/>
        <v>0</v>
      </c>
      <c r="N575" s="256">
        <f>N567+O567+P567+Q567+R567</f>
        <v>571.24</v>
      </c>
      <c r="O575" s="223"/>
      <c r="P575" s="223"/>
      <c r="Q575" s="223"/>
      <c r="R575" s="223"/>
      <c r="S575" s="223">
        <f t="shared" ref="S575:W575" si="125">S567+S568+S569+S570+S571+S572+S573+S574</f>
        <v>0</v>
      </c>
      <c r="T575" s="223">
        <f t="shared" si="125"/>
        <v>0</v>
      </c>
      <c r="U575" s="223">
        <f t="shared" si="125"/>
        <v>0</v>
      </c>
      <c r="V575" s="223">
        <f t="shared" si="125"/>
        <v>0</v>
      </c>
      <c r="W575" s="224">
        <f t="shared" si="125"/>
        <v>0</v>
      </c>
    </row>
    <row r="576" spans="1:23" ht="30" customHeight="1">
      <c r="A576" s="415">
        <v>64</v>
      </c>
      <c r="B576" s="417" t="s">
        <v>106</v>
      </c>
      <c r="C576" s="144" t="s">
        <v>17</v>
      </c>
      <c r="D576" s="420">
        <v>131.1</v>
      </c>
      <c r="E576" s="420">
        <v>5.7</v>
      </c>
      <c r="F576" s="420"/>
      <c r="G576" s="420">
        <v>38.4</v>
      </c>
      <c r="H576" s="425">
        <v>21</v>
      </c>
      <c r="I576" s="240"/>
      <c r="J576" s="232"/>
      <c r="K576" s="232"/>
      <c r="L576" s="232"/>
      <c r="M576" s="233"/>
      <c r="N576" s="427"/>
      <c r="O576" s="420"/>
      <c r="P576" s="420"/>
      <c r="Q576" s="420"/>
      <c r="R576" s="420"/>
      <c r="S576" s="242"/>
      <c r="T576" s="243"/>
      <c r="U576" s="243"/>
      <c r="V576" s="243"/>
      <c r="W576" s="244"/>
    </row>
    <row r="577" spans="1:23" ht="30" customHeight="1">
      <c r="A577" s="415"/>
      <c r="B577" s="418"/>
      <c r="C577" s="146" t="s">
        <v>18</v>
      </c>
      <c r="D577" s="421"/>
      <c r="E577" s="421"/>
      <c r="F577" s="421"/>
      <c r="G577" s="421"/>
      <c r="H577" s="426"/>
      <c r="I577" s="236"/>
      <c r="J577" s="234"/>
      <c r="K577" s="234"/>
      <c r="L577" s="234"/>
      <c r="M577" s="235"/>
      <c r="N577" s="428"/>
      <c r="O577" s="421"/>
      <c r="P577" s="421"/>
      <c r="Q577" s="421"/>
      <c r="R577" s="421"/>
      <c r="S577" s="245"/>
      <c r="T577" s="246"/>
      <c r="U577" s="246"/>
      <c r="V577" s="246"/>
      <c r="W577" s="247"/>
    </row>
    <row r="578" spans="1:23" ht="30" customHeight="1">
      <c r="A578" s="415"/>
      <c r="B578" s="418"/>
      <c r="C578" s="146" t="s">
        <v>19</v>
      </c>
      <c r="D578" s="421"/>
      <c r="E578" s="421"/>
      <c r="F578" s="421"/>
      <c r="G578" s="421"/>
      <c r="H578" s="426"/>
      <c r="I578" s="236"/>
      <c r="J578" s="234"/>
      <c r="K578" s="234"/>
      <c r="L578" s="234"/>
      <c r="M578" s="235"/>
      <c r="N578" s="428"/>
      <c r="O578" s="421"/>
      <c r="P578" s="421"/>
      <c r="Q578" s="421"/>
      <c r="R578" s="421"/>
      <c r="S578" s="245"/>
      <c r="T578" s="246"/>
      <c r="U578" s="246"/>
      <c r="V578" s="246"/>
      <c r="W578" s="247"/>
    </row>
    <row r="579" spans="1:23" ht="30" customHeight="1">
      <c r="A579" s="415"/>
      <c r="B579" s="418"/>
      <c r="C579" s="146" t="s">
        <v>20</v>
      </c>
      <c r="D579" s="421"/>
      <c r="E579" s="421"/>
      <c r="F579" s="421"/>
      <c r="G579" s="421"/>
      <c r="H579" s="426"/>
      <c r="I579" s="236"/>
      <c r="J579" s="234"/>
      <c r="K579" s="234"/>
      <c r="L579" s="234"/>
      <c r="M579" s="235"/>
      <c r="N579" s="428"/>
      <c r="O579" s="421"/>
      <c r="P579" s="421"/>
      <c r="Q579" s="421"/>
      <c r="R579" s="421"/>
      <c r="S579" s="245"/>
      <c r="T579" s="246"/>
      <c r="U579" s="246"/>
      <c r="V579" s="246"/>
      <c r="W579" s="247"/>
    </row>
    <row r="580" spans="1:23" ht="30" customHeight="1">
      <c r="A580" s="415"/>
      <c r="B580" s="418"/>
      <c r="C580" s="146" t="s">
        <v>21</v>
      </c>
      <c r="D580" s="421"/>
      <c r="E580" s="421"/>
      <c r="F580" s="421"/>
      <c r="G580" s="421"/>
      <c r="H580" s="426"/>
      <c r="I580" s="236">
        <v>10.7</v>
      </c>
      <c r="J580" s="234"/>
      <c r="K580" s="234"/>
      <c r="L580" s="234"/>
      <c r="M580" s="235"/>
      <c r="N580" s="428"/>
      <c r="O580" s="421"/>
      <c r="P580" s="421"/>
      <c r="Q580" s="421"/>
      <c r="R580" s="421"/>
      <c r="S580" s="245"/>
      <c r="T580" s="246"/>
      <c r="U580" s="246"/>
      <c r="V580" s="246"/>
      <c r="W580" s="247"/>
    </row>
    <row r="581" spans="1:23" ht="30" customHeight="1">
      <c r="A581" s="415"/>
      <c r="B581" s="418"/>
      <c r="C581" s="146" t="s">
        <v>22</v>
      </c>
      <c r="D581" s="421"/>
      <c r="E581" s="421"/>
      <c r="F581" s="421"/>
      <c r="G581" s="421"/>
      <c r="H581" s="426"/>
      <c r="I581" s="236"/>
      <c r="J581" s="234"/>
      <c r="K581" s="234"/>
      <c r="L581" s="234"/>
      <c r="M581" s="235"/>
      <c r="N581" s="428"/>
      <c r="O581" s="421"/>
      <c r="P581" s="421"/>
      <c r="Q581" s="421"/>
      <c r="R581" s="421"/>
      <c r="S581" s="245"/>
      <c r="T581" s="246"/>
      <c r="U581" s="246"/>
      <c r="V581" s="246"/>
      <c r="W581" s="247"/>
    </row>
    <row r="582" spans="1:23" ht="30" customHeight="1">
      <c r="A582" s="415"/>
      <c r="B582" s="418"/>
      <c r="C582" s="146" t="s">
        <v>23</v>
      </c>
      <c r="D582" s="421"/>
      <c r="E582" s="421"/>
      <c r="F582" s="421"/>
      <c r="G582" s="421"/>
      <c r="H582" s="426"/>
      <c r="I582" s="236"/>
      <c r="J582" s="234"/>
      <c r="K582" s="234"/>
      <c r="L582" s="234"/>
      <c r="M582" s="235"/>
      <c r="N582" s="428"/>
      <c r="O582" s="421"/>
      <c r="P582" s="421"/>
      <c r="Q582" s="421"/>
      <c r="R582" s="421"/>
      <c r="S582" s="245"/>
      <c r="T582" s="246"/>
      <c r="U582" s="246"/>
      <c r="V582" s="246"/>
      <c r="W582" s="247"/>
    </row>
    <row r="583" spans="1:23" ht="30" customHeight="1" thickBot="1">
      <c r="A583" s="415"/>
      <c r="B583" s="419"/>
      <c r="C583" s="149" t="s">
        <v>24</v>
      </c>
      <c r="D583" s="421"/>
      <c r="E583" s="421"/>
      <c r="F583" s="421"/>
      <c r="G583" s="421"/>
      <c r="H583" s="426"/>
      <c r="I583" s="237"/>
      <c r="J583" s="238"/>
      <c r="K583" s="238"/>
      <c r="L583" s="238"/>
      <c r="M583" s="239"/>
      <c r="N583" s="429"/>
      <c r="O583" s="424"/>
      <c r="P583" s="424"/>
      <c r="Q583" s="424"/>
      <c r="R583" s="424"/>
      <c r="S583" s="251"/>
      <c r="T583" s="248"/>
      <c r="U583" s="248"/>
      <c r="V583" s="248"/>
      <c r="W583" s="252"/>
    </row>
    <row r="584" spans="1:23" ht="30" customHeight="1" thickBot="1">
      <c r="A584" s="416"/>
      <c r="B584" s="422" t="s">
        <v>25</v>
      </c>
      <c r="C584" s="423"/>
      <c r="D584" s="256">
        <f>D576+E576+G576+H576</f>
        <v>196.2</v>
      </c>
      <c r="E584" s="223"/>
      <c r="F584" s="223"/>
      <c r="G584" s="223"/>
      <c r="H584" s="223"/>
      <c r="I584" s="223">
        <f t="shared" ref="I584:M584" si="126">I576+I577+I578+I579+I580+I581+I582+I583</f>
        <v>10.7</v>
      </c>
      <c r="J584" s="223">
        <f t="shared" si="126"/>
        <v>0</v>
      </c>
      <c r="K584" s="223">
        <f t="shared" si="126"/>
        <v>0</v>
      </c>
      <c r="L584" s="223">
        <f t="shared" si="126"/>
        <v>0</v>
      </c>
      <c r="M584" s="224">
        <f t="shared" si="126"/>
        <v>0</v>
      </c>
      <c r="N584" s="256"/>
      <c r="O584" s="223"/>
      <c r="P584" s="223"/>
      <c r="Q584" s="223"/>
      <c r="R584" s="223"/>
      <c r="S584" s="223">
        <f t="shared" ref="S584:W584" si="127">S576+S577+S578+S579+S580+S581+S582+S583</f>
        <v>0</v>
      </c>
      <c r="T584" s="223">
        <f t="shared" si="127"/>
        <v>0</v>
      </c>
      <c r="U584" s="223">
        <f t="shared" si="127"/>
        <v>0</v>
      </c>
      <c r="V584" s="223">
        <f t="shared" si="127"/>
        <v>0</v>
      </c>
      <c r="W584" s="224">
        <f t="shared" si="127"/>
        <v>0</v>
      </c>
    </row>
    <row r="585" spans="1:23" ht="30" customHeight="1">
      <c r="A585" s="415">
        <v>65</v>
      </c>
      <c r="B585" s="417" t="s">
        <v>107</v>
      </c>
      <c r="C585" s="144" t="s">
        <v>17</v>
      </c>
      <c r="D585" s="420">
        <v>157.21</v>
      </c>
      <c r="E585" s="420">
        <v>20.49</v>
      </c>
      <c r="F585" s="420"/>
      <c r="G585" s="420"/>
      <c r="H585" s="425">
        <v>1.79</v>
      </c>
      <c r="I585" s="240">
        <v>0.62</v>
      </c>
      <c r="J585" s="232"/>
      <c r="K585" s="232"/>
      <c r="L585" s="232"/>
      <c r="M585" s="233"/>
      <c r="N585" s="427"/>
      <c r="O585" s="420"/>
      <c r="P585" s="420"/>
      <c r="Q585" s="420"/>
      <c r="R585" s="420"/>
      <c r="S585" s="242"/>
      <c r="T585" s="243"/>
      <c r="U585" s="243"/>
      <c r="V585" s="243"/>
      <c r="W585" s="244"/>
    </row>
    <row r="586" spans="1:23" ht="30" customHeight="1">
      <c r="A586" s="415"/>
      <c r="B586" s="418"/>
      <c r="C586" s="146" t="s">
        <v>18</v>
      </c>
      <c r="D586" s="421"/>
      <c r="E586" s="421"/>
      <c r="F586" s="421"/>
      <c r="G586" s="421"/>
      <c r="H586" s="426"/>
      <c r="I586" s="236"/>
      <c r="J586" s="234"/>
      <c r="K586" s="234"/>
      <c r="L586" s="234"/>
      <c r="M586" s="235"/>
      <c r="N586" s="428"/>
      <c r="O586" s="421"/>
      <c r="P586" s="421"/>
      <c r="Q586" s="421"/>
      <c r="R586" s="421"/>
      <c r="S586" s="245"/>
      <c r="T586" s="246"/>
      <c r="U586" s="246"/>
      <c r="V586" s="246"/>
      <c r="W586" s="247"/>
    </row>
    <row r="587" spans="1:23" ht="30" customHeight="1">
      <c r="A587" s="415"/>
      <c r="B587" s="418"/>
      <c r="C587" s="146" t="s">
        <v>19</v>
      </c>
      <c r="D587" s="421"/>
      <c r="E587" s="421"/>
      <c r="F587" s="421"/>
      <c r="G587" s="421"/>
      <c r="H587" s="426"/>
      <c r="I587" s="236"/>
      <c r="J587" s="234">
        <v>0.72</v>
      </c>
      <c r="K587" s="234"/>
      <c r="L587" s="234"/>
      <c r="M587" s="235"/>
      <c r="N587" s="428"/>
      <c r="O587" s="421"/>
      <c r="P587" s="421"/>
      <c r="Q587" s="421"/>
      <c r="R587" s="421"/>
      <c r="S587" s="245"/>
      <c r="T587" s="246"/>
      <c r="U587" s="246"/>
      <c r="V587" s="246"/>
      <c r="W587" s="247"/>
    </row>
    <row r="588" spans="1:23" ht="30" customHeight="1">
      <c r="A588" s="415"/>
      <c r="B588" s="418"/>
      <c r="C588" s="146" t="s">
        <v>20</v>
      </c>
      <c r="D588" s="421"/>
      <c r="E588" s="421"/>
      <c r="F588" s="421"/>
      <c r="G588" s="421"/>
      <c r="H588" s="426"/>
      <c r="I588" s="236"/>
      <c r="J588" s="234"/>
      <c r="K588" s="234"/>
      <c r="L588" s="234"/>
      <c r="M588" s="235"/>
      <c r="N588" s="428"/>
      <c r="O588" s="421"/>
      <c r="P588" s="421"/>
      <c r="Q588" s="421"/>
      <c r="R588" s="421"/>
      <c r="S588" s="245"/>
      <c r="T588" s="246"/>
      <c r="U588" s="246"/>
      <c r="V588" s="246"/>
      <c r="W588" s="247"/>
    </row>
    <row r="589" spans="1:23" ht="30" customHeight="1">
      <c r="A589" s="415"/>
      <c r="B589" s="418"/>
      <c r="C589" s="146" t="s">
        <v>21</v>
      </c>
      <c r="D589" s="421"/>
      <c r="E589" s="421"/>
      <c r="F589" s="421"/>
      <c r="G589" s="421"/>
      <c r="H589" s="426"/>
      <c r="I589" s="236"/>
      <c r="J589" s="234">
        <v>0.13</v>
      </c>
      <c r="K589" s="234"/>
      <c r="L589" s="234"/>
      <c r="M589" s="235"/>
      <c r="N589" s="428"/>
      <c r="O589" s="421"/>
      <c r="P589" s="421"/>
      <c r="Q589" s="421"/>
      <c r="R589" s="421"/>
      <c r="S589" s="245"/>
      <c r="T589" s="246"/>
      <c r="U589" s="246"/>
      <c r="V589" s="246"/>
      <c r="W589" s="247"/>
    </row>
    <row r="590" spans="1:23" ht="30" customHeight="1">
      <c r="A590" s="415"/>
      <c r="B590" s="418"/>
      <c r="C590" s="146" t="s">
        <v>22</v>
      </c>
      <c r="D590" s="421"/>
      <c r="E590" s="421"/>
      <c r="F590" s="421"/>
      <c r="G590" s="421"/>
      <c r="H590" s="426"/>
      <c r="I590" s="236"/>
      <c r="J590" s="234"/>
      <c r="K590" s="234"/>
      <c r="L590" s="234"/>
      <c r="M590" s="235"/>
      <c r="N590" s="428"/>
      <c r="O590" s="421"/>
      <c r="P590" s="421"/>
      <c r="Q590" s="421"/>
      <c r="R590" s="421"/>
      <c r="S590" s="245"/>
      <c r="T590" s="246"/>
      <c r="U590" s="246"/>
      <c r="V590" s="246"/>
      <c r="W590" s="247"/>
    </row>
    <row r="591" spans="1:23" ht="30" customHeight="1">
      <c r="A591" s="415"/>
      <c r="B591" s="418"/>
      <c r="C591" s="146" t="s">
        <v>23</v>
      </c>
      <c r="D591" s="421"/>
      <c r="E591" s="421"/>
      <c r="F591" s="421"/>
      <c r="G591" s="421"/>
      <c r="H591" s="426"/>
      <c r="I591" s="236"/>
      <c r="J591" s="234"/>
      <c r="K591" s="234"/>
      <c r="L591" s="234"/>
      <c r="M591" s="235"/>
      <c r="N591" s="428"/>
      <c r="O591" s="421"/>
      <c r="P591" s="421"/>
      <c r="Q591" s="421"/>
      <c r="R591" s="421"/>
      <c r="S591" s="245"/>
      <c r="T591" s="246"/>
      <c r="U591" s="246"/>
      <c r="V591" s="246"/>
      <c r="W591" s="247"/>
    </row>
    <row r="592" spans="1:23" ht="30" customHeight="1" thickBot="1">
      <c r="A592" s="415"/>
      <c r="B592" s="419"/>
      <c r="C592" s="149" t="s">
        <v>24</v>
      </c>
      <c r="D592" s="421"/>
      <c r="E592" s="421"/>
      <c r="F592" s="421"/>
      <c r="G592" s="421"/>
      <c r="H592" s="426"/>
      <c r="I592" s="237"/>
      <c r="J592" s="238">
        <v>0.37</v>
      </c>
      <c r="K592" s="238"/>
      <c r="L592" s="238"/>
      <c r="M592" s="239"/>
      <c r="N592" s="429"/>
      <c r="O592" s="424"/>
      <c r="P592" s="424"/>
      <c r="Q592" s="424"/>
      <c r="R592" s="424"/>
      <c r="S592" s="251"/>
      <c r="T592" s="248"/>
      <c r="U592" s="248"/>
      <c r="V592" s="248"/>
      <c r="W592" s="252"/>
    </row>
    <row r="593" spans="1:23" ht="30" customHeight="1" thickBot="1">
      <c r="A593" s="416"/>
      <c r="B593" s="422" t="s">
        <v>25</v>
      </c>
      <c r="C593" s="423"/>
      <c r="D593" s="256">
        <f>D585+E585+H585</f>
        <v>179.49</v>
      </c>
      <c r="E593" s="223"/>
      <c r="F593" s="223"/>
      <c r="G593" s="223"/>
      <c r="H593" s="223"/>
      <c r="I593" s="223">
        <f t="shared" ref="I593:M593" si="128">I585+I586+I587+I588+I589+I590+I591+I592</f>
        <v>0.62</v>
      </c>
      <c r="J593" s="223">
        <f t="shared" si="128"/>
        <v>1.22</v>
      </c>
      <c r="K593" s="223">
        <f t="shared" si="128"/>
        <v>0</v>
      </c>
      <c r="L593" s="223">
        <f t="shared" si="128"/>
        <v>0</v>
      </c>
      <c r="M593" s="224">
        <f t="shared" si="128"/>
        <v>0</v>
      </c>
      <c r="N593" s="256"/>
      <c r="O593" s="223"/>
      <c r="P593" s="223"/>
      <c r="Q593" s="223"/>
      <c r="R593" s="223"/>
      <c r="S593" s="223">
        <f t="shared" ref="S593:W593" si="129">S585+S586+S587+S588+S589+S590+S591+S592</f>
        <v>0</v>
      </c>
      <c r="T593" s="223">
        <f t="shared" si="129"/>
        <v>0</v>
      </c>
      <c r="U593" s="223">
        <f t="shared" si="129"/>
        <v>0</v>
      </c>
      <c r="V593" s="223">
        <f t="shared" si="129"/>
        <v>0</v>
      </c>
      <c r="W593" s="224">
        <f t="shared" si="129"/>
        <v>0</v>
      </c>
    </row>
    <row r="594" spans="1:23" ht="30" customHeight="1">
      <c r="A594" s="415">
        <v>66</v>
      </c>
      <c r="B594" s="417" t="s">
        <v>108</v>
      </c>
      <c r="C594" s="144" t="s">
        <v>17</v>
      </c>
      <c r="D594" s="420">
        <v>304.35000000000002</v>
      </c>
      <c r="E594" s="420">
        <v>69.650000000000006</v>
      </c>
      <c r="F594" s="420"/>
      <c r="G594" s="420"/>
      <c r="H594" s="425"/>
      <c r="I594" s="240">
        <v>70</v>
      </c>
      <c r="J594" s="232">
        <v>1</v>
      </c>
      <c r="K594" s="232"/>
      <c r="L594" s="232"/>
      <c r="M594" s="233"/>
      <c r="N594" s="427"/>
      <c r="O594" s="420"/>
      <c r="P594" s="420"/>
      <c r="Q594" s="420"/>
      <c r="R594" s="420"/>
      <c r="S594" s="242"/>
      <c r="T594" s="243"/>
      <c r="U594" s="243"/>
      <c r="V594" s="243"/>
      <c r="W594" s="244"/>
    </row>
    <row r="595" spans="1:23" ht="30" customHeight="1">
      <c r="A595" s="415"/>
      <c r="B595" s="418"/>
      <c r="C595" s="146" t="s">
        <v>18</v>
      </c>
      <c r="D595" s="421"/>
      <c r="E595" s="421"/>
      <c r="F595" s="421"/>
      <c r="G595" s="421"/>
      <c r="H595" s="426"/>
      <c r="I595" s="236"/>
      <c r="J595" s="234"/>
      <c r="K595" s="234"/>
      <c r="L595" s="234"/>
      <c r="M595" s="235"/>
      <c r="N595" s="428"/>
      <c r="O595" s="421"/>
      <c r="P595" s="421"/>
      <c r="Q595" s="421"/>
      <c r="R595" s="421"/>
      <c r="S595" s="245"/>
      <c r="T595" s="246"/>
      <c r="U595" s="246"/>
      <c r="V595" s="246"/>
      <c r="W595" s="247"/>
    </row>
    <row r="596" spans="1:23" ht="30" customHeight="1">
      <c r="A596" s="415"/>
      <c r="B596" s="418"/>
      <c r="C596" s="146" t="s">
        <v>19</v>
      </c>
      <c r="D596" s="421"/>
      <c r="E596" s="421"/>
      <c r="F596" s="421"/>
      <c r="G596" s="421"/>
      <c r="H596" s="426"/>
      <c r="I596" s="236"/>
      <c r="J596" s="234"/>
      <c r="K596" s="234"/>
      <c r="L596" s="234"/>
      <c r="M596" s="235"/>
      <c r="N596" s="428"/>
      <c r="O596" s="421"/>
      <c r="P596" s="421"/>
      <c r="Q596" s="421"/>
      <c r="R596" s="421"/>
      <c r="S596" s="245"/>
      <c r="T596" s="246"/>
      <c r="U596" s="246"/>
      <c r="V596" s="246"/>
      <c r="W596" s="247"/>
    </row>
    <row r="597" spans="1:23" ht="30" customHeight="1">
      <c r="A597" s="415"/>
      <c r="B597" s="418"/>
      <c r="C597" s="146" t="s">
        <v>20</v>
      </c>
      <c r="D597" s="421"/>
      <c r="E597" s="421"/>
      <c r="F597" s="421"/>
      <c r="G597" s="421"/>
      <c r="H597" s="426"/>
      <c r="I597" s="236">
        <v>180</v>
      </c>
      <c r="J597" s="234">
        <v>6</v>
      </c>
      <c r="K597" s="234"/>
      <c r="L597" s="234"/>
      <c r="M597" s="235"/>
      <c r="N597" s="428"/>
      <c r="O597" s="421"/>
      <c r="P597" s="421"/>
      <c r="Q597" s="421"/>
      <c r="R597" s="421"/>
      <c r="S597" s="245"/>
      <c r="T597" s="246"/>
      <c r="U597" s="246"/>
      <c r="V597" s="246"/>
      <c r="W597" s="247"/>
    </row>
    <row r="598" spans="1:23" ht="30" customHeight="1">
      <c r="A598" s="415"/>
      <c r="B598" s="418"/>
      <c r="C598" s="146" t="s">
        <v>21</v>
      </c>
      <c r="D598" s="421"/>
      <c r="E598" s="421"/>
      <c r="F598" s="421"/>
      <c r="G598" s="421"/>
      <c r="H598" s="426"/>
      <c r="I598" s="236"/>
      <c r="J598" s="234"/>
      <c r="K598" s="234"/>
      <c r="L598" s="234"/>
      <c r="M598" s="235"/>
      <c r="N598" s="428"/>
      <c r="O598" s="421"/>
      <c r="P598" s="421"/>
      <c r="Q598" s="421"/>
      <c r="R598" s="421"/>
      <c r="S598" s="245"/>
      <c r="T598" s="246"/>
      <c r="U598" s="246"/>
      <c r="V598" s="246"/>
      <c r="W598" s="247"/>
    </row>
    <row r="599" spans="1:23" ht="30" customHeight="1">
      <c r="A599" s="415"/>
      <c r="B599" s="418"/>
      <c r="C599" s="146" t="s">
        <v>22</v>
      </c>
      <c r="D599" s="421"/>
      <c r="E599" s="421"/>
      <c r="F599" s="421"/>
      <c r="G599" s="421"/>
      <c r="H599" s="426"/>
      <c r="I599" s="236"/>
      <c r="J599" s="234"/>
      <c r="K599" s="234"/>
      <c r="L599" s="234"/>
      <c r="M599" s="235"/>
      <c r="N599" s="428"/>
      <c r="O599" s="421"/>
      <c r="P599" s="421"/>
      <c r="Q599" s="421"/>
      <c r="R599" s="421"/>
      <c r="S599" s="245"/>
      <c r="T599" s="246"/>
      <c r="U599" s="246"/>
      <c r="V599" s="246"/>
      <c r="W599" s="247"/>
    </row>
    <row r="600" spans="1:23" ht="30" customHeight="1">
      <c r="A600" s="415"/>
      <c r="B600" s="418"/>
      <c r="C600" s="146" t="s">
        <v>23</v>
      </c>
      <c r="D600" s="421"/>
      <c r="E600" s="421"/>
      <c r="F600" s="421"/>
      <c r="G600" s="421"/>
      <c r="H600" s="426"/>
      <c r="I600" s="236"/>
      <c r="J600" s="234"/>
      <c r="K600" s="234"/>
      <c r="L600" s="234"/>
      <c r="M600" s="235"/>
      <c r="N600" s="428"/>
      <c r="O600" s="421"/>
      <c r="P600" s="421"/>
      <c r="Q600" s="421"/>
      <c r="R600" s="421"/>
      <c r="S600" s="245"/>
      <c r="T600" s="246"/>
      <c r="U600" s="246"/>
      <c r="V600" s="246"/>
      <c r="W600" s="247"/>
    </row>
    <row r="601" spans="1:23" ht="30" customHeight="1" thickBot="1">
      <c r="A601" s="415"/>
      <c r="B601" s="419"/>
      <c r="C601" s="149" t="s">
        <v>24</v>
      </c>
      <c r="D601" s="421"/>
      <c r="E601" s="421"/>
      <c r="F601" s="421"/>
      <c r="G601" s="421"/>
      <c r="H601" s="426"/>
      <c r="I601" s="237">
        <v>51.8</v>
      </c>
      <c r="J601" s="238">
        <v>1.8</v>
      </c>
      <c r="K601" s="238"/>
      <c r="L601" s="238"/>
      <c r="M601" s="239"/>
      <c r="N601" s="429"/>
      <c r="O601" s="424"/>
      <c r="P601" s="424"/>
      <c r="Q601" s="424"/>
      <c r="R601" s="424"/>
      <c r="S601" s="251"/>
      <c r="T601" s="248"/>
      <c r="U601" s="248"/>
      <c r="V601" s="248"/>
      <c r="W601" s="252"/>
    </row>
    <row r="602" spans="1:23" ht="30" customHeight="1" thickBot="1">
      <c r="A602" s="416"/>
      <c r="B602" s="422" t="s">
        <v>25</v>
      </c>
      <c r="C602" s="423"/>
      <c r="D602" s="256">
        <f>D594+E594</f>
        <v>374</v>
      </c>
      <c r="E602" s="223"/>
      <c r="F602" s="223"/>
      <c r="G602" s="223"/>
      <c r="H602" s="223"/>
      <c r="I602" s="223">
        <f t="shared" ref="I602:M602" si="130">I594+I595+I596+I597+I598+I599+I600+I601</f>
        <v>301.8</v>
      </c>
      <c r="J602" s="223">
        <f t="shared" si="130"/>
        <v>8.8000000000000007</v>
      </c>
      <c r="K602" s="223">
        <f t="shared" si="130"/>
        <v>0</v>
      </c>
      <c r="L602" s="223">
        <f t="shared" si="130"/>
        <v>0</v>
      </c>
      <c r="M602" s="224">
        <f t="shared" si="130"/>
        <v>0</v>
      </c>
      <c r="N602" s="256"/>
      <c r="O602" s="223"/>
      <c r="P602" s="223"/>
      <c r="Q602" s="223"/>
      <c r="R602" s="223"/>
      <c r="S602" s="223">
        <f t="shared" ref="S602:W602" si="131">S594+S595+S596+S597+S598+S599+S600+S601</f>
        <v>0</v>
      </c>
      <c r="T602" s="223">
        <f t="shared" si="131"/>
        <v>0</v>
      </c>
      <c r="U602" s="223">
        <f t="shared" si="131"/>
        <v>0</v>
      </c>
      <c r="V602" s="223">
        <f t="shared" si="131"/>
        <v>0</v>
      </c>
      <c r="W602" s="224">
        <f t="shared" si="131"/>
        <v>0</v>
      </c>
    </row>
    <row r="603" spans="1:23" ht="30" customHeight="1">
      <c r="A603" s="415">
        <v>67</v>
      </c>
      <c r="B603" s="417" t="s">
        <v>109</v>
      </c>
      <c r="C603" s="144" t="s">
        <v>17</v>
      </c>
      <c r="D603" s="420">
        <v>490.45</v>
      </c>
      <c r="E603" s="420">
        <v>2.11</v>
      </c>
      <c r="F603" s="420"/>
      <c r="G603" s="420"/>
      <c r="H603" s="425">
        <v>245.93</v>
      </c>
      <c r="I603" s="240"/>
      <c r="J603" s="232"/>
      <c r="K603" s="232"/>
      <c r="L603" s="232"/>
      <c r="M603" s="233"/>
      <c r="N603" s="427"/>
      <c r="O603" s="420"/>
      <c r="P603" s="420"/>
      <c r="Q603" s="420"/>
      <c r="R603" s="420"/>
      <c r="S603" s="242"/>
      <c r="T603" s="243"/>
      <c r="U603" s="243"/>
      <c r="V603" s="243"/>
      <c r="W603" s="244"/>
    </row>
    <row r="604" spans="1:23" ht="30" customHeight="1">
      <c r="A604" s="415"/>
      <c r="B604" s="418"/>
      <c r="C604" s="146" t="s">
        <v>18</v>
      </c>
      <c r="D604" s="421"/>
      <c r="E604" s="421"/>
      <c r="F604" s="421"/>
      <c r="G604" s="421"/>
      <c r="H604" s="426"/>
      <c r="I604" s="236"/>
      <c r="J604" s="234"/>
      <c r="K604" s="234"/>
      <c r="L604" s="234"/>
      <c r="M604" s="235"/>
      <c r="N604" s="428"/>
      <c r="O604" s="421"/>
      <c r="P604" s="421"/>
      <c r="Q604" s="421"/>
      <c r="R604" s="421"/>
      <c r="S604" s="245"/>
      <c r="T604" s="246"/>
      <c r="U604" s="246"/>
      <c r="V604" s="246"/>
      <c r="W604" s="247"/>
    </row>
    <row r="605" spans="1:23" ht="30" customHeight="1">
      <c r="A605" s="415"/>
      <c r="B605" s="418"/>
      <c r="C605" s="146" t="s">
        <v>19</v>
      </c>
      <c r="D605" s="421"/>
      <c r="E605" s="421"/>
      <c r="F605" s="421"/>
      <c r="G605" s="421"/>
      <c r="H605" s="426"/>
      <c r="I605" s="236"/>
      <c r="J605" s="234"/>
      <c r="K605" s="234"/>
      <c r="L605" s="234"/>
      <c r="M605" s="235"/>
      <c r="N605" s="428"/>
      <c r="O605" s="421"/>
      <c r="P605" s="421"/>
      <c r="Q605" s="421"/>
      <c r="R605" s="421"/>
      <c r="S605" s="245"/>
      <c r="T605" s="246"/>
      <c r="U605" s="246"/>
      <c r="V605" s="246"/>
      <c r="W605" s="247"/>
    </row>
    <row r="606" spans="1:23" ht="30" customHeight="1">
      <c r="A606" s="415"/>
      <c r="B606" s="418"/>
      <c r="C606" s="146" t="s">
        <v>20</v>
      </c>
      <c r="D606" s="421"/>
      <c r="E606" s="421"/>
      <c r="F606" s="421"/>
      <c r="G606" s="421"/>
      <c r="H606" s="426"/>
      <c r="I606" s="236">
        <v>50</v>
      </c>
      <c r="J606" s="234"/>
      <c r="K606" s="234"/>
      <c r="L606" s="234"/>
      <c r="M606" s="235"/>
      <c r="N606" s="428"/>
      <c r="O606" s="421"/>
      <c r="P606" s="421"/>
      <c r="Q606" s="421"/>
      <c r="R606" s="421"/>
      <c r="S606" s="245"/>
      <c r="T606" s="246"/>
      <c r="U606" s="246"/>
      <c r="V606" s="246"/>
      <c r="W606" s="247"/>
    </row>
    <row r="607" spans="1:23" ht="30" customHeight="1">
      <c r="A607" s="415"/>
      <c r="B607" s="418"/>
      <c r="C607" s="146" t="s">
        <v>21</v>
      </c>
      <c r="D607" s="421"/>
      <c r="E607" s="421"/>
      <c r="F607" s="421"/>
      <c r="G607" s="421"/>
      <c r="H607" s="426"/>
      <c r="I607" s="236"/>
      <c r="J607" s="234"/>
      <c r="K607" s="234"/>
      <c r="L607" s="234"/>
      <c r="M607" s="235"/>
      <c r="N607" s="428"/>
      <c r="O607" s="421"/>
      <c r="P607" s="421"/>
      <c r="Q607" s="421"/>
      <c r="R607" s="421"/>
      <c r="S607" s="245"/>
      <c r="T607" s="246"/>
      <c r="U607" s="246"/>
      <c r="V607" s="246"/>
      <c r="W607" s="247"/>
    </row>
    <row r="608" spans="1:23" ht="30" customHeight="1">
      <c r="A608" s="415"/>
      <c r="B608" s="418"/>
      <c r="C608" s="146" t="s">
        <v>22</v>
      </c>
      <c r="D608" s="421"/>
      <c r="E608" s="421"/>
      <c r="F608" s="421"/>
      <c r="G608" s="421"/>
      <c r="H608" s="426"/>
      <c r="I608" s="236"/>
      <c r="J608" s="234"/>
      <c r="K608" s="234"/>
      <c r="L608" s="234"/>
      <c r="M608" s="235"/>
      <c r="N608" s="428"/>
      <c r="O608" s="421"/>
      <c r="P608" s="421"/>
      <c r="Q608" s="421"/>
      <c r="R608" s="421"/>
      <c r="S608" s="245"/>
      <c r="T608" s="246"/>
      <c r="U608" s="246"/>
      <c r="V608" s="246"/>
      <c r="W608" s="247"/>
    </row>
    <row r="609" spans="1:23" ht="30" customHeight="1">
      <c r="A609" s="415"/>
      <c r="B609" s="418"/>
      <c r="C609" s="146" t="s">
        <v>23</v>
      </c>
      <c r="D609" s="421"/>
      <c r="E609" s="421"/>
      <c r="F609" s="421"/>
      <c r="G609" s="421"/>
      <c r="H609" s="426"/>
      <c r="I609" s="236"/>
      <c r="J609" s="234"/>
      <c r="K609" s="234"/>
      <c r="L609" s="234"/>
      <c r="M609" s="235"/>
      <c r="N609" s="428"/>
      <c r="O609" s="421"/>
      <c r="P609" s="421"/>
      <c r="Q609" s="421"/>
      <c r="R609" s="421"/>
      <c r="S609" s="245"/>
      <c r="T609" s="246"/>
      <c r="U609" s="246"/>
      <c r="V609" s="246"/>
      <c r="W609" s="247"/>
    </row>
    <row r="610" spans="1:23" ht="30" customHeight="1" thickBot="1">
      <c r="A610" s="415"/>
      <c r="B610" s="419"/>
      <c r="C610" s="149" t="s">
        <v>24</v>
      </c>
      <c r="D610" s="421"/>
      <c r="E610" s="421"/>
      <c r="F610" s="421"/>
      <c r="G610" s="421"/>
      <c r="H610" s="426"/>
      <c r="I610" s="237">
        <v>62</v>
      </c>
      <c r="J610" s="238"/>
      <c r="K610" s="238"/>
      <c r="L610" s="238"/>
      <c r="M610" s="239"/>
      <c r="N610" s="429"/>
      <c r="O610" s="424"/>
      <c r="P610" s="424"/>
      <c r="Q610" s="424"/>
      <c r="R610" s="424"/>
      <c r="S610" s="251"/>
      <c r="T610" s="248"/>
      <c r="U610" s="248"/>
      <c r="V610" s="248"/>
      <c r="W610" s="252"/>
    </row>
    <row r="611" spans="1:23" ht="30" customHeight="1" thickBot="1">
      <c r="A611" s="416"/>
      <c r="B611" s="422" t="s">
        <v>25</v>
      </c>
      <c r="C611" s="423"/>
      <c r="D611" s="256">
        <f>D603+E603+H603</f>
        <v>738.49</v>
      </c>
      <c r="E611" s="223"/>
      <c r="F611" s="223"/>
      <c r="G611" s="223"/>
      <c r="H611" s="223"/>
      <c r="I611" s="223">
        <f t="shared" ref="I611:M611" si="132">I603+I604+I605+I606+I607+I608+I609+I610</f>
        <v>112</v>
      </c>
      <c r="J611" s="223">
        <f t="shared" si="132"/>
        <v>0</v>
      </c>
      <c r="K611" s="223">
        <f t="shared" si="132"/>
        <v>0</v>
      </c>
      <c r="L611" s="223">
        <f t="shared" si="132"/>
        <v>0</v>
      </c>
      <c r="M611" s="224">
        <f t="shared" si="132"/>
        <v>0</v>
      </c>
      <c r="N611" s="256"/>
      <c r="O611" s="223"/>
      <c r="P611" s="223"/>
      <c r="Q611" s="223"/>
      <c r="R611" s="223"/>
      <c r="S611" s="223">
        <f t="shared" ref="S611:W611" si="133">S603+S604+S605+S606+S607+S608+S609+S610</f>
        <v>0</v>
      </c>
      <c r="T611" s="223">
        <f t="shared" si="133"/>
        <v>0</v>
      </c>
      <c r="U611" s="223">
        <f t="shared" si="133"/>
        <v>0</v>
      </c>
      <c r="V611" s="223">
        <f t="shared" si="133"/>
        <v>0</v>
      </c>
      <c r="W611" s="224">
        <f t="shared" si="133"/>
        <v>0</v>
      </c>
    </row>
    <row r="612" spans="1:23" ht="30" customHeight="1">
      <c r="A612" s="415">
        <v>68</v>
      </c>
      <c r="B612" s="417" t="s">
        <v>110</v>
      </c>
      <c r="C612" s="144" t="s">
        <v>17</v>
      </c>
      <c r="D612" s="420">
        <v>153.15</v>
      </c>
      <c r="E612" s="420">
        <v>6.55</v>
      </c>
      <c r="F612" s="420"/>
      <c r="G612" s="420"/>
      <c r="H612" s="425"/>
      <c r="I612" s="240">
        <v>13.5</v>
      </c>
      <c r="J612" s="232"/>
      <c r="K612" s="232"/>
      <c r="L612" s="232"/>
      <c r="M612" s="233"/>
      <c r="N612" s="427"/>
      <c r="O612" s="420"/>
      <c r="P612" s="420"/>
      <c r="Q612" s="420"/>
      <c r="R612" s="420"/>
      <c r="S612" s="242"/>
      <c r="T612" s="243"/>
      <c r="U612" s="243"/>
      <c r="V612" s="243"/>
      <c r="W612" s="244"/>
    </row>
    <row r="613" spans="1:23" ht="30" customHeight="1">
      <c r="A613" s="415"/>
      <c r="B613" s="418"/>
      <c r="C613" s="146" t="s">
        <v>18</v>
      </c>
      <c r="D613" s="421"/>
      <c r="E613" s="421"/>
      <c r="F613" s="421"/>
      <c r="G613" s="421"/>
      <c r="H613" s="426"/>
      <c r="I613" s="236"/>
      <c r="J613" s="234"/>
      <c r="K613" s="234"/>
      <c r="L613" s="234"/>
      <c r="M613" s="235"/>
      <c r="N613" s="428"/>
      <c r="O613" s="421"/>
      <c r="P613" s="421"/>
      <c r="Q613" s="421"/>
      <c r="R613" s="421"/>
      <c r="S613" s="245"/>
      <c r="T613" s="246"/>
      <c r="U613" s="246"/>
      <c r="V613" s="246"/>
      <c r="W613" s="247"/>
    </row>
    <row r="614" spans="1:23" ht="30" customHeight="1">
      <c r="A614" s="415"/>
      <c r="B614" s="418"/>
      <c r="C614" s="146" t="s">
        <v>19</v>
      </c>
      <c r="D614" s="421"/>
      <c r="E614" s="421"/>
      <c r="F614" s="421"/>
      <c r="G614" s="421"/>
      <c r="H614" s="426"/>
      <c r="I614" s="236">
        <v>5</v>
      </c>
      <c r="J614" s="234"/>
      <c r="K614" s="234"/>
      <c r="L614" s="234"/>
      <c r="M614" s="235"/>
      <c r="N614" s="428"/>
      <c r="O614" s="421"/>
      <c r="P614" s="421"/>
      <c r="Q614" s="421"/>
      <c r="R614" s="421"/>
      <c r="S614" s="245"/>
      <c r="T614" s="246"/>
      <c r="U614" s="246"/>
      <c r="V614" s="246"/>
      <c r="W614" s="247"/>
    </row>
    <row r="615" spans="1:23" ht="30" customHeight="1">
      <c r="A615" s="415"/>
      <c r="B615" s="418"/>
      <c r="C615" s="146" t="s">
        <v>20</v>
      </c>
      <c r="D615" s="421"/>
      <c r="E615" s="421"/>
      <c r="F615" s="421"/>
      <c r="G615" s="421"/>
      <c r="H615" s="426"/>
      <c r="I615" s="236"/>
      <c r="J615" s="234"/>
      <c r="K615" s="234"/>
      <c r="L615" s="234"/>
      <c r="M615" s="235"/>
      <c r="N615" s="428"/>
      <c r="O615" s="421"/>
      <c r="P615" s="421"/>
      <c r="Q615" s="421"/>
      <c r="R615" s="421"/>
      <c r="S615" s="245"/>
      <c r="T615" s="246"/>
      <c r="U615" s="246"/>
      <c r="V615" s="246"/>
      <c r="W615" s="247"/>
    </row>
    <row r="616" spans="1:23" ht="30" customHeight="1">
      <c r="A616" s="415"/>
      <c r="B616" s="418"/>
      <c r="C616" s="146" t="s">
        <v>21</v>
      </c>
      <c r="D616" s="421"/>
      <c r="E616" s="421"/>
      <c r="F616" s="421"/>
      <c r="G616" s="421"/>
      <c r="H616" s="426"/>
      <c r="I616" s="236"/>
      <c r="J616" s="234"/>
      <c r="K616" s="234"/>
      <c r="L616" s="234"/>
      <c r="M616" s="235"/>
      <c r="N616" s="428"/>
      <c r="O616" s="421"/>
      <c r="P616" s="421"/>
      <c r="Q616" s="421"/>
      <c r="R616" s="421"/>
      <c r="S616" s="245"/>
      <c r="T616" s="246"/>
      <c r="U616" s="246"/>
      <c r="V616" s="246"/>
      <c r="W616" s="247"/>
    </row>
    <row r="617" spans="1:23" ht="30" customHeight="1">
      <c r="A617" s="415"/>
      <c r="B617" s="418"/>
      <c r="C617" s="146" t="s">
        <v>22</v>
      </c>
      <c r="D617" s="421"/>
      <c r="E617" s="421"/>
      <c r="F617" s="421"/>
      <c r="G617" s="421"/>
      <c r="H617" s="426"/>
      <c r="I617" s="236">
        <v>9</v>
      </c>
      <c r="J617" s="234"/>
      <c r="K617" s="234"/>
      <c r="L617" s="234"/>
      <c r="M617" s="235"/>
      <c r="N617" s="428"/>
      <c r="O617" s="421"/>
      <c r="P617" s="421"/>
      <c r="Q617" s="421"/>
      <c r="R617" s="421"/>
      <c r="S617" s="245"/>
      <c r="T617" s="246"/>
      <c r="U617" s="246"/>
      <c r="V617" s="246"/>
      <c r="W617" s="247"/>
    </row>
    <row r="618" spans="1:23" ht="30" customHeight="1">
      <c r="A618" s="415"/>
      <c r="B618" s="418"/>
      <c r="C618" s="146" t="s">
        <v>23</v>
      </c>
      <c r="D618" s="421"/>
      <c r="E618" s="421"/>
      <c r="F618" s="421"/>
      <c r="G618" s="421"/>
      <c r="H618" s="426"/>
      <c r="I618" s="236">
        <v>11</v>
      </c>
      <c r="J618" s="234"/>
      <c r="K618" s="234"/>
      <c r="L618" s="234"/>
      <c r="M618" s="235"/>
      <c r="N618" s="428"/>
      <c r="O618" s="421"/>
      <c r="P618" s="421"/>
      <c r="Q618" s="421"/>
      <c r="R618" s="421"/>
      <c r="S618" s="245"/>
      <c r="T618" s="246"/>
      <c r="U618" s="246"/>
      <c r="V618" s="246"/>
      <c r="W618" s="247"/>
    </row>
    <row r="619" spans="1:23" ht="30" customHeight="1" thickBot="1">
      <c r="A619" s="415"/>
      <c r="B619" s="419"/>
      <c r="C619" s="149" t="s">
        <v>24</v>
      </c>
      <c r="D619" s="421"/>
      <c r="E619" s="421"/>
      <c r="F619" s="421"/>
      <c r="G619" s="421"/>
      <c r="H619" s="426"/>
      <c r="I619" s="237">
        <v>15</v>
      </c>
      <c r="J619" s="238"/>
      <c r="K619" s="238"/>
      <c r="L619" s="238"/>
      <c r="M619" s="239"/>
      <c r="N619" s="429"/>
      <c r="O619" s="424"/>
      <c r="P619" s="424"/>
      <c r="Q619" s="424"/>
      <c r="R619" s="424"/>
      <c r="S619" s="251"/>
      <c r="T619" s="248"/>
      <c r="U619" s="248"/>
      <c r="V619" s="248"/>
      <c r="W619" s="252"/>
    </row>
    <row r="620" spans="1:23" ht="30" customHeight="1" thickBot="1">
      <c r="A620" s="416"/>
      <c r="B620" s="422" t="s">
        <v>25</v>
      </c>
      <c r="C620" s="423"/>
      <c r="D620" s="256">
        <f>D612+E612</f>
        <v>159.70000000000002</v>
      </c>
      <c r="E620" s="223"/>
      <c r="F620" s="223"/>
      <c r="G620" s="223"/>
      <c r="H620" s="223"/>
      <c r="I620" s="223">
        <f t="shared" ref="I620:M620" si="134">I612+I613+I614+I615+I616+I617+I618+I619</f>
        <v>53.5</v>
      </c>
      <c r="J620" s="223">
        <f t="shared" si="134"/>
        <v>0</v>
      </c>
      <c r="K620" s="223">
        <f t="shared" si="134"/>
        <v>0</v>
      </c>
      <c r="L620" s="223">
        <f t="shared" si="134"/>
        <v>0</v>
      </c>
      <c r="M620" s="224">
        <f t="shared" si="134"/>
        <v>0</v>
      </c>
      <c r="N620" s="256"/>
      <c r="O620" s="223"/>
      <c r="P620" s="223"/>
      <c r="Q620" s="223"/>
      <c r="R620" s="223"/>
      <c r="S620" s="223">
        <f t="shared" ref="S620:W620" si="135">S612+S613+S614+S615+S616+S617+S618+S619</f>
        <v>0</v>
      </c>
      <c r="T620" s="223">
        <f t="shared" si="135"/>
        <v>0</v>
      </c>
      <c r="U620" s="223">
        <f t="shared" si="135"/>
        <v>0</v>
      </c>
      <c r="V620" s="223">
        <f t="shared" si="135"/>
        <v>0</v>
      </c>
      <c r="W620" s="224">
        <f t="shared" si="135"/>
        <v>0</v>
      </c>
    </row>
    <row r="621" spans="1:23" ht="30" customHeight="1">
      <c r="A621" s="415">
        <v>69</v>
      </c>
      <c r="B621" s="417" t="s">
        <v>111</v>
      </c>
      <c r="C621" s="144" t="s">
        <v>17</v>
      </c>
      <c r="D621" s="420">
        <v>152.38999999999999</v>
      </c>
      <c r="E621" s="420">
        <v>7.64</v>
      </c>
      <c r="F621" s="420"/>
      <c r="G621" s="420"/>
      <c r="H621" s="425">
        <v>13.55</v>
      </c>
      <c r="I621" s="240">
        <v>2.36</v>
      </c>
      <c r="J621" s="232"/>
      <c r="K621" s="232"/>
      <c r="L621" s="232"/>
      <c r="M621" s="233"/>
      <c r="N621" s="427"/>
      <c r="O621" s="420"/>
      <c r="P621" s="420"/>
      <c r="Q621" s="420"/>
      <c r="R621" s="420"/>
      <c r="S621" s="242"/>
      <c r="T621" s="243"/>
      <c r="U621" s="243"/>
      <c r="V621" s="243"/>
      <c r="W621" s="244"/>
    </row>
    <row r="622" spans="1:23" ht="30" customHeight="1">
      <c r="A622" s="415"/>
      <c r="B622" s="418"/>
      <c r="C622" s="146" t="s">
        <v>18</v>
      </c>
      <c r="D622" s="421"/>
      <c r="E622" s="421"/>
      <c r="F622" s="421"/>
      <c r="G622" s="421"/>
      <c r="H622" s="426"/>
      <c r="I622" s="236"/>
      <c r="J622" s="234"/>
      <c r="K622" s="234"/>
      <c r="L622" s="234"/>
      <c r="M622" s="235"/>
      <c r="N622" s="428"/>
      <c r="O622" s="421"/>
      <c r="P622" s="421"/>
      <c r="Q622" s="421"/>
      <c r="R622" s="421"/>
      <c r="S622" s="245"/>
      <c r="T622" s="246"/>
      <c r="U622" s="246"/>
      <c r="V622" s="246"/>
      <c r="W622" s="247"/>
    </row>
    <row r="623" spans="1:23" ht="30" customHeight="1">
      <c r="A623" s="415"/>
      <c r="B623" s="418"/>
      <c r="C623" s="146" t="s">
        <v>19</v>
      </c>
      <c r="D623" s="421"/>
      <c r="E623" s="421"/>
      <c r="F623" s="421"/>
      <c r="G623" s="421"/>
      <c r="H623" s="426"/>
      <c r="I623" s="236"/>
      <c r="J623" s="234"/>
      <c r="K623" s="234"/>
      <c r="L623" s="234"/>
      <c r="M623" s="235"/>
      <c r="N623" s="428"/>
      <c r="O623" s="421"/>
      <c r="P623" s="421"/>
      <c r="Q623" s="421"/>
      <c r="R623" s="421"/>
      <c r="S623" s="245"/>
      <c r="T623" s="246"/>
      <c r="U623" s="246"/>
      <c r="V623" s="246"/>
      <c r="W623" s="247"/>
    </row>
    <row r="624" spans="1:23" ht="30" customHeight="1">
      <c r="A624" s="415"/>
      <c r="B624" s="418"/>
      <c r="C624" s="146" t="s">
        <v>20</v>
      </c>
      <c r="D624" s="421"/>
      <c r="E624" s="421"/>
      <c r="F624" s="421"/>
      <c r="G624" s="421"/>
      <c r="H624" s="426"/>
      <c r="I624" s="236"/>
      <c r="J624" s="234"/>
      <c r="K624" s="234"/>
      <c r="L624" s="234"/>
      <c r="M624" s="235"/>
      <c r="N624" s="428"/>
      <c r="O624" s="421"/>
      <c r="P624" s="421"/>
      <c r="Q624" s="421"/>
      <c r="R624" s="421"/>
      <c r="S624" s="245"/>
      <c r="T624" s="246"/>
      <c r="U624" s="246"/>
      <c r="V624" s="246"/>
      <c r="W624" s="247"/>
    </row>
    <row r="625" spans="1:23" ht="30" customHeight="1">
      <c r="A625" s="415"/>
      <c r="B625" s="418"/>
      <c r="C625" s="146" t="s">
        <v>21</v>
      </c>
      <c r="D625" s="421"/>
      <c r="E625" s="421"/>
      <c r="F625" s="421"/>
      <c r="G625" s="421"/>
      <c r="H625" s="426"/>
      <c r="I625" s="236"/>
      <c r="J625" s="234"/>
      <c r="K625" s="234"/>
      <c r="L625" s="234"/>
      <c r="M625" s="235"/>
      <c r="N625" s="428"/>
      <c r="O625" s="421"/>
      <c r="P625" s="421"/>
      <c r="Q625" s="421"/>
      <c r="R625" s="421"/>
      <c r="S625" s="245"/>
      <c r="T625" s="246"/>
      <c r="U625" s="246"/>
      <c r="V625" s="246"/>
      <c r="W625" s="247"/>
    </row>
    <row r="626" spans="1:23" ht="30" customHeight="1">
      <c r="A626" s="415"/>
      <c r="B626" s="418"/>
      <c r="C626" s="146" t="s">
        <v>22</v>
      </c>
      <c r="D626" s="421"/>
      <c r="E626" s="421"/>
      <c r="F626" s="421"/>
      <c r="G626" s="421"/>
      <c r="H626" s="426"/>
      <c r="I626" s="236"/>
      <c r="J626" s="234"/>
      <c r="K626" s="234"/>
      <c r="L626" s="234"/>
      <c r="M626" s="235"/>
      <c r="N626" s="428"/>
      <c r="O626" s="421"/>
      <c r="P626" s="421"/>
      <c r="Q626" s="421"/>
      <c r="R626" s="421"/>
      <c r="S626" s="245"/>
      <c r="T626" s="246"/>
      <c r="U626" s="246"/>
      <c r="V626" s="246"/>
      <c r="W626" s="247"/>
    </row>
    <row r="627" spans="1:23" ht="30" customHeight="1">
      <c r="A627" s="415"/>
      <c r="B627" s="418"/>
      <c r="C627" s="146" t="s">
        <v>23</v>
      </c>
      <c r="D627" s="421"/>
      <c r="E627" s="421"/>
      <c r="F627" s="421"/>
      <c r="G627" s="421"/>
      <c r="H627" s="426"/>
      <c r="I627" s="236"/>
      <c r="J627" s="234"/>
      <c r="K627" s="234"/>
      <c r="L627" s="234"/>
      <c r="M627" s="235"/>
      <c r="N627" s="428"/>
      <c r="O627" s="421"/>
      <c r="P627" s="421"/>
      <c r="Q627" s="421"/>
      <c r="R627" s="421"/>
      <c r="S627" s="245"/>
      <c r="T627" s="246"/>
      <c r="U627" s="246"/>
      <c r="V627" s="246"/>
      <c r="W627" s="247"/>
    </row>
    <row r="628" spans="1:23" ht="30" customHeight="1" thickBot="1">
      <c r="A628" s="415"/>
      <c r="B628" s="419"/>
      <c r="C628" s="149" t="s">
        <v>24</v>
      </c>
      <c r="D628" s="421"/>
      <c r="E628" s="421"/>
      <c r="F628" s="421"/>
      <c r="G628" s="421"/>
      <c r="H628" s="426"/>
      <c r="I628" s="237">
        <v>0.87</v>
      </c>
      <c r="J628" s="238"/>
      <c r="K628" s="238"/>
      <c r="L628" s="238"/>
      <c r="M628" s="239"/>
      <c r="N628" s="429"/>
      <c r="O628" s="424"/>
      <c r="P628" s="424"/>
      <c r="Q628" s="424"/>
      <c r="R628" s="424"/>
      <c r="S628" s="251"/>
      <c r="T628" s="248"/>
      <c r="U628" s="248"/>
      <c r="V628" s="248"/>
      <c r="W628" s="252"/>
    </row>
    <row r="629" spans="1:23" ht="30" customHeight="1" thickBot="1">
      <c r="A629" s="416"/>
      <c r="B629" s="422" t="s">
        <v>25</v>
      </c>
      <c r="C629" s="423"/>
      <c r="D629" s="256">
        <f>D621+E621+H621</f>
        <v>173.57999999999998</v>
      </c>
      <c r="E629" s="223"/>
      <c r="F629" s="223"/>
      <c r="G629" s="223"/>
      <c r="H629" s="223"/>
      <c r="I629" s="223">
        <f t="shared" ref="I629:M629" si="136">I621+I622+I623+I624+I625+I626+I627+I628</f>
        <v>3.23</v>
      </c>
      <c r="J629" s="223">
        <f t="shared" si="136"/>
        <v>0</v>
      </c>
      <c r="K629" s="223">
        <f t="shared" si="136"/>
        <v>0</v>
      </c>
      <c r="L629" s="223">
        <f t="shared" si="136"/>
        <v>0</v>
      </c>
      <c r="M629" s="224">
        <f t="shared" si="136"/>
        <v>0</v>
      </c>
      <c r="N629" s="256"/>
      <c r="O629" s="223"/>
      <c r="P629" s="223"/>
      <c r="Q629" s="223"/>
      <c r="R629" s="223"/>
      <c r="S629" s="223">
        <f t="shared" ref="S629:W629" si="137">S621+S622+S623+S624+S625+S626+S627+S628</f>
        <v>0</v>
      </c>
      <c r="T629" s="223">
        <f t="shared" si="137"/>
        <v>0</v>
      </c>
      <c r="U629" s="223">
        <f t="shared" si="137"/>
        <v>0</v>
      </c>
      <c r="V629" s="223">
        <f t="shared" si="137"/>
        <v>0</v>
      </c>
      <c r="W629" s="224">
        <f t="shared" si="137"/>
        <v>0</v>
      </c>
    </row>
    <row r="630" spans="1:23" ht="30" customHeight="1">
      <c r="A630" s="415">
        <v>70</v>
      </c>
      <c r="B630" s="417" t="s">
        <v>112</v>
      </c>
      <c r="C630" s="144" t="s">
        <v>17</v>
      </c>
      <c r="D630" s="420">
        <v>143.22999999999999</v>
      </c>
      <c r="E630" s="420">
        <v>21.68</v>
      </c>
      <c r="F630" s="420"/>
      <c r="G630" s="420"/>
      <c r="H630" s="425">
        <v>132.94999999999999</v>
      </c>
      <c r="I630" s="240">
        <v>15.6</v>
      </c>
      <c r="J630" s="232"/>
      <c r="K630" s="232"/>
      <c r="L630" s="232"/>
      <c r="M630" s="233"/>
      <c r="N630" s="427">
        <v>16.55</v>
      </c>
      <c r="O630" s="420">
        <v>14</v>
      </c>
      <c r="P630" s="420"/>
      <c r="Q630" s="420"/>
      <c r="R630" s="420">
        <v>28.91</v>
      </c>
      <c r="S630" s="242"/>
      <c r="T630" s="243"/>
      <c r="U630" s="243"/>
      <c r="V630" s="243"/>
      <c r="W630" s="244"/>
    </row>
    <row r="631" spans="1:23" ht="30" customHeight="1">
      <c r="A631" s="415"/>
      <c r="B631" s="418"/>
      <c r="C631" s="146" t="s">
        <v>18</v>
      </c>
      <c r="D631" s="421"/>
      <c r="E631" s="421"/>
      <c r="F631" s="421"/>
      <c r="G631" s="421"/>
      <c r="H631" s="426"/>
      <c r="I631" s="236"/>
      <c r="J631" s="234"/>
      <c r="K631" s="234"/>
      <c r="L631" s="234"/>
      <c r="M631" s="235"/>
      <c r="N631" s="428"/>
      <c r="O631" s="421"/>
      <c r="P631" s="421"/>
      <c r="Q631" s="421"/>
      <c r="R631" s="421"/>
      <c r="S631" s="245"/>
      <c r="T631" s="246"/>
      <c r="U631" s="246"/>
      <c r="V631" s="246"/>
      <c r="W631" s="247"/>
    </row>
    <row r="632" spans="1:23" ht="30" customHeight="1">
      <c r="A632" s="415"/>
      <c r="B632" s="418"/>
      <c r="C632" s="146" t="s">
        <v>19</v>
      </c>
      <c r="D632" s="421"/>
      <c r="E632" s="421"/>
      <c r="F632" s="421"/>
      <c r="G632" s="421"/>
      <c r="H632" s="426"/>
      <c r="I632" s="236"/>
      <c r="J632" s="234"/>
      <c r="K632" s="234"/>
      <c r="L632" s="234"/>
      <c r="M632" s="235"/>
      <c r="N632" s="428"/>
      <c r="O632" s="421"/>
      <c r="P632" s="421"/>
      <c r="Q632" s="421"/>
      <c r="R632" s="421"/>
      <c r="S632" s="245"/>
      <c r="T632" s="246"/>
      <c r="U632" s="246"/>
      <c r="V632" s="246"/>
      <c r="W632" s="247"/>
    </row>
    <row r="633" spans="1:23" ht="30" customHeight="1">
      <c r="A633" s="415"/>
      <c r="B633" s="418"/>
      <c r="C633" s="146" t="s">
        <v>20</v>
      </c>
      <c r="D633" s="421"/>
      <c r="E633" s="421"/>
      <c r="F633" s="421"/>
      <c r="G633" s="421"/>
      <c r="H633" s="426"/>
      <c r="I633" s="236">
        <v>55.3</v>
      </c>
      <c r="J633" s="234"/>
      <c r="K633" s="234"/>
      <c r="L633" s="234"/>
      <c r="M633" s="235"/>
      <c r="N633" s="428"/>
      <c r="O633" s="421"/>
      <c r="P633" s="421"/>
      <c r="Q633" s="421"/>
      <c r="R633" s="421"/>
      <c r="S633" s="245">
        <v>1.1200000000000001</v>
      </c>
      <c r="T633" s="246"/>
      <c r="U633" s="246"/>
      <c r="V633" s="246"/>
      <c r="W633" s="247"/>
    </row>
    <row r="634" spans="1:23" ht="30" customHeight="1">
      <c r="A634" s="415"/>
      <c r="B634" s="418"/>
      <c r="C634" s="146" t="s">
        <v>21</v>
      </c>
      <c r="D634" s="421"/>
      <c r="E634" s="421"/>
      <c r="F634" s="421"/>
      <c r="G634" s="421"/>
      <c r="H634" s="426"/>
      <c r="I634" s="236"/>
      <c r="J634" s="234"/>
      <c r="K634" s="234"/>
      <c r="L634" s="234"/>
      <c r="M634" s="235"/>
      <c r="N634" s="428"/>
      <c r="O634" s="421"/>
      <c r="P634" s="421"/>
      <c r="Q634" s="421"/>
      <c r="R634" s="421"/>
      <c r="S634" s="245"/>
      <c r="T634" s="246"/>
      <c r="U634" s="246"/>
      <c r="V634" s="246"/>
      <c r="W634" s="247"/>
    </row>
    <row r="635" spans="1:23" ht="30" customHeight="1">
      <c r="A635" s="415"/>
      <c r="B635" s="418"/>
      <c r="C635" s="146" t="s">
        <v>22</v>
      </c>
      <c r="D635" s="421"/>
      <c r="E635" s="421"/>
      <c r="F635" s="421"/>
      <c r="G635" s="421"/>
      <c r="H635" s="426"/>
      <c r="I635" s="236"/>
      <c r="J635" s="234"/>
      <c r="K635" s="234"/>
      <c r="L635" s="234"/>
      <c r="M635" s="235"/>
      <c r="N635" s="428"/>
      <c r="O635" s="421"/>
      <c r="P635" s="421"/>
      <c r="Q635" s="421"/>
      <c r="R635" s="421"/>
      <c r="S635" s="245"/>
      <c r="T635" s="246"/>
      <c r="U635" s="246"/>
      <c r="V635" s="246"/>
      <c r="W635" s="247"/>
    </row>
    <row r="636" spans="1:23" ht="30" customHeight="1">
      <c r="A636" s="415"/>
      <c r="B636" s="418"/>
      <c r="C636" s="146" t="s">
        <v>23</v>
      </c>
      <c r="D636" s="421"/>
      <c r="E636" s="421"/>
      <c r="F636" s="421"/>
      <c r="G636" s="421"/>
      <c r="H636" s="426"/>
      <c r="I636" s="236"/>
      <c r="J636" s="234"/>
      <c r="K636" s="234"/>
      <c r="L636" s="234"/>
      <c r="M636" s="235"/>
      <c r="N636" s="428"/>
      <c r="O636" s="421"/>
      <c r="P636" s="421"/>
      <c r="Q636" s="421"/>
      <c r="R636" s="421"/>
      <c r="S636" s="245"/>
      <c r="T636" s="246"/>
      <c r="U636" s="246"/>
      <c r="V636" s="246"/>
      <c r="W636" s="247"/>
    </row>
    <row r="637" spans="1:23" ht="30" customHeight="1" thickBot="1">
      <c r="A637" s="415"/>
      <c r="B637" s="419"/>
      <c r="C637" s="149" t="s">
        <v>24</v>
      </c>
      <c r="D637" s="421"/>
      <c r="E637" s="421"/>
      <c r="F637" s="421"/>
      <c r="G637" s="421"/>
      <c r="H637" s="426"/>
      <c r="I637" s="237">
        <v>4.4000000000000004</v>
      </c>
      <c r="J637" s="238"/>
      <c r="K637" s="238"/>
      <c r="L637" s="238"/>
      <c r="M637" s="239"/>
      <c r="N637" s="429"/>
      <c r="O637" s="424"/>
      <c r="P637" s="424"/>
      <c r="Q637" s="424"/>
      <c r="R637" s="424"/>
      <c r="S637" s="251"/>
      <c r="T637" s="248"/>
      <c r="U637" s="248"/>
      <c r="V637" s="248"/>
      <c r="W637" s="252"/>
    </row>
    <row r="638" spans="1:23" ht="30" customHeight="1" thickBot="1">
      <c r="A638" s="416"/>
      <c r="B638" s="422" t="s">
        <v>25</v>
      </c>
      <c r="C638" s="423"/>
      <c r="D638" s="256">
        <f>D630+E630+H630</f>
        <v>297.86</v>
      </c>
      <c r="E638" s="223"/>
      <c r="F638" s="223"/>
      <c r="G638" s="223"/>
      <c r="H638" s="223"/>
      <c r="I638" s="223">
        <f t="shared" ref="I638:M638" si="138">I630+I631+I632+I633+I634+I635+I636+I637</f>
        <v>75.3</v>
      </c>
      <c r="J638" s="223">
        <f t="shared" si="138"/>
        <v>0</v>
      </c>
      <c r="K638" s="223">
        <f t="shared" si="138"/>
        <v>0</v>
      </c>
      <c r="L638" s="223">
        <f t="shared" si="138"/>
        <v>0</v>
      </c>
      <c r="M638" s="224">
        <f t="shared" si="138"/>
        <v>0</v>
      </c>
      <c r="N638" s="256">
        <f>N630+O630+P630+Q630+R630</f>
        <v>59.46</v>
      </c>
      <c r="O638" s="223"/>
      <c r="P638" s="223"/>
      <c r="Q638" s="223"/>
      <c r="R638" s="223"/>
      <c r="S638" s="223">
        <f t="shared" ref="S638:W638" si="139">S630+S631+S632+S633+S634+S635+S636+S637</f>
        <v>1.1200000000000001</v>
      </c>
      <c r="T638" s="223">
        <f t="shared" si="139"/>
        <v>0</v>
      </c>
      <c r="U638" s="223">
        <f t="shared" si="139"/>
        <v>0</v>
      </c>
      <c r="V638" s="223">
        <f t="shared" si="139"/>
        <v>0</v>
      </c>
      <c r="W638" s="224">
        <f t="shared" si="139"/>
        <v>0</v>
      </c>
    </row>
    <row r="639" spans="1:23" ht="30" customHeight="1">
      <c r="A639" s="415">
        <v>71</v>
      </c>
      <c r="B639" s="417" t="s">
        <v>113</v>
      </c>
      <c r="C639" s="144" t="s">
        <v>17</v>
      </c>
      <c r="D639" s="420">
        <v>126.4</v>
      </c>
      <c r="E639" s="420">
        <v>8.02</v>
      </c>
      <c r="F639" s="420"/>
      <c r="G639" s="420"/>
      <c r="H639" s="425"/>
      <c r="I639" s="240"/>
      <c r="J639" s="232"/>
      <c r="K639" s="232"/>
      <c r="L639" s="232"/>
      <c r="M639" s="233"/>
      <c r="N639" s="427"/>
      <c r="O639" s="420"/>
      <c r="P639" s="420"/>
      <c r="Q639" s="420"/>
      <c r="R639" s="420"/>
      <c r="S639" s="242"/>
      <c r="T639" s="243"/>
      <c r="U639" s="243"/>
      <c r="V639" s="243"/>
      <c r="W639" s="244"/>
    </row>
    <row r="640" spans="1:23" ht="30" customHeight="1">
      <c r="A640" s="415"/>
      <c r="B640" s="418"/>
      <c r="C640" s="146" t="s">
        <v>18</v>
      </c>
      <c r="D640" s="421"/>
      <c r="E640" s="421"/>
      <c r="F640" s="421"/>
      <c r="G640" s="421"/>
      <c r="H640" s="426"/>
      <c r="I640" s="236"/>
      <c r="J640" s="234"/>
      <c r="K640" s="234"/>
      <c r="L640" s="234"/>
      <c r="M640" s="235"/>
      <c r="N640" s="428"/>
      <c r="O640" s="421"/>
      <c r="P640" s="421"/>
      <c r="Q640" s="421"/>
      <c r="R640" s="421"/>
      <c r="S640" s="245"/>
      <c r="T640" s="246"/>
      <c r="U640" s="246"/>
      <c r="V640" s="246"/>
      <c r="W640" s="247"/>
    </row>
    <row r="641" spans="1:23" ht="30" customHeight="1">
      <c r="A641" s="415"/>
      <c r="B641" s="418"/>
      <c r="C641" s="146" t="s">
        <v>19</v>
      </c>
      <c r="D641" s="421"/>
      <c r="E641" s="421"/>
      <c r="F641" s="421"/>
      <c r="G641" s="421"/>
      <c r="H641" s="426"/>
      <c r="I641" s="236"/>
      <c r="J641" s="234"/>
      <c r="K641" s="234"/>
      <c r="L641" s="234"/>
      <c r="M641" s="235"/>
      <c r="N641" s="428"/>
      <c r="O641" s="421"/>
      <c r="P641" s="421"/>
      <c r="Q641" s="421"/>
      <c r="R641" s="421"/>
      <c r="S641" s="245"/>
      <c r="T641" s="246"/>
      <c r="U641" s="246"/>
      <c r="V641" s="246"/>
      <c r="W641" s="247"/>
    </row>
    <row r="642" spans="1:23" ht="30" customHeight="1">
      <c r="A642" s="415"/>
      <c r="B642" s="418"/>
      <c r="C642" s="146" t="s">
        <v>20</v>
      </c>
      <c r="D642" s="421"/>
      <c r="E642" s="421"/>
      <c r="F642" s="421"/>
      <c r="G642" s="421"/>
      <c r="H642" s="426"/>
      <c r="I642" s="236">
        <v>25</v>
      </c>
      <c r="J642" s="234"/>
      <c r="K642" s="234"/>
      <c r="L642" s="234"/>
      <c r="M642" s="235"/>
      <c r="N642" s="428"/>
      <c r="O642" s="421"/>
      <c r="P642" s="421"/>
      <c r="Q642" s="421"/>
      <c r="R642" s="421"/>
      <c r="S642" s="245"/>
      <c r="T642" s="246"/>
      <c r="U642" s="246"/>
      <c r="V642" s="246"/>
      <c r="W642" s="247"/>
    </row>
    <row r="643" spans="1:23" ht="30" customHeight="1">
      <c r="A643" s="415"/>
      <c r="B643" s="418"/>
      <c r="C643" s="146" t="s">
        <v>21</v>
      </c>
      <c r="D643" s="421"/>
      <c r="E643" s="421"/>
      <c r="F643" s="421"/>
      <c r="G643" s="421"/>
      <c r="H643" s="426"/>
      <c r="I643" s="236"/>
      <c r="J643" s="234"/>
      <c r="K643" s="234"/>
      <c r="L643" s="234"/>
      <c r="M643" s="235"/>
      <c r="N643" s="428"/>
      <c r="O643" s="421"/>
      <c r="P643" s="421"/>
      <c r="Q643" s="421"/>
      <c r="R643" s="421"/>
      <c r="S643" s="245"/>
      <c r="T643" s="246"/>
      <c r="U643" s="246"/>
      <c r="V643" s="246"/>
      <c r="W643" s="247"/>
    </row>
    <row r="644" spans="1:23" ht="30" customHeight="1">
      <c r="A644" s="415"/>
      <c r="B644" s="418"/>
      <c r="C644" s="146" t="s">
        <v>22</v>
      </c>
      <c r="D644" s="421"/>
      <c r="E644" s="421"/>
      <c r="F644" s="421"/>
      <c r="G644" s="421"/>
      <c r="H644" s="426"/>
      <c r="I644" s="236"/>
      <c r="J644" s="234"/>
      <c r="K644" s="234"/>
      <c r="L644" s="234"/>
      <c r="M644" s="235"/>
      <c r="N644" s="428"/>
      <c r="O644" s="421"/>
      <c r="P644" s="421"/>
      <c r="Q644" s="421"/>
      <c r="R644" s="421"/>
      <c r="S644" s="245"/>
      <c r="T644" s="246"/>
      <c r="U644" s="246"/>
      <c r="V644" s="246"/>
      <c r="W644" s="247"/>
    </row>
    <row r="645" spans="1:23" ht="30" customHeight="1">
      <c r="A645" s="415"/>
      <c r="B645" s="418"/>
      <c r="C645" s="146" t="s">
        <v>23</v>
      </c>
      <c r="D645" s="421"/>
      <c r="E645" s="421"/>
      <c r="F645" s="421"/>
      <c r="G645" s="421"/>
      <c r="H645" s="426"/>
      <c r="I645" s="236"/>
      <c r="J645" s="234"/>
      <c r="K645" s="234"/>
      <c r="L645" s="234"/>
      <c r="M645" s="235"/>
      <c r="N645" s="428"/>
      <c r="O645" s="421"/>
      <c r="P645" s="421"/>
      <c r="Q645" s="421"/>
      <c r="R645" s="421"/>
      <c r="S645" s="245"/>
      <c r="T645" s="246"/>
      <c r="U645" s="246"/>
      <c r="V645" s="246"/>
      <c r="W645" s="247"/>
    </row>
    <row r="646" spans="1:23" ht="30" customHeight="1" thickBot="1">
      <c r="A646" s="415"/>
      <c r="B646" s="419"/>
      <c r="C646" s="149" t="s">
        <v>24</v>
      </c>
      <c r="D646" s="421"/>
      <c r="E646" s="421"/>
      <c r="F646" s="421"/>
      <c r="G646" s="421"/>
      <c r="H646" s="426"/>
      <c r="I646" s="237">
        <v>35</v>
      </c>
      <c r="J646" s="238"/>
      <c r="K646" s="238"/>
      <c r="L646" s="238"/>
      <c r="M646" s="239"/>
      <c r="N646" s="429"/>
      <c r="O646" s="424"/>
      <c r="P646" s="424"/>
      <c r="Q646" s="424"/>
      <c r="R646" s="424"/>
      <c r="S646" s="251"/>
      <c r="T646" s="248"/>
      <c r="U646" s="248"/>
      <c r="V646" s="248"/>
      <c r="W646" s="252"/>
    </row>
    <row r="647" spans="1:23" ht="30" customHeight="1" thickBot="1">
      <c r="A647" s="416"/>
      <c r="B647" s="422" t="s">
        <v>25</v>
      </c>
      <c r="C647" s="423"/>
      <c r="D647" s="256">
        <f>D639+E639</f>
        <v>134.42000000000002</v>
      </c>
      <c r="E647" s="223"/>
      <c r="F647" s="223"/>
      <c r="G647" s="223"/>
      <c r="H647" s="223"/>
      <c r="I647" s="223">
        <f t="shared" ref="I647:M647" si="140">I639+I640+I641+I642+I643+I644+I645+I646</f>
        <v>60</v>
      </c>
      <c r="J647" s="223">
        <f t="shared" si="140"/>
        <v>0</v>
      </c>
      <c r="K647" s="223">
        <f t="shared" si="140"/>
        <v>0</v>
      </c>
      <c r="L647" s="223">
        <f t="shared" si="140"/>
        <v>0</v>
      </c>
      <c r="M647" s="224">
        <f t="shared" si="140"/>
        <v>0</v>
      </c>
      <c r="N647" s="256"/>
      <c r="O647" s="223"/>
      <c r="P647" s="223"/>
      <c r="Q647" s="223"/>
      <c r="R647" s="223"/>
      <c r="S647" s="223">
        <f t="shared" ref="S647:W647" si="141">S639+S640+S641+S642+S643+S644+S645+S646</f>
        <v>0</v>
      </c>
      <c r="T647" s="223">
        <f t="shared" si="141"/>
        <v>0</v>
      </c>
      <c r="U647" s="223">
        <f t="shared" si="141"/>
        <v>0</v>
      </c>
      <c r="V647" s="223">
        <f t="shared" si="141"/>
        <v>0</v>
      </c>
      <c r="W647" s="224">
        <f t="shared" si="141"/>
        <v>0</v>
      </c>
    </row>
    <row r="648" spans="1:23" ht="30" customHeight="1">
      <c r="A648" s="415">
        <v>72</v>
      </c>
      <c r="B648" s="417" t="s">
        <v>114</v>
      </c>
      <c r="C648" s="144" t="s">
        <v>17</v>
      </c>
      <c r="D648" s="420">
        <v>151.06</v>
      </c>
      <c r="E648" s="420">
        <v>148.13999999999999</v>
      </c>
      <c r="F648" s="420"/>
      <c r="G648" s="420">
        <v>5.82</v>
      </c>
      <c r="H648" s="425">
        <v>9.6</v>
      </c>
      <c r="I648" s="240"/>
      <c r="J648" s="232"/>
      <c r="K648" s="232"/>
      <c r="L648" s="232"/>
      <c r="M648" s="233"/>
      <c r="N648" s="427"/>
      <c r="O648" s="420"/>
      <c r="P648" s="420"/>
      <c r="Q648" s="420">
        <v>4.8</v>
      </c>
      <c r="R648" s="420"/>
      <c r="S648" s="242"/>
      <c r="T648" s="243"/>
      <c r="U648" s="243"/>
      <c r="V648" s="243"/>
      <c r="W648" s="244"/>
    </row>
    <row r="649" spans="1:23" ht="30" customHeight="1">
      <c r="A649" s="415"/>
      <c r="B649" s="418"/>
      <c r="C649" s="146" t="s">
        <v>18</v>
      </c>
      <c r="D649" s="421"/>
      <c r="E649" s="421"/>
      <c r="F649" s="421"/>
      <c r="G649" s="421"/>
      <c r="H649" s="426"/>
      <c r="I649" s="236"/>
      <c r="J649" s="234"/>
      <c r="K649" s="234"/>
      <c r="L649" s="234"/>
      <c r="M649" s="235"/>
      <c r="N649" s="428"/>
      <c r="O649" s="421"/>
      <c r="P649" s="421"/>
      <c r="Q649" s="421"/>
      <c r="R649" s="421"/>
      <c r="S649" s="245"/>
      <c r="T649" s="246"/>
      <c r="U649" s="246"/>
      <c r="V649" s="246"/>
      <c r="W649" s="247"/>
    </row>
    <row r="650" spans="1:23" ht="30" customHeight="1">
      <c r="A650" s="415"/>
      <c r="B650" s="418"/>
      <c r="C650" s="146" t="s">
        <v>19</v>
      </c>
      <c r="D650" s="421"/>
      <c r="E650" s="421"/>
      <c r="F650" s="421"/>
      <c r="G650" s="421"/>
      <c r="H650" s="426"/>
      <c r="I650" s="236"/>
      <c r="J650" s="234"/>
      <c r="K650" s="234"/>
      <c r="L650" s="234"/>
      <c r="M650" s="235"/>
      <c r="N650" s="428"/>
      <c r="O650" s="421"/>
      <c r="P650" s="421"/>
      <c r="Q650" s="421"/>
      <c r="R650" s="421"/>
      <c r="S650" s="245"/>
      <c r="T650" s="246"/>
      <c r="U650" s="246"/>
      <c r="V650" s="246"/>
      <c r="W650" s="247"/>
    </row>
    <row r="651" spans="1:23" ht="30" customHeight="1">
      <c r="A651" s="415"/>
      <c r="B651" s="418"/>
      <c r="C651" s="146" t="s">
        <v>20</v>
      </c>
      <c r="D651" s="421"/>
      <c r="E651" s="421"/>
      <c r="F651" s="421"/>
      <c r="G651" s="421"/>
      <c r="H651" s="426"/>
      <c r="I651" s="236">
        <v>64.510000000000005</v>
      </c>
      <c r="J651" s="234"/>
      <c r="K651" s="234"/>
      <c r="L651" s="234"/>
      <c r="M651" s="235"/>
      <c r="N651" s="428"/>
      <c r="O651" s="421"/>
      <c r="P651" s="421"/>
      <c r="Q651" s="421"/>
      <c r="R651" s="421"/>
      <c r="S651" s="245"/>
      <c r="T651" s="246"/>
      <c r="U651" s="246"/>
      <c r="V651" s="246"/>
      <c r="W651" s="247"/>
    </row>
    <row r="652" spans="1:23" ht="30" customHeight="1">
      <c r="A652" s="415"/>
      <c r="B652" s="418"/>
      <c r="C652" s="146" t="s">
        <v>21</v>
      </c>
      <c r="D652" s="421"/>
      <c r="E652" s="421"/>
      <c r="F652" s="421"/>
      <c r="G652" s="421"/>
      <c r="H652" s="426"/>
      <c r="I652" s="236"/>
      <c r="J652" s="234"/>
      <c r="K652" s="234"/>
      <c r="L652" s="234"/>
      <c r="M652" s="235"/>
      <c r="N652" s="428"/>
      <c r="O652" s="421"/>
      <c r="P652" s="421"/>
      <c r="Q652" s="421"/>
      <c r="R652" s="421"/>
      <c r="S652" s="245"/>
      <c r="T652" s="246"/>
      <c r="U652" s="246"/>
      <c r="V652" s="246"/>
      <c r="W652" s="247"/>
    </row>
    <row r="653" spans="1:23" ht="30" customHeight="1">
      <c r="A653" s="415"/>
      <c r="B653" s="418"/>
      <c r="C653" s="146" t="s">
        <v>22</v>
      </c>
      <c r="D653" s="421"/>
      <c r="E653" s="421"/>
      <c r="F653" s="421"/>
      <c r="G653" s="421"/>
      <c r="H653" s="426"/>
      <c r="I653" s="236"/>
      <c r="J653" s="234"/>
      <c r="K653" s="234"/>
      <c r="L653" s="234"/>
      <c r="M653" s="235"/>
      <c r="N653" s="428"/>
      <c r="O653" s="421"/>
      <c r="P653" s="421"/>
      <c r="Q653" s="421"/>
      <c r="R653" s="421"/>
      <c r="S653" s="245"/>
      <c r="T653" s="246"/>
      <c r="U653" s="246"/>
      <c r="V653" s="246"/>
      <c r="W653" s="247"/>
    </row>
    <row r="654" spans="1:23" ht="30" customHeight="1">
      <c r="A654" s="415"/>
      <c r="B654" s="418"/>
      <c r="C654" s="146" t="s">
        <v>23</v>
      </c>
      <c r="D654" s="421"/>
      <c r="E654" s="421"/>
      <c r="F654" s="421"/>
      <c r="G654" s="421"/>
      <c r="H654" s="426"/>
      <c r="I654" s="236"/>
      <c r="J654" s="234"/>
      <c r="K654" s="234"/>
      <c r="L654" s="234"/>
      <c r="M654" s="235"/>
      <c r="N654" s="428"/>
      <c r="O654" s="421"/>
      <c r="P654" s="421"/>
      <c r="Q654" s="421"/>
      <c r="R654" s="421"/>
      <c r="S654" s="245"/>
      <c r="T654" s="246"/>
      <c r="U654" s="246"/>
      <c r="V654" s="246"/>
      <c r="W654" s="247"/>
    </row>
    <row r="655" spans="1:23" ht="30" customHeight="1" thickBot="1">
      <c r="A655" s="415"/>
      <c r="B655" s="419"/>
      <c r="C655" s="149" t="s">
        <v>24</v>
      </c>
      <c r="D655" s="421"/>
      <c r="E655" s="421"/>
      <c r="F655" s="421"/>
      <c r="G655" s="421"/>
      <c r="H655" s="426"/>
      <c r="I655" s="237"/>
      <c r="J655" s="238">
        <v>60.5</v>
      </c>
      <c r="K655" s="238"/>
      <c r="L655" s="238"/>
      <c r="M655" s="239"/>
      <c r="N655" s="429"/>
      <c r="O655" s="424"/>
      <c r="P655" s="424"/>
      <c r="Q655" s="424"/>
      <c r="R655" s="424"/>
      <c r="S655" s="251"/>
      <c r="T655" s="248"/>
      <c r="U655" s="248"/>
      <c r="V655" s="248"/>
      <c r="W655" s="252"/>
    </row>
    <row r="656" spans="1:23" ht="30" customHeight="1" thickBot="1">
      <c r="A656" s="416"/>
      <c r="B656" s="422" t="s">
        <v>25</v>
      </c>
      <c r="C656" s="423"/>
      <c r="D656" s="256">
        <f>D648+E648+G648+H648</f>
        <v>314.62</v>
      </c>
      <c r="E656" s="223"/>
      <c r="F656" s="223"/>
      <c r="G656" s="223"/>
      <c r="H656" s="223"/>
      <c r="I656" s="223">
        <f t="shared" ref="I656:M656" si="142">I648+I649+I650+I651+I652+I653+I654+I655</f>
        <v>64.510000000000005</v>
      </c>
      <c r="J656" s="223">
        <f t="shared" si="142"/>
        <v>60.5</v>
      </c>
      <c r="K656" s="223">
        <f t="shared" si="142"/>
        <v>0</v>
      </c>
      <c r="L656" s="223">
        <f t="shared" si="142"/>
        <v>0</v>
      </c>
      <c r="M656" s="224">
        <f t="shared" si="142"/>
        <v>0</v>
      </c>
      <c r="N656" s="256">
        <f>N648+O648+P648+Q648+R648</f>
        <v>4.8</v>
      </c>
      <c r="O656" s="223"/>
      <c r="P656" s="223"/>
      <c r="Q656" s="223"/>
      <c r="R656" s="223"/>
      <c r="S656" s="223">
        <f t="shared" ref="S656:W656" si="143">S648+S649+S650+S651+S652+S653+S654+S655</f>
        <v>0</v>
      </c>
      <c r="T656" s="223">
        <f t="shared" si="143"/>
        <v>0</v>
      </c>
      <c r="U656" s="223">
        <f t="shared" si="143"/>
        <v>0</v>
      </c>
      <c r="V656" s="223">
        <f t="shared" si="143"/>
        <v>0</v>
      </c>
      <c r="W656" s="224">
        <f t="shared" si="143"/>
        <v>0</v>
      </c>
    </row>
    <row r="657" spans="1:23" ht="30" customHeight="1">
      <c r="A657" s="415">
        <v>73</v>
      </c>
      <c r="B657" s="417" t="s">
        <v>115</v>
      </c>
      <c r="C657" s="144" t="s">
        <v>17</v>
      </c>
      <c r="D657" s="420">
        <v>509.27</v>
      </c>
      <c r="E657" s="420">
        <v>41.84</v>
      </c>
      <c r="F657" s="420"/>
      <c r="G657" s="420">
        <v>95.6</v>
      </c>
      <c r="H657" s="425">
        <v>16.260000000000002</v>
      </c>
      <c r="I657" s="240">
        <v>158</v>
      </c>
      <c r="J657" s="232"/>
      <c r="K657" s="232"/>
      <c r="L657" s="232"/>
      <c r="M657" s="233"/>
      <c r="N657" s="427"/>
      <c r="O657" s="420"/>
      <c r="P657" s="420"/>
      <c r="Q657" s="420"/>
      <c r="R657" s="420"/>
      <c r="S657" s="242"/>
      <c r="T657" s="243"/>
      <c r="U657" s="243"/>
      <c r="V657" s="243"/>
      <c r="W657" s="244"/>
    </row>
    <row r="658" spans="1:23" ht="30" customHeight="1">
      <c r="A658" s="415"/>
      <c r="B658" s="418"/>
      <c r="C658" s="146" t="s">
        <v>18</v>
      </c>
      <c r="D658" s="421"/>
      <c r="E658" s="421"/>
      <c r="F658" s="421"/>
      <c r="G658" s="421"/>
      <c r="H658" s="426"/>
      <c r="I658" s="236"/>
      <c r="J658" s="234"/>
      <c r="K658" s="234"/>
      <c r="L658" s="234"/>
      <c r="M658" s="235"/>
      <c r="N658" s="428"/>
      <c r="O658" s="421"/>
      <c r="P658" s="421"/>
      <c r="Q658" s="421"/>
      <c r="R658" s="421"/>
      <c r="S658" s="245"/>
      <c r="T658" s="246"/>
      <c r="U658" s="246"/>
      <c r="V658" s="246"/>
      <c r="W658" s="247"/>
    </row>
    <row r="659" spans="1:23" ht="30" customHeight="1">
      <c r="A659" s="415"/>
      <c r="B659" s="418"/>
      <c r="C659" s="146" t="s">
        <v>19</v>
      </c>
      <c r="D659" s="421"/>
      <c r="E659" s="421"/>
      <c r="F659" s="421"/>
      <c r="G659" s="421"/>
      <c r="H659" s="426"/>
      <c r="I659" s="236">
        <v>81</v>
      </c>
      <c r="J659" s="234"/>
      <c r="K659" s="234"/>
      <c r="L659" s="234"/>
      <c r="M659" s="235"/>
      <c r="N659" s="428"/>
      <c r="O659" s="421"/>
      <c r="P659" s="421"/>
      <c r="Q659" s="421"/>
      <c r="R659" s="421"/>
      <c r="S659" s="245"/>
      <c r="T659" s="246"/>
      <c r="U659" s="246"/>
      <c r="V659" s="246"/>
      <c r="W659" s="247"/>
    </row>
    <row r="660" spans="1:23" ht="30" customHeight="1">
      <c r="A660" s="415"/>
      <c r="B660" s="418"/>
      <c r="C660" s="146" t="s">
        <v>20</v>
      </c>
      <c r="D660" s="421"/>
      <c r="E660" s="421"/>
      <c r="F660" s="421"/>
      <c r="G660" s="421"/>
      <c r="H660" s="426"/>
      <c r="I660" s="236">
        <v>110</v>
      </c>
      <c r="J660" s="234"/>
      <c r="K660" s="234"/>
      <c r="L660" s="234"/>
      <c r="M660" s="235"/>
      <c r="N660" s="428"/>
      <c r="O660" s="421"/>
      <c r="P660" s="421"/>
      <c r="Q660" s="421"/>
      <c r="R660" s="421"/>
      <c r="S660" s="245"/>
      <c r="T660" s="246"/>
      <c r="U660" s="246"/>
      <c r="V660" s="246"/>
      <c r="W660" s="247"/>
    </row>
    <row r="661" spans="1:23" ht="30" customHeight="1">
      <c r="A661" s="415"/>
      <c r="B661" s="418"/>
      <c r="C661" s="146" t="s">
        <v>21</v>
      </c>
      <c r="D661" s="421"/>
      <c r="E661" s="421"/>
      <c r="F661" s="421"/>
      <c r="G661" s="421"/>
      <c r="H661" s="426"/>
      <c r="I661" s="236">
        <v>70</v>
      </c>
      <c r="J661" s="234"/>
      <c r="K661" s="234"/>
      <c r="L661" s="234"/>
      <c r="M661" s="235"/>
      <c r="N661" s="428"/>
      <c r="O661" s="421"/>
      <c r="P661" s="421"/>
      <c r="Q661" s="421"/>
      <c r="R661" s="421"/>
      <c r="S661" s="245"/>
      <c r="T661" s="246"/>
      <c r="U661" s="246"/>
      <c r="V661" s="246"/>
      <c r="W661" s="247"/>
    </row>
    <row r="662" spans="1:23" ht="30" customHeight="1">
      <c r="A662" s="415"/>
      <c r="B662" s="418"/>
      <c r="C662" s="146" t="s">
        <v>22</v>
      </c>
      <c r="D662" s="421"/>
      <c r="E662" s="421"/>
      <c r="F662" s="421"/>
      <c r="G662" s="421"/>
      <c r="H662" s="426"/>
      <c r="I662" s="236"/>
      <c r="J662" s="234"/>
      <c r="K662" s="234"/>
      <c r="L662" s="234"/>
      <c r="M662" s="235"/>
      <c r="N662" s="428"/>
      <c r="O662" s="421"/>
      <c r="P662" s="421"/>
      <c r="Q662" s="421"/>
      <c r="R662" s="421"/>
      <c r="S662" s="245"/>
      <c r="T662" s="246"/>
      <c r="U662" s="246"/>
      <c r="V662" s="246"/>
      <c r="W662" s="247"/>
    </row>
    <row r="663" spans="1:23" ht="30" customHeight="1">
      <c r="A663" s="415"/>
      <c r="B663" s="418"/>
      <c r="C663" s="146" t="s">
        <v>23</v>
      </c>
      <c r="D663" s="421"/>
      <c r="E663" s="421"/>
      <c r="F663" s="421"/>
      <c r="G663" s="421"/>
      <c r="H663" s="426"/>
      <c r="I663" s="236"/>
      <c r="J663" s="234"/>
      <c r="K663" s="234"/>
      <c r="L663" s="234"/>
      <c r="M663" s="235"/>
      <c r="N663" s="428"/>
      <c r="O663" s="421"/>
      <c r="P663" s="421"/>
      <c r="Q663" s="421"/>
      <c r="R663" s="421"/>
      <c r="S663" s="245"/>
      <c r="T663" s="246"/>
      <c r="U663" s="246"/>
      <c r="V663" s="246"/>
      <c r="W663" s="247"/>
    </row>
    <row r="664" spans="1:23" ht="30" customHeight="1" thickBot="1">
      <c r="A664" s="415"/>
      <c r="B664" s="419"/>
      <c r="C664" s="149" t="s">
        <v>24</v>
      </c>
      <c r="D664" s="421"/>
      <c r="E664" s="421"/>
      <c r="F664" s="421"/>
      <c r="G664" s="421"/>
      <c r="H664" s="426"/>
      <c r="I664" s="237">
        <v>50</v>
      </c>
      <c r="J664" s="238"/>
      <c r="K664" s="238"/>
      <c r="L664" s="238"/>
      <c r="M664" s="239"/>
      <c r="N664" s="429"/>
      <c r="O664" s="424"/>
      <c r="P664" s="424"/>
      <c r="Q664" s="424"/>
      <c r="R664" s="424"/>
      <c r="S664" s="251"/>
      <c r="T664" s="248"/>
      <c r="U664" s="248"/>
      <c r="V664" s="248"/>
      <c r="W664" s="252"/>
    </row>
    <row r="665" spans="1:23" ht="30" customHeight="1" thickBot="1">
      <c r="A665" s="416"/>
      <c r="B665" s="422" t="s">
        <v>25</v>
      </c>
      <c r="C665" s="423"/>
      <c r="D665" s="256">
        <f>D657+E657+G657+H657</f>
        <v>662.97</v>
      </c>
      <c r="E665" s="223"/>
      <c r="F665" s="223"/>
      <c r="G665" s="223"/>
      <c r="H665" s="223"/>
      <c r="I665" s="223">
        <f t="shared" ref="I665:M665" si="144">I657+I658+I659+I660+I661+I662+I663+I664</f>
        <v>469</v>
      </c>
      <c r="J665" s="223">
        <f t="shared" si="144"/>
        <v>0</v>
      </c>
      <c r="K665" s="223">
        <f t="shared" si="144"/>
        <v>0</v>
      </c>
      <c r="L665" s="223">
        <f t="shared" si="144"/>
        <v>0</v>
      </c>
      <c r="M665" s="224">
        <f t="shared" si="144"/>
        <v>0</v>
      </c>
      <c r="N665" s="256"/>
      <c r="O665" s="223"/>
      <c r="P665" s="223"/>
      <c r="Q665" s="223"/>
      <c r="R665" s="223"/>
      <c r="S665" s="223">
        <f t="shared" ref="S665:W665" si="145">S657+S658+S659+S660+S661+S662+S663+S664</f>
        <v>0</v>
      </c>
      <c r="T665" s="223">
        <f t="shared" si="145"/>
        <v>0</v>
      </c>
      <c r="U665" s="223">
        <f t="shared" si="145"/>
        <v>0</v>
      </c>
      <c r="V665" s="223">
        <f t="shared" si="145"/>
        <v>0</v>
      </c>
      <c r="W665" s="224">
        <f t="shared" si="145"/>
        <v>0</v>
      </c>
    </row>
    <row r="666" spans="1:23" ht="30" customHeight="1">
      <c r="A666" s="415">
        <v>74</v>
      </c>
      <c r="B666" s="417" t="s">
        <v>116</v>
      </c>
      <c r="C666" s="144" t="s">
        <v>17</v>
      </c>
      <c r="D666" s="420">
        <v>113.49</v>
      </c>
      <c r="E666" s="420">
        <v>28.21</v>
      </c>
      <c r="F666" s="420"/>
      <c r="G666" s="420"/>
      <c r="H666" s="425">
        <v>32.520000000000003</v>
      </c>
      <c r="I666" s="240"/>
      <c r="J666" s="232"/>
      <c r="K666" s="232"/>
      <c r="L666" s="232"/>
      <c r="M666" s="233"/>
      <c r="N666" s="427"/>
      <c r="O666" s="420"/>
      <c r="P666" s="420"/>
      <c r="Q666" s="420"/>
      <c r="R666" s="420">
        <v>3.96</v>
      </c>
      <c r="S666" s="242"/>
      <c r="T666" s="243"/>
      <c r="U666" s="243"/>
      <c r="V666" s="243"/>
      <c r="W666" s="244"/>
    </row>
    <row r="667" spans="1:23" ht="30" customHeight="1">
      <c r="A667" s="415"/>
      <c r="B667" s="418"/>
      <c r="C667" s="146" t="s">
        <v>18</v>
      </c>
      <c r="D667" s="421"/>
      <c r="E667" s="421"/>
      <c r="F667" s="421"/>
      <c r="G667" s="421"/>
      <c r="H667" s="426"/>
      <c r="I667" s="236"/>
      <c r="J667" s="234"/>
      <c r="K667" s="234"/>
      <c r="L667" s="234"/>
      <c r="M667" s="235"/>
      <c r="N667" s="428"/>
      <c r="O667" s="421"/>
      <c r="P667" s="421"/>
      <c r="Q667" s="421"/>
      <c r="R667" s="421"/>
      <c r="S667" s="245"/>
      <c r="T667" s="246"/>
      <c r="U667" s="246"/>
      <c r="V667" s="246"/>
      <c r="W667" s="247"/>
    </row>
    <row r="668" spans="1:23" ht="30" customHeight="1">
      <c r="A668" s="415"/>
      <c r="B668" s="418"/>
      <c r="C668" s="146" t="s">
        <v>19</v>
      </c>
      <c r="D668" s="421"/>
      <c r="E668" s="421"/>
      <c r="F668" s="421"/>
      <c r="G668" s="421"/>
      <c r="H668" s="426"/>
      <c r="I668" s="236"/>
      <c r="J668" s="234"/>
      <c r="K668" s="234"/>
      <c r="L668" s="234"/>
      <c r="M668" s="235"/>
      <c r="N668" s="428"/>
      <c r="O668" s="421"/>
      <c r="P668" s="421"/>
      <c r="Q668" s="421"/>
      <c r="R668" s="421"/>
      <c r="S668" s="245"/>
      <c r="T668" s="246"/>
      <c r="U668" s="246"/>
      <c r="V668" s="246"/>
      <c r="W668" s="247"/>
    </row>
    <row r="669" spans="1:23" ht="30" customHeight="1">
      <c r="A669" s="415"/>
      <c r="B669" s="418"/>
      <c r="C669" s="146" t="s">
        <v>20</v>
      </c>
      <c r="D669" s="421"/>
      <c r="E669" s="421"/>
      <c r="F669" s="421"/>
      <c r="G669" s="421"/>
      <c r="H669" s="426"/>
      <c r="I669" s="236"/>
      <c r="J669" s="234"/>
      <c r="K669" s="234"/>
      <c r="L669" s="234"/>
      <c r="M669" s="235"/>
      <c r="N669" s="428"/>
      <c r="O669" s="421"/>
      <c r="P669" s="421"/>
      <c r="Q669" s="421"/>
      <c r="R669" s="421"/>
      <c r="S669" s="245"/>
      <c r="T669" s="246"/>
      <c r="U669" s="246"/>
      <c r="V669" s="246"/>
      <c r="W669" s="247"/>
    </row>
    <row r="670" spans="1:23" ht="30" customHeight="1">
      <c r="A670" s="415"/>
      <c r="B670" s="418"/>
      <c r="C670" s="146" t="s">
        <v>21</v>
      </c>
      <c r="D670" s="421"/>
      <c r="E670" s="421"/>
      <c r="F670" s="421"/>
      <c r="G670" s="421"/>
      <c r="H670" s="426"/>
      <c r="I670" s="236"/>
      <c r="J670" s="234"/>
      <c r="K670" s="234"/>
      <c r="L670" s="234"/>
      <c r="M670" s="235"/>
      <c r="N670" s="428"/>
      <c r="O670" s="421"/>
      <c r="P670" s="421"/>
      <c r="Q670" s="421"/>
      <c r="R670" s="421"/>
      <c r="S670" s="245"/>
      <c r="T670" s="246"/>
      <c r="U670" s="246"/>
      <c r="V670" s="246"/>
      <c r="W670" s="247"/>
    </row>
    <row r="671" spans="1:23" ht="30" customHeight="1">
      <c r="A671" s="415"/>
      <c r="B671" s="418"/>
      <c r="C671" s="146" t="s">
        <v>22</v>
      </c>
      <c r="D671" s="421"/>
      <c r="E671" s="421"/>
      <c r="F671" s="421"/>
      <c r="G671" s="421"/>
      <c r="H671" s="426"/>
      <c r="I671" s="236"/>
      <c r="J671" s="234"/>
      <c r="K671" s="234"/>
      <c r="L671" s="234"/>
      <c r="M671" s="235"/>
      <c r="N671" s="428"/>
      <c r="O671" s="421"/>
      <c r="P671" s="421"/>
      <c r="Q671" s="421"/>
      <c r="R671" s="421"/>
      <c r="S671" s="245"/>
      <c r="T671" s="246"/>
      <c r="U671" s="246"/>
      <c r="V671" s="246"/>
      <c r="W671" s="247"/>
    </row>
    <row r="672" spans="1:23" ht="30" customHeight="1">
      <c r="A672" s="415"/>
      <c r="B672" s="418"/>
      <c r="C672" s="146" t="s">
        <v>23</v>
      </c>
      <c r="D672" s="421"/>
      <c r="E672" s="421"/>
      <c r="F672" s="421"/>
      <c r="G672" s="421"/>
      <c r="H672" s="426"/>
      <c r="I672" s="236"/>
      <c r="J672" s="234"/>
      <c r="K672" s="234"/>
      <c r="L672" s="234"/>
      <c r="M672" s="235"/>
      <c r="N672" s="428"/>
      <c r="O672" s="421"/>
      <c r="P672" s="421"/>
      <c r="Q672" s="421"/>
      <c r="R672" s="421"/>
      <c r="S672" s="245"/>
      <c r="T672" s="246"/>
      <c r="U672" s="246"/>
      <c r="V672" s="246"/>
      <c r="W672" s="247"/>
    </row>
    <row r="673" spans="1:23" ht="30" customHeight="1" thickBot="1">
      <c r="A673" s="415"/>
      <c r="B673" s="419"/>
      <c r="C673" s="149" t="s">
        <v>24</v>
      </c>
      <c r="D673" s="421"/>
      <c r="E673" s="421"/>
      <c r="F673" s="421"/>
      <c r="G673" s="421"/>
      <c r="H673" s="426"/>
      <c r="I673" s="237"/>
      <c r="J673" s="238"/>
      <c r="K673" s="238"/>
      <c r="L673" s="238"/>
      <c r="M673" s="239"/>
      <c r="N673" s="429"/>
      <c r="O673" s="424"/>
      <c r="P673" s="424"/>
      <c r="Q673" s="424"/>
      <c r="R673" s="424"/>
      <c r="S673" s="251"/>
      <c r="T673" s="248"/>
      <c r="U673" s="248"/>
      <c r="V673" s="248"/>
      <c r="W673" s="252"/>
    </row>
    <row r="674" spans="1:23" ht="30" customHeight="1" thickBot="1">
      <c r="A674" s="416"/>
      <c r="B674" s="422" t="s">
        <v>25</v>
      </c>
      <c r="C674" s="423"/>
      <c r="D674" s="256">
        <f>D666+E666+H666</f>
        <v>174.22</v>
      </c>
      <c r="E674" s="223"/>
      <c r="F674" s="223"/>
      <c r="G674" s="223"/>
      <c r="H674" s="223"/>
      <c r="I674" s="223">
        <f t="shared" ref="I674:M674" si="146">I666+I667+I668+I669+I670+I671+I672+I673</f>
        <v>0</v>
      </c>
      <c r="J674" s="223">
        <f t="shared" si="146"/>
        <v>0</v>
      </c>
      <c r="K674" s="223">
        <f t="shared" si="146"/>
        <v>0</v>
      </c>
      <c r="L674" s="223">
        <f t="shared" si="146"/>
        <v>0</v>
      </c>
      <c r="M674" s="224">
        <f t="shared" si="146"/>
        <v>0</v>
      </c>
      <c r="N674" s="256">
        <f>N666+O666+P666+Q666+R666</f>
        <v>3.96</v>
      </c>
      <c r="O674" s="223"/>
      <c r="P674" s="223"/>
      <c r="Q674" s="223"/>
      <c r="R674" s="223"/>
      <c r="S674" s="223">
        <f t="shared" ref="S674:W674" si="147">S666+S667+S668+S669+S670+S671+S672+S673</f>
        <v>0</v>
      </c>
      <c r="T674" s="223">
        <f t="shared" si="147"/>
        <v>0</v>
      </c>
      <c r="U674" s="223">
        <f t="shared" si="147"/>
        <v>0</v>
      </c>
      <c r="V674" s="223">
        <f t="shared" si="147"/>
        <v>0</v>
      </c>
      <c r="W674" s="224">
        <f t="shared" si="147"/>
        <v>0</v>
      </c>
    </row>
    <row r="675" spans="1:23" ht="30" customHeight="1">
      <c r="A675" s="415">
        <v>75</v>
      </c>
      <c r="B675" s="417" t="s">
        <v>117</v>
      </c>
      <c r="C675" s="144" t="s">
        <v>17</v>
      </c>
      <c r="D675" s="420">
        <v>53.08</v>
      </c>
      <c r="E675" s="420">
        <v>11</v>
      </c>
      <c r="F675" s="420"/>
      <c r="G675" s="420"/>
      <c r="H675" s="425">
        <v>77.010000000000005</v>
      </c>
      <c r="I675" s="240"/>
      <c r="J675" s="232"/>
      <c r="K675" s="232"/>
      <c r="L675" s="232"/>
      <c r="M675" s="233"/>
      <c r="N675" s="427"/>
      <c r="O675" s="420"/>
      <c r="P675" s="420"/>
      <c r="Q675" s="420"/>
      <c r="R675" s="420"/>
      <c r="S675" s="242"/>
      <c r="T675" s="243"/>
      <c r="U675" s="243"/>
      <c r="V675" s="243"/>
      <c r="W675" s="244"/>
    </row>
    <row r="676" spans="1:23" ht="30" customHeight="1">
      <c r="A676" s="415"/>
      <c r="B676" s="418"/>
      <c r="C676" s="146" t="s">
        <v>18</v>
      </c>
      <c r="D676" s="421"/>
      <c r="E676" s="421"/>
      <c r="F676" s="421"/>
      <c r="G676" s="421"/>
      <c r="H676" s="426"/>
      <c r="I676" s="236"/>
      <c r="J676" s="234"/>
      <c r="K676" s="234"/>
      <c r="L676" s="234"/>
      <c r="M676" s="235"/>
      <c r="N676" s="428"/>
      <c r="O676" s="421"/>
      <c r="P676" s="421"/>
      <c r="Q676" s="421"/>
      <c r="R676" s="421"/>
      <c r="S676" s="245"/>
      <c r="T676" s="246"/>
      <c r="U676" s="246"/>
      <c r="V676" s="246"/>
      <c r="W676" s="247"/>
    </row>
    <row r="677" spans="1:23" ht="30" customHeight="1">
      <c r="A677" s="415"/>
      <c r="B677" s="418"/>
      <c r="C677" s="146" t="s">
        <v>19</v>
      </c>
      <c r="D677" s="421"/>
      <c r="E677" s="421"/>
      <c r="F677" s="421"/>
      <c r="G677" s="421"/>
      <c r="H677" s="426"/>
      <c r="I677" s="236">
        <v>2.2999999999999998</v>
      </c>
      <c r="J677" s="234"/>
      <c r="K677" s="234"/>
      <c r="L677" s="234"/>
      <c r="M677" s="235"/>
      <c r="N677" s="428"/>
      <c r="O677" s="421"/>
      <c r="P677" s="421"/>
      <c r="Q677" s="421"/>
      <c r="R677" s="421"/>
      <c r="S677" s="245"/>
      <c r="T677" s="246"/>
      <c r="U677" s="246"/>
      <c r="V677" s="246"/>
      <c r="W677" s="247"/>
    </row>
    <row r="678" spans="1:23" ht="30" customHeight="1">
      <c r="A678" s="415"/>
      <c r="B678" s="418"/>
      <c r="C678" s="146" t="s">
        <v>20</v>
      </c>
      <c r="D678" s="421"/>
      <c r="E678" s="421"/>
      <c r="F678" s="421"/>
      <c r="G678" s="421"/>
      <c r="H678" s="426"/>
      <c r="I678" s="236">
        <v>10</v>
      </c>
      <c r="J678" s="234"/>
      <c r="K678" s="234"/>
      <c r="L678" s="234"/>
      <c r="M678" s="235"/>
      <c r="N678" s="428"/>
      <c r="O678" s="421"/>
      <c r="P678" s="421"/>
      <c r="Q678" s="421"/>
      <c r="R678" s="421"/>
      <c r="S678" s="245"/>
      <c r="T678" s="246"/>
      <c r="U678" s="246"/>
      <c r="V678" s="246"/>
      <c r="W678" s="247"/>
    </row>
    <row r="679" spans="1:23" ht="30" customHeight="1">
      <c r="A679" s="415"/>
      <c r="B679" s="418"/>
      <c r="C679" s="146" t="s">
        <v>21</v>
      </c>
      <c r="D679" s="421"/>
      <c r="E679" s="421"/>
      <c r="F679" s="421"/>
      <c r="G679" s="421"/>
      <c r="H679" s="426"/>
      <c r="I679" s="236"/>
      <c r="J679" s="234"/>
      <c r="K679" s="234"/>
      <c r="L679" s="234"/>
      <c r="M679" s="235"/>
      <c r="N679" s="428"/>
      <c r="O679" s="421"/>
      <c r="P679" s="421"/>
      <c r="Q679" s="421"/>
      <c r="R679" s="421"/>
      <c r="S679" s="245"/>
      <c r="T679" s="246"/>
      <c r="U679" s="246"/>
      <c r="V679" s="246"/>
      <c r="W679" s="247"/>
    </row>
    <row r="680" spans="1:23" ht="30" customHeight="1">
      <c r="A680" s="415"/>
      <c r="B680" s="418"/>
      <c r="C680" s="146" t="s">
        <v>22</v>
      </c>
      <c r="D680" s="421"/>
      <c r="E680" s="421"/>
      <c r="F680" s="421"/>
      <c r="G680" s="421"/>
      <c r="H680" s="426"/>
      <c r="I680" s="236"/>
      <c r="J680" s="234"/>
      <c r="K680" s="234"/>
      <c r="L680" s="234"/>
      <c r="M680" s="235"/>
      <c r="N680" s="428"/>
      <c r="O680" s="421"/>
      <c r="P680" s="421"/>
      <c r="Q680" s="421"/>
      <c r="R680" s="421"/>
      <c r="S680" s="245"/>
      <c r="T680" s="246"/>
      <c r="U680" s="246"/>
      <c r="V680" s="246"/>
      <c r="W680" s="247"/>
    </row>
    <row r="681" spans="1:23" ht="30" customHeight="1">
      <c r="A681" s="415"/>
      <c r="B681" s="418"/>
      <c r="C681" s="146" t="s">
        <v>23</v>
      </c>
      <c r="D681" s="421"/>
      <c r="E681" s="421"/>
      <c r="F681" s="421"/>
      <c r="G681" s="421"/>
      <c r="H681" s="426"/>
      <c r="I681" s="236">
        <v>4.2</v>
      </c>
      <c r="J681" s="234"/>
      <c r="K681" s="234"/>
      <c r="L681" s="234"/>
      <c r="M681" s="235"/>
      <c r="N681" s="428"/>
      <c r="O681" s="421"/>
      <c r="P681" s="421"/>
      <c r="Q681" s="421"/>
      <c r="R681" s="421"/>
      <c r="S681" s="245"/>
      <c r="T681" s="246"/>
      <c r="U681" s="246"/>
      <c r="V681" s="246"/>
      <c r="W681" s="247"/>
    </row>
    <row r="682" spans="1:23" ht="30" customHeight="1" thickBot="1">
      <c r="A682" s="415"/>
      <c r="B682" s="419"/>
      <c r="C682" s="149" t="s">
        <v>24</v>
      </c>
      <c r="D682" s="421"/>
      <c r="E682" s="421"/>
      <c r="F682" s="421"/>
      <c r="G682" s="421"/>
      <c r="H682" s="426"/>
      <c r="I682" s="237">
        <v>10.1</v>
      </c>
      <c r="J682" s="238"/>
      <c r="K682" s="238"/>
      <c r="L682" s="238"/>
      <c r="M682" s="239"/>
      <c r="N682" s="429"/>
      <c r="O682" s="424"/>
      <c r="P682" s="424"/>
      <c r="Q682" s="424"/>
      <c r="R682" s="424"/>
      <c r="S682" s="251"/>
      <c r="T682" s="248"/>
      <c r="U682" s="248"/>
      <c r="V682" s="248"/>
      <c r="W682" s="252"/>
    </row>
    <row r="683" spans="1:23" ht="30" customHeight="1" thickBot="1">
      <c r="A683" s="416"/>
      <c r="B683" s="422" t="s">
        <v>25</v>
      </c>
      <c r="C683" s="423"/>
      <c r="D683" s="256">
        <f>D675+E675+H675</f>
        <v>141.09</v>
      </c>
      <c r="E683" s="223"/>
      <c r="F683" s="223"/>
      <c r="G683" s="223"/>
      <c r="H683" s="223"/>
      <c r="I683" s="223">
        <f t="shared" ref="I683:M683" si="148">I675+I676+I677+I678+I679+I680+I681+I682</f>
        <v>26.6</v>
      </c>
      <c r="J683" s="223">
        <f t="shared" si="148"/>
        <v>0</v>
      </c>
      <c r="K683" s="223">
        <f t="shared" si="148"/>
        <v>0</v>
      </c>
      <c r="L683" s="223">
        <f t="shared" si="148"/>
        <v>0</v>
      </c>
      <c r="M683" s="224">
        <f t="shared" si="148"/>
        <v>0</v>
      </c>
      <c r="N683" s="256"/>
      <c r="O683" s="223"/>
      <c r="P683" s="223"/>
      <c r="Q683" s="223"/>
      <c r="R683" s="223"/>
      <c r="S683" s="223">
        <f t="shared" ref="S683:W683" si="149">S675+S676+S677+S678+S679+S680+S681+S682</f>
        <v>0</v>
      </c>
      <c r="T683" s="223">
        <f t="shared" si="149"/>
        <v>0</v>
      </c>
      <c r="U683" s="223">
        <f t="shared" si="149"/>
        <v>0</v>
      </c>
      <c r="V683" s="223">
        <f t="shared" si="149"/>
        <v>0</v>
      </c>
      <c r="W683" s="224">
        <f t="shared" si="149"/>
        <v>0</v>
      </c>
    </row>
    <row r="684" spans="1:23" ht="30" customHeight="1">
      <c r="A684" s="415">
        <v>76</v>
      </c>
      <c r="B684" s="417" t="s">
        <v>118</v>
      </c>
      <c r="C684" s="144" t="s">
        <v>17</v>
      </c>
      <c r="D684" s="420">
        <v>396.56</v>
      </c>
      <c r="E684" s="420">
        <v>59.9</v>
      </c>
      <c r="F684" s="420"/>
      <c r="G684" s="420"/>
      <c r="H684" s="425">
        <v>0.84</v>
      </c>
      <c r="I684" s="240">
        <v>65.5</v>
      </c>
      <c r="J684" s="232"/>
      <c r="K684" s="232"/>
      <c r="L684" s="232"/>
      <c r="M684" s="233"/>
      <c r="N684" s="427"/>
      <c r="O684" s="420"/>
      <c r="P684" s="420"/>
      <c r="Q684" s="420"/>
      <c r="R684" s="420"/>
      <c r="S684" s="242"/>
      <c r="T684" s="243"/>
      <c r="U684" s="243"/>
      <c r="V684" s="243"/>
      <c r="W684" s="244"/>
    </row>
    <row r="685" spans="1:23" ht="30" customHeight="1">
      <c r="A685" s="415"/>
      <c r="B685" s="418"/>
      <c r="C685" s="146" t="s">
        <v>18</v>
      </c>
      <c r="D685" s="421"/>
      <c r="E685" s="421"/>
      <c r="F685" s="421"/>
      <c r="G685" s="421"/>
      <c r="H685" s="426"/>
      <c r="I685" s="236"/>
      <c r="J685" s="234"/>
      <c r="K685" s="234"/>
      <c r="L685" s="234"/>
      <c r="M685" s="235"/>
      <c r="N685" s="428"/>
      <c r="O685" s="421"/>
      <c r="P685" s="421"/>
      <c r="Q685" s="421"/>
      <c r="R685" s="421"/>
      <c r="S685" s="245"/>
      <c r="T685" s="246"/>
      <c r="U685" s="246"/>
      <c r="V685" s="246"/>
      <c r="W685" s="247"/>
    </row>
    <row r="686" spans="1:23" ht="30" customHeight="1">
      <c r="A686" s="415"/>
      <c r="B686" s="418"/>
      <c r="C686" s="146" t="s">
        <v>19</v>
      </c>
      <c r="D686" s="421"/>
      <c r="E686" s="421"/>
      <c r="F686" s="421"/>
      <c r="G686" s="421"/>
      <c r="H686" s="426"/>
      <c r="I686" s="236"/>
      <c r="J686" s="234"/>
      <c r="K686" s="234"/>
      <c r="L686" s="234"/>
      <c r="M686" s="235"/>
      <c r="N686" s="428"/>
      <c r="O686" s="421"/>
      <c r="P686" s="421"/>
      <c r="Q686" s="421"/>
      <c r="R686" s="421"/>
      <c r="S686" s="245"/>
      <c r="T686" s="246"/>
      <c r="U686" s="246"/>
      <c r="V686" s="246"/>
      <c r="W686" s="247"/>
    </row>
    <row r="687" spans="1:23" ht="30" customHeight="1">
      <c r="A687" s="415"/>
      <c r="B687" s="418"/>
      <c r="C687" s="146" t="s">
        <v>20</v>
      </c>
      <c r="D687" s="421"/>
      <c r="E687" s="421"/>
      <c r="F687" s="421"/>
      <c r="G687" s="421"/>
      <c r="H687" s="426"/>
      <c r="I687" s="236">
        <v>42</v>
      </c>
      <c r="J687" s="234"/>
      <c r="K687" s="234"/>
      <c r="L687" s="234"/>
      <c r="M687" s="235"/>
      <c r="N687" s="428"/>
      <c r="O687" s="421"/>
      <c r="P687" s="421"/>
      <c r="Q687" s="421"/>
      <c r="R687" s="421"/>
      <c r="S687" s="245"/>
      <c r="T687" s="246"/>
      <c r="U687" s="246"/>
      <c r="V687" s="246"/>
      <c r="W687" s="247"/>
    </row>
    <row r="688" spans="1:23" ht="30" customHeight="1">
      <c r="A688" s="415"/>
      <c r="B688" s="418"/>
      <c r="C688" s="146" t="s">
        <v>21</v>
      </c>
      <c r="D688" s="421"/>
      <c r="E688" s="421"/>
      <c r="F688" s="421"/>
      <c r="G688" s="421"/>
      <c r="H688" s="426"/>
      <c r="I688" s="236">
        <v>64.5</v>
      </c>
      <c r="J688" s="234"/>
      <c r="K688" s="234"/>
      <c r="L688" s="234"/>
      <c r="M688" s="235"/>
      <c r="N688" s="428"/>
      <c r="O688" s="421"/>
      <c r="P688" s="421"/>
      <c r="Q688" s="421"/>
      <c r="R688" s="421"/>
      <c r="S688" s="245"/>
      <c r="T688" s="246"/>
      <c r="U688" s="246"/>
      <c r="V688" s="246"/>
      <c r="W688" s="247"/>
    </row>
    <row r="689" spans="1:23" ht="30" customHeight="1">
      <c r="A689" s="415"/>
      <c r="B689" s="418"/>
      <c r="C689" s="146" t="s">
        <v>22</v>
      </c>
      <c r="D689" s="421"/>
      <c r="E689" s="421"/>
      <c r="F689" s="421"/>
      <c r="G689" s="421"/>
      <c r="H689" s="426"/>
      <c r="I689" s="236"/>
      <c r="J689" s="234"/>
      <c r="K689" s="234"/>
      <c r="L689" s="234"/>
      <c r="M689" s="235"/>
      <c r="N689" s="428"/>
      <c r="O689" s="421"/>
      <c r="P689" s="421"/>
      <c r="Q689" s="421"/>
      <c r="R689" s="421"/>
      <c r="S689" s="245"/>
      <c r="T689" s="246"/>
      <c r="U689" s="246"/>
      <c r="V689" s="246"/>
      <c r="W689" s="247"/>
    </row>
    <row r="690" spans="1:23" ht="30" customHeight="1">
      <c r="A690" s="415"/>
      <c r="B690" s="418"/>
      <c r="C690" s="146" t="s">
        <v>23</v>
      </c>
      <c r="D690" s="421"/>
      <c r="E690" s="421"/>
      <c r="F690" s="421"/>
      <c r="G690" s="421"/>
      <c r="H690" s="426"/>
      <c r="I690" s="236"/>
      <c r="J690" s="234"/>
      <c r="K690" s="234"/>
      <c r="L690" s="234"/>
      <c r="M690" s="235"/>
      <c r="N690" s="428"/>
      <c r="O690" s="421"/>
      <c r="P690" s="421"/>
      <c r="Q690" s="421"/>
      <c r="R690" s="421"/>
      <c r="S690" s="245"/>
      <c r="T690" s="246"/>
      <c r="U690" s="246"/>
      <c r="V690" s="246"/>
      <c r="W690" s="247"/>
    </row>
    <row r="691" spans="1:23" ht="30" customHeight="1" thickBot="1">
      <c r="A691" s="415"/>
      <c r="B691" s="419"/>
      <c r="C691" s="149" t="s">
        <v>24</v>
      </c>
      <c r="D691" s="421"/>
      <c r="E691" s="421"/>
      <c r="F691" s="421"/>
      <c r="G691" s="421"/>
      <c r="H691" s="426"/>
      <c r="I691" s="237">
        <v>43.5</v>
      </c>
      <c r="J691" s="238"/>
      <c r="K691" s="238"/>
      <c r="L691" s="238"/>
      <c r="M691" s="239"/>
      <c r="N691" s="429"/>
      <c r="O691" s="424"/>
      <c r="P691" s="424"/>
      <c r="Q691" s="424"/>
      <c r="R691" s="424"/>
      <c r="S691" s="251"/>
      <c r="T691" s="248"/>
      <c r="U691" s="248"/>
      <c r="V691" s="248"/>
      <c r="W691" s="252"/>
    </row>
    <row r="692" spans="1:23" ht="30" customHeight="1" thickBot="1">
      <c r="A692" s="416"/>
      <c r="B692" s="422" t="s">
        <v>25</v>
      </c>
      <c r="C692" s="423"/>
      <c r="D692" s="256">
        <f>D684+E684+H684</f>
        <v>457.29999999999995</v>
      </c>
      <c r="E692" s="223"/>
      <c r="F692" s="223"/>
      <c r="G692" s="223"/>
      <c r="H692" s="223"/>
      <c r="I692" s="223">
        <f t="shared" ref="I692:M692" si="150">I684+I685+I686+I687+I688+I689+I690+I691</f>
        <v>215.5</v>
      </c>
      <c r="J692" s="223">
        <f t="shared" si="150"/>
        <v>0</v>
      </c>
      <c r="K692" s="223">
        <f t="shared" si="150"/>
        <v>0</v>
      </c>
      <c r="L692" s="223">
        <f t="shared" si="150"/>
        <v>0</v>
      </c>
      <c r="M692" s="224">
        <f t="shared" si="150"/>
        <v>0</v>
      </c>
      <c r="N692" s="256"/>
      <c r="O692" s="223"/>
      <c r="P692" s="223"/>
      <c r="Q692" s="223"/>
      <c r="R692" s="223"/>
      <c r="S692" s="223">
        <f t="shared" ref="S692:W692" si="151">S684+S685+S686+S687+S688+S689+S690+S691</f>
        <v>0</v>
      </c>
      <c r="T692" s="223">
        <f t="shared" si="151"/>
        <v>0</v>
      </c>
      <c r="U692" s="223">
        <f t="shared" si="151"/>
        <v>0</v>
      </c>
      <c r="V692" s="223">
        <f t="shared" si="151"/>
        <v>0</v>
      </c>
      <c r="W692" s="224">
        <f t="shared" si="151"/>
        <v>0</v>
      </c>
    </row>
    <row r="693" spans="1:23" ht="30" customHeight="1">
      <c r="A693" s="415">
        <v>77</v>
      </c>
      <c r="B693" s="417" t="s">
        <v>119</v>
      </c>
      <c r="C693" s="144" t="s">
        <v>17</v>
      </c>
      <c r="D693" s="420">
        <v>188.29</v>
      </c>
      <c r="E693" s="420">
        <v>34.93</v>
      </c>
      <c r="F693" s="420"/>
      <c r="G693" s="420"/>
      <c r="H693" s="425">
        <v>7.5</v>
      </c>
      <c r="I693" s="240"/>
      <c r="J693" s="232"/>
      <c r="K693" s="232"/>
      <c r="L693" s="232"/>
      <c r="M693" s="233"/>
      <c r="N693" s="427"/>
      <c r="O693" s="420"/>
      <c r="P693" s="420"/>
      <c r="Q693" s="420"/>
      <c r="R693" s="420"/>
      <c r="S693" s="242"/>
      <c r="T693" s="243"/>
      <c r="U693" s="243"/>
      <c r="V693" s="243"/>
      <c r="W693" s="244"/>
    </row>
    <row r="694" spans="1:23" ht="30" customHeight="1">
      <c r="A694" s="415"/>
      <c r="B694" s="418"/>
      <c r="C694" s="146" t="s">
        <v>18</v>
      </c>
      <c r="D694" s="421"/>
      <c r="E694" s="421"/>
      <c r="F694" s="421"/>
      <c r="G694" s="421"/>
      <c r="H694" s="426"/>
      <c r="I694" s="236"/>
      <c r="J694" s="234"/>
      <c r="K694" s="234"/>
      <c r="L694" s="234"/>
      <c r="M694" s="235"/>
      <c r="N694" s="428"/>
      <c r="O694" s="421"/>
      <c r="P694" s="421"/>
      <c r="Q694" s="421"/>
      <c r="R694" s="421"/>
      <c r="S694" s="245"/>
      <c r="T694" s="246"/>
      <c r="U694" s="246"/>
      <c r="V694" s="246"/>
      <c r="W694" s="247"/>
    </row>
    <row r="695" spans="1:23" ht="30" customHeight="1">
      <c r="A695" s="415"/>
      <c r="B695" s="418"/>
      <c r="C695" s="146" t="s">
        <v>19</v>
      </c>
      <c r="D695" s="421"/>
      <c r="E695" s="421"/>
      <c r="F695" s="421"/>
      <c r="G695" s="421"/>
      <c r="H695" s="426"/>
      <c r="I695" s="236"/>
      <c r="J695" s="234"/>
      <c r="K695" s="234"/>
      <c r="L695" s="234"/>
      <c r="M695" s="235"/>
      <c r="N695" s="428"/>
      <c r="O695" s="421"/>
      <c r="P695" s="421"/>
      <c r="Q695" s="421"/>
      <c r="R695" s="421"/>
      <c r="S695" s="245"/>
      <c r="T695" s="246"/>
      <c r="U695" s="246"/>
      <c r="V695" s="246"/>
      <c r="W695" s="247"/>
    </row>
    <row r="696" spans="1:23" ht="30" customHeight="1">
      <c r="A696" s="415"/>
      <c r="B696" s="418"/>
      <c r="C696" s="146" t="s">
        <v>20</v>
      </c>
      <c r="D696" s="421"/>
      <c r="E696" s="421"/>
      <c r="F696" s="421"/>
      <c r="G696" s="421"/>
      <c r="H696" s="426"/>
      <c r="I696" s="236">
        <v>20</v>
      </c>
      <c r="J696" s="234"/>
      <c r="K696" s="234"/>
      <c r="L696" s="234"/>
      <c r="M696" s="235"/>
      <c r="N696" s="428"/>
      <c r="O696" s="421"/>
      <c r="P696" s="421"/>
      <c r="Q696" s="421"/>
      <c r="R696" s="421"/>
      <c r="S696" s="245"/>
      <c r="T696" s="246"/>
      <c r="U696" s="246"/>
      <c r="V696" s="246"/>
      <c r="W696" s="247"/>
    </row>
    <row r="697" spans="1:23" ht="30" customHeight="1">
      <c r="A697" s="415"/>
      <c r="B697" s="418"/>
      <c r="C697" s="146" t="s">
        <v>21</v>
      </c>
      <c r="D697" s="421"/>
      <c r="E697" s="421"/>
      <c r="F697" s="421"/>
      <c r="G697" s="421"/>
      <c r="H697" s="426"/>
      <c r="I697" s="236"/>
      <c r="J697" s="234"/>
      <c r="K697" s="234"/>
      <c r="L697" s="234"/>
      <c r="M697" s="235"/>
      <c r="N697" s="428"/>
      <c r="O697" s="421"/>
      <c r="P697" s="421"/>
      <c r="Q697" s="421"/>
      <c r="R697" s="421"/>
      <c r="S697" s="245"/>
      <c r="T697" s="246"/>
      <c r="U697" s="246"/>
      <c r="V697" s="246"/>
      <c r="W697" s="247"/>
    </row>
    <row r="698" spans="1:23" ht="30" customHeight="1">
      <c r="A698" s="415"/>
      <c r="B698" s="418"/>
      <c r="C698" s="146" t="s">
        <v>22</v>
      </c>
      <c r="D698" s="421"/>
      <c r="E698" s="421"/>
      <c r="F698" s="421"/>
      <c r="G698" s="421"/>
      <c r="H698" s="426"/>
      <c r="I698" s="236"/>
      <c r="J698" s="234"/>
      <c r="K698" s="234"/>
      <c r="L698" s="234"/>
      <c r="M698" s="235"/>
      <c r="N698" s="428"/>
      <c r="O698" s="421"/>
      <c r="P698" s="421"/>
      <c r="Q698" s="421"/>
      <c r="R698" s="421"/>
      <c r="S698" s="245"/>
      <c r="T698" s="246"/>
      <c r="U698" s="246"/>
      <c r="V698" s="246"/>
      <c r="W698" s="247"/>
    </row>
    <row r="699" spans="1:23" ht="30" customHeight="1">
      <c r="A699" s="415"/>
      <c r="B699" s="418"/>
      <c r="C699" s="146" t="s">
        <v>23</v>
      </c>
      <c r="D699" s="421"/>
      <c r="E699" s="421"/>
      <c r="F699" s="421"/>
      <c r="G699" s="421"/>
      <c r="H699" s="426"/>
      <c r="I699" s="236"/>
      <c r="J699" s="234"/>
      <c r="K699" s="234"/>
      <c r="L699" s="234"/>
      <c r="M699" s="235"/>
      <c r="N699" s="428"/>
      <c r="O699" s="421"/>
      <c r="P699" s="421"/>
      <c r="Q699" s="421"/>
      <c r="R699" s="421"/>
      <c r="S699" s="245"/>
      <c r="T699" s="246"/>
      <c r="U699" s="246"/>
      <c r="V699" s="246"/>
      <c r="W699" s="247"/>
    </row>
    <row r="700" spans="1:23" ht="30" customHeight="1" thickBot="1">
      <c r="A700" s="415"/>
      <c r="B700" s="419"/>
      <c r="C700" s="149" t="s">
        <v>24</v>
      </c>
      <c r="D700" s="421"/>
      <c r="E700" s="421"/>
      <c r="F700" s="421"/>
      <c r="G700" s="421"/>
      <c r="H700" s="426"/>
      <c r="I700" s="237">
        <v>17</v>
      </c>
      <c r="J700" s="238">
        <v>23</v>
      </c>
      <c r="K700" s="238"/>
      <c r="L700" s="238"/>
      <c r="M700" s="239"/>
      <c r="N700" s="429"/>
      <c r="O700" s="424"/>
      <c r="P700" s="424"/>
      <c r="Q700" s="424"/>
      <c r="R700" s="424"/>
      <c r="S700" s="251"/>
      <c r="T700" s="248"/>
      <c r="U700" s="248"/>
      <c r="V700" s="248"/>
      <c r="W700" s="252"/>
    </row>
    <row r="701" spans="1:23" ht="30" customHeight="1" thickBot="1">
      <c r="A701" s="416"/>
      <c r="B701" s="422" t="s">
        <v>25</v>
      </c>
      <c r="C701" s="423"/>
      <c r="D701" s="256">
        <f>D693+E693+G693+H693</f>
        <v>230.72</v>
      </c>
      <c r="E701" s="223"/>
      <c r="F701" s="223"/>
      <c r="G701" s="223"/>
      <c r="H701" s="223"/>
      <c r="I701" s="223">
        <f t="shared" ref="I701:M701" si="152">I693+I694+I695+I696+I697+I698+I699+I700</f>
        <v>37</v>
      </c>
      <c r="J701" s="223">
        <f t="shared" si="152"/>
        <v>23</v>
      </c>
      <c r="K701" s="223">
        <f t="shared" si="152"/>
        <v>0</v>
      </c>
      <c r="L701" s="223">
        <f t="shared" si="152"/>
        <v>0</v>
      </c>
      <c r="M701" s="224">
        <f t="shared" si="152"/>
        <v>0</v>
      </c>
      <c r="N701" s="256"/>
      <c r="O701" s="223"/>
      <c r="P701" s="223"/>
      <c r="Q701" s="223"/>
      <c r="R701" s="223"/>
      <c r="S701" s="223">
        <f t="shared" ref="S701:W701" si="153">S693+S694+S695+S696+S697+S698+S699+S700</f>
        <v>0</v>
      </c>
      <c r="T701" s="223">
        <f t="shared" si="153"/>
        <v>0</v>
      </c>
      <c r="U701" s="223">
        <f t="shared" si="153"/>
        <v>0</v>
      </c>
      <c r="V701" s="223">
        <f t="shared" si="153"/>
        <v>0</v>
      </c>
      <c r="W701" s="224">
        <f t="shared" si="153"/>
        <v>0</v>
      </c>
    </row>
    <row r="702" spans="1:23" ht="30" customHeight="1">
      <c r="A702" s="415">
        <v>78</v>
      </c>
      <c r="B702" s="417" t="s">
        <v>120</v>
      </c>
      <c r="C702" s="144" t="s">
        <v>17</v>
      </c>
      <c r="D702" s="420">
        <v>305.44</v>
      </c>
      <c r="E702" s="420">
        <v>1.45</v>
      </c>
      <c r="F702" s="420"/>
      <c r="G702" s="420">
        <v>67.7</v>
      </c>
      <c r="H702" s="425">
        <v>38.08</v>
      </c>
      <c r="I702" s="240">
        <v>35</v>
      </c>
      <c r="J702" s="232"/>
      <c r="K702" s="232"/>
      <c r="L702" s="232"/>
      <c r="M702" s="233"/>
      <c r="N702" s="427"/>
      <c r="O702" s="420"/>
      <c r="P702" s="420"/>
      <c r="Q702" s="420"/>
      <c r="R702" s="420">
        <v>3.22</v>
      </c>
      <c r="S702" s="242"/>
      <c r="T702" s="243"/>
      <c r="U702" s="243"/>
      <c r="V702" s="243"/>
      <c r="W702" s="244"/>
    </row>
    <row r="703" spans="1:23" ht="30" customHeight="1">
      <c r="A703" s="415"/>
      <c r="B703" s="418"/>
      <c r="C703" s="146" t="s">
        <v>18</v>
      </c>
      <c r="D703" s="421"/>
      <c r="E703" s="421"/>
      <c r="F703" s="421"/>
      <c r="G703" s="421"/>
      <c r="H703" s="426"/>
      <c r="I703" s="236"/>
      <c r="J703" s="234"/>
      <c r="K703" s="234"/>
      <c r="L703" s="234"/>
      <c r="M703" s="235"/>
      <c r="N703" s="428"/>
      <c r="O703" s="421"/>
      <c r="P703" s="421"/>
      <c r="Q703" s="421"/>
      <c r="R703" s="421"/>
      <c r="S703" s="245"/>
      <c r="T703" s="246"/>
      <c r="U703" s="246"/>
      <c r="V703" s="246"/>
      <c r="W703" s="247"/>
    </row>
    <row r="704" spans="1:23" ht="30" customHeight="1">
      <c r="A704" s="415"/>
      <c r="B704" s="418"/>
      <c r="C704" s="146" t="s">
        <v>19</v>
      </c>
      <c r="D704" s="421"/>
      <c r="E704" s="421"/>
      <c r="F704" s="421"/>
      <c r="G704" s="421"/>
      <c r="H704" s="426"/>
      <c r="I704" s="236"/>
      <c r="J704" s="234"/>
      <c r="K704" s="234"/>
      <c r="L704" s="234"/>
      <c r="M704" s="235"/>
      <c r="N704" s="428"/>
      <c r="O704" s="421"/>
      <c r="P704" s="421"/>
      <c r="Q704" s="421"/>
      <c r="R704" s="421"/>
      <c r="S704" s="245"/>
      <c r="T704" s="246"/>
      <c r="U704" s="246"/>
      <c r="V704" s="246"/>
      <c r="W704" s="247"/>
    </row>
    <row r="705" spans="1:23" ht="30" customHeight="1">
      <c r="A705" s="415"/>
      <c r="B705" s="418"/>
      <c r="C705" s="146" t="s">
        <v>20</v>
      </c>
      <c r="D705" s="421"/>
      <c r="E705" s="421"/>
      <c r="F705" s="421"/>
      <c r="G705" s="421"/>
      <c r="H705" s="426"/>
      <c r="I705" s="236">
        <v>55</v>
      </c>
      <c r="J705" s="234"/>
      <c r="K705" s="234"/>
      <c r="L705" s="234"/>
      <c r="M705" s="235"/>
      <c r="N705" s="428"/>
      <c r="O705" s="421"/>
      <c r="P705" s="421"/>
      <c r="Q705" s="421"/>
      <c r="R705" s="421"/>
      <c r="S705" s="245"/>
      <c r="T705" s="246"/>
      <c r="U705" s="246"/>
      <c r="V705" s="246"/>
      <c r="W705" s="247"/>
    </row>
    <row r="706" spans="1:23" ht="30" customHeight="1">
      <c r="A706" s="415"/>
      <c r="B706" s="418"/>
      <c r="C706" s="146" t="s">
        <v>21</v>
      </c>
      <c r="D706" s="421"/>
      <c r="E706" s="421"/>
      <c r="F706" s="421"/>
      <c r="G706" s="421"/>
      <c r="H706" s="426"/>
      <c r="I706" s="236"/>
      <c r="J706" s="234"/>
      <c r="K706" s="234"/>
      <c r="L706" s="234"/>
      <c r="M706" s="235"/>
      <c r="N706" s="428"/>
      <c r="O706" s="421"/>
      <c r="P706" s="421"/>
      <c r="Q706" s="421"/>
      <c r="R706" s="421"/>
      <c r="S706" s="245"/>
      <c r="T706" s="246"/>
      <c r="U706" s="246"/>
      <c r="V706" s="246"/>
      <c r="W706" s="247"/>
    </row>
    <row r="707" spans="1:23" ht="30" customHeight="1">
      <c r="A707" s="415"/>
      <c r="B707" s="418"/>
      <c r="C707" s="146" t="s">
        <v>22</v>
      </c>
      <c r="D707" s="421"/>
      <c r="E707" s="421"/>
      <c r="F707" s="421"/>
      <c r="G707" s="421"/>
      <c r="H707" s="426"/>
      <c r="I707" s="236"/>
      <c r="J707" s="234"/>
      <c r="K707" s="234"/>
      <c r="L707" s="234"/>
      <c r="M707" s="235"/>
      <c r="N707" s="428"/>
      <c r="O707" s="421"/>
      <c r="P707" s="421"/>
      <c r="Q707" s="421"/>
      <c r="R707" s="421"/>
      <c r="S707" s="245"/>
      <c r="T707" s="246"/>
      <c r="U707" s="246"/>
      <c r="V707" s="246"/>
      <c r="W707" s="247"/>
    </row>
    <row r="708" spans="1:23" ht="30" customHeight="1">
      <c r="A708" s="415"/>
      <c r="B708" s="418"/>
      <c r="C708" s="146" t="s">
        <v>23</v>
      </c>
      <c r="D708" s="421"/>
      <c r="E708" s="421"/>
      <c r="F708" s="421"/>
      <c r="G708" s="421"/>
      <c r="H708" s="426"/>
      <c r="I708" s="236"/>
      <c r="J708" s="234"/>
      <c r="K708" s="234"/>
      <c r="L708" s="234"/>
      <c r="M708" s="235"/>
      <c r="N708" s="428"/>
      <c r="O708" s="421"/>
      <c r="P708" s="421"/>
      <c r="Q708" s="421"/>
      <c r="R708" s="421"/>
      <c r="S708" s="245"/>
      <c r="T708" s="246"/>
      <c r="U708" s="246"/>
      <c r="V708" s="246"/>
      <c r="W708" s="247"/>
    </row>
    <row r="709" spans="1:23" ht="30" customHeight="1" thickBot="1">
      <c r="A709" s="415"/>
      <c r="B709" s="419"/>
      <c r="C709" s="149" t="s">
        <v>24</v>
      </c>
      <c r="D709" s="421"/>
      <c r="E709" s="421"/>
      <c r="F709" s="421"/>
      <c r="G709" s="421"/>
      <c r="H709" s="426"/>
      <c r="I709" s="237">
        <v>13.6</v>
      </c>
      <c r="J709" s="238"/>
      <c r="K709" s="238"/>
      <c r="L709" s="238"/>
      <c r="M709" s="239"/>
      <c r="N709" s="429"/>
      <c r="O709" s="424"/>
      <c r="P709" s="424"/>
      <c r="Q709" s="424"/>
      <c r="R709" s="424"/>
      <c r="S709" s="251"/>
      <c r="T709" s="248"/>
      <c r="U709" s="248"/>
      <c r="V709" s="248"/>
      <c r="W709" s="252"/>
    </row>
    <row r="710" spans="1:23" ht="30" customHeight="1" thickBot="1">
      <c r="A710" s="416"/>
      <c r="B710" s="422" t="s">
        <v>25</v>
      </c>
      <c r="C710" s="423"/>
      <c r="D710" s="256">
        <f>D702+E702+G702+H702</f>
        <v>412.66999999999996</v>
      </c>
      <c r="E710" s="223"/>
      <c r="F710" s="223"/>
      <c r="G710" s="223"/>
      <c r="H710" s="223"/>
      <c r="I710" s="223">
        <f t="shared" ref="I710:M710" si="154">I702+I703+I704+I705+I706+I707+I708+I709</f>
        <v>103.6</v>
      </c>
      <c r="J710" s="223">
        <f t="shared" si="154"/>
        <v>0</v>
      </c>
      <c r="K710" s="223">
        <f t="shared" si="154"/>
        <v>0</v>
      </c>
      <c r="L710" s="223">
        <f t="shared" si="154"/>
        <v>0</v>
      </c>
      <c r="M710" s="224">
        <f t="shared" si="154"/>
        <v>0</v>
      </c>
      <c r="N710" s="256">
        <f>N702+O702+P702+Q702+R702</f>
        <v>3.22</v>
      </c>
      <c r="O710" s="223"/>
      <c r="P710" s="223"/>
      <c r="Q710" s="223"/>
      <c r="R710" s="223"/>
      <c r="S710" s="223">
        <f t="shared" ref="S710:W710" si="155">S702+S703+S704+S705+S706+S707+S708+S709</f>
        <v>0</v>
      </c>
      <c r="T710" s="223">
        <f t="shared" si="155"/>
        <v>0</v>
      </c>
      <c r="U710" s="223">
        <f t="shared" si="155"/>
        <v>0</v>
      </c>
      <c r="V710" s="223">
        <f t="shared" si="155"/>
        <v>0</v>
      </c>
      <c r="W710" s="224">
        <f t="shared" si="155"/>
        <v>0</v>
      </c>
    </row>
    <row r="711" spans="1:23" ht="30" customHeight="1">
      <c r="A711" s="415">
        <v>79</v>
      </c>
      <c r="B711" s="417" t="s">
        <v>121</v>
      </c>
      <c r="C711" s="144" t="s">
        <v>17</v>
      </c>
      <c r="D711" s="420">
        <v>0.85</v>
      </c>
      <c r="E711" s="420"/>
      <c r="F711" s="420"/>
      <c r="G711" s="420"/>
      <c r="H711" s="425">
        <v>8.9600000000000009</v>
      </c>
      <c r="I711" s="240"/>
      <c r="J711" s="232"/>
      <c r="K711" s="232"/>
      <c r="L711" s="232"/>
      <c r="M711" s="233"/>
      <c r="N711" s="427"/>
      <c r="O711" s="420"/>
      <c r="P711" s="420"/>
      <c r="Q711" s="420"/>
      <c r="R711" s="420">
        <v>1.1299999999999999</v>
      </c>
      <c r="S711" s="242"/>
      <c r="T711" s="243"/>
      <c r="U711" s="243"/>
      <c r="V711" s="243"/>
      <c r="W711" s="244"/>
    </row>
    <row r="712" spans="1:23" ht="30" customHeight="1">
      <c r="A712" s="415"/>
      <c r="B712" s="418"/>
      <c r="C712" s="146" t="s">
        <v>18</v>
      </c>
      <c r="D712" s="421"/>
      <c r="E712" s="421"/>
      <c r="F712" s="421"/>
      <c r="G712" s="421"/>
      <c r="H712" s="426"/>
      <c r="I712" s="236"/>
      <c r="J712" s="234"/>
      <c r="K712" s="234"/>
      <c r="L712" s="234"/>
      <c r="M712" s="235"/>
      <c r="N712" s="428"/>
      <c r="O712" s="421"/>
      <c r="P712" s="421"/>
      <c r="Q712" s="421"/>
      <c r="R712" s="421"/>
      <c r="S712" s="245"/>
      <c r="T712" s="246"/>
      <c r="U712" s="246"/>
      <c r="V712" s="246"/>
      <c r="W712" s="247"/>
    </row>
    <row r="713" spans="1:23" ht="30" customHeight="1">
      <c r="A713" s="415"/>
      <c r="B713" s="418"/>
      <c r="C713" s="146" t="s">
        <v>19</v>
      </c>
      <c r="D713" s="421"/>
      <c r="E713" s="421"/>
      <c r="F713" s="421"/>
      <c r="G713" s="421"/>
      <c r="H713" s="426"/>
      <c r="I713" s="236"/>
      <c r="J713" s="234"/>
      <c r="K713" s="234"/>
      <c r="L713" s="234"/>
      <c r="M713" s="235"/>
      <c r="N713" s="428"/>
      <c r="O713" s="421"/>
      <c r="P713" s="421"/>
      <c r="Q713" s="421"/>
      <c r="R713" s="421"/>
      <c r="S713" s="245"/>
      <c r="T713" s="246"/>
      <c r="U713" s="246"/>
      <c r="V713" s="246"/>
      <c r="W713" s="247"/>
    </row>
    <row r="714" spans="1:23" ht="30" customHeight="1">
      <c r="A714" s="415"/>
      <c r="B714" s="418"/>
      <c r="C714" s="146" t="s">
        <v>20</v>
      </c>
      <c r="D714" s="421"/>
      <c r="E714" s="421"/>
      <c r="F714" s="421"/>
      <c r="G714" s="421"/>
      <c r="H714" s="426"/>
      <c r="I714" s="236"/>
      <c r="J714" s="234"/>
      <c r="K714" s="234"/>
      <c r="L714" s="234"/>
      <c r="M714" s="235"/>
      <c r="N714" s="428"/>
      <c r="O714" s="421"/>
      <c r="P714" s="421"/>
      <c r="Q714" s="421"/>
      <c r="R714" s="421"/>
      <c r="S714" s="245"/>
      <c r="T714" s="246"/>
      <c r="U714" s="246"/>
      <c r="V714" s="246"/>
      <c r="W714" s="247"/>
    </row>
    <row r="715" spans="1:23" ht="30" customHeight="1">
      <c r="A715" s="415"/>
      <c r="B715" s="418"/>
      <c r="C715" s="146" t="s">
        <v>21</v>
      </c>
      <c r="D715" s="421"/>
      <c r="E715" s="421"/>
      <c r="F715" s="421"/>
      <c r="G715" s="421"/>
      <c r="H715" s="426"/>
      <c r="I715" s="236"/>
      <c r="J715" s="234"/>
      <c r="K715" s="234"/>
      <c r="L715" s="234"/>
      <c r="M715" s="235"/>
      <c r="N715" s="428"/>
      <c r="O715" s="421"/>
      <c r="P715" s="421"/>
      <c r="Q715" s="421"/>
      <c r="R715" s="421"/>
      <c r="S715" s="245"/>
      <c r="T715" s="246"/>
      <c r="U715" s="246"/>
      <c r="V715" s="246"/>
      <c r="W715" s="247"/>
    </row>
    <row r="716" spans="1:23" ht="30" customHeight="1">
      <c r="A716" s="415"/>
      <c r="B716" s="418"/>
      <c r="C716" s="146" t="s">
        <v>22</v>
      </c>
      <c r="D716" s="421"/>
      <c r="E716" s="421"/>
      <c r="F716" s="421"/>
      <c r="G716" s="421"/>
      <c r="H716" s="426"/>
      <c r="I716" s="236"/>
      <c r="J716" s="234"/>
      <c r="K716" s="234"/>
      <c r="L716" s="234"/>
      <c r="M716" s="235"/>
      <c r="N716" s="428"/>
      <c r="O716" s="421"/>
      <c r="P716" s="421"/>
      <c r="Q716" s="421"/>
      <c r="R716" s="421"/>
      <c r="S716" s="245"/>
      <c r="T716" s="246"/>
      <c r="U716" s="246"/>
      <c r="V716" s="246"/>
      <c r="W716" s="247"/>
    </row>
    <row r="717" spans="1:23" ht="30" customHeight="1">
      <c r="A717" s="415"/>
      <c r="B717" s="418"/>
      <c r="C717" s="146" t="s">
        <v>23</v>
      </c>
      <c r="D717" s="421"/>
      <c r="E717" s="421"/>
      <c r="F717" s="421"/>
      <c r="G717" s="421"/>
      <c r="H717" s="426"/>
      <c r="I717" s="236"/>
      <c r="J717" s="234"/>
      <c r="K717" s="234"/>
      <c r="L717" s="234"/>
      <c r="M717" s="235"/>
      <c r="N717" s="428"/>
      <c r="O717" s="421"/>
      <c r="P717" s="421"/>
      <c r="Q717" s="421"/>
      <c r="R717" s="421"/>
      <c r="S717" s="245"/>
      <c r="T717" s="246"/>
      <c r="U717" s="246"/>
      <c r="V717" s="246"/>
      <c r="W717" s="247"/>
    </row>
    <row r="718" spans="1:23" ht="30" customHeight="1" thickBot="1">
      <c r="A718" s="415"/>
      <c r="B718" s="419"/>
      <c r="C718" s="149" t="s">
        <v>24</v>
      </c>
      <c r="D718" s="421"/>
      <c r="E718" s="421"/>
      <c r="F718" s="421"/>
      <c r="G718" s="421"/>
      <c r="H718" s="426"/>
      <c r="I718" s="237"/>
      <c r="J718" s="238"/>
      <c r="K718" s="238"/>
      <c r="L718" s="238"/>
      <c r="M718" s="239"/>
      <c r="N718" s="429"/>
      <c r="O718" s="424"/>
      <c r="P718" s="424"/>
      <c r="Q718" s="424"/>
      <c r="R718" s="424"/>
      <c r="S718" s="251"/>
      <c r="T718" s="248"/>
      <c r="U718" s="248"/>
      <c r="V718" s="248"/>
      <c r="W718" s="252"/>
    </row>
    <row r="719" spans="1:23" ht="30" customHeight="1" thickBot="1">
      <c r="A719" s="416"/>
      <c r="B719" s="422" t="s">
        <v>25</v>
      </c>
      <c r="C719" s="423"/>
      <c r="D719" s="256">
        <f>D711+H711</f>
        <v>9.81</v>
      </c>
      <c r="E719" s="223"/>
      <c r="F719" s="223"/>
      <c r="G719" s="223"/>
      <c r="H719" s="223"/>
      <c r="I719" s="223">
        <f t="shared" ref="I719:M719" si="156">I711+I712+I713+I714+I715+I716+I717+I718</f>
        <v>0</v>
      </c>
      <c r="J719" s="223">
        <f t="shared" si="156"/>
        <v>0</v>
      </c>
      <c r="K719" s="223">
        <f t="shared" si="156"/>
        <v>0</v>
      </c>
      <c r="L719" s="223">
        <f t="shared" si="156"/>
        <v>0</v>
      </c>
      <c r="M719" s="224">
        <f t="shared" si="156"/>
        <v>0</v>
      </c>
      <c r="N719" s="256">
        <f>R711</f>
        <v>1.1299999999999999</v>
      </c>
      <c r="O719" s="223"/>
      <c r="P719" s="223"/>
      <c r="Q719" s="223"/>
      <c r="R719" s="223"/>
      <c r="S719" s="223">
        <f t="shared" ref="S719:W719" si="157">S711+S712+S713+S714+S715+S716+S717+S718</f>
        <v>0</v>
      </c>
      <c r="T719" s="223">
        <f t="shared" si="157"/>
        <v>0</v>
      </c>
      <c r="U719" s="223">
        <f t="shared" si="157"/>
        <v>0</v>
      </c>
      <c r="V719" s="223">
        <f t="shared" si="157"/>
        <v>0</v>
      </c>
      <c r="W719" s="224">
        <f t="shared" si="157"/>
        <v>0</v>
      </c>
    </row>
    <row r="720" spans="1:23" ht="30" customHeight="1">
      <c r="A720" s="415">
        <v>80</v>
      </c>
      <c r="B720" s="417" t="s">
        <v>122</v>
      </c>
      <c r="C720" s="144" t="s">
        <v>17</v>
      </c>
      <c r="D720" s="420">
        <v>291.27</v>
      </c>
      <c r="E720" s="420">
        <v>8.52</v>
      </c>
      <c r="F720" s="420"/>
      <c r="G720" s="420">
        <v>126.3</v>
      </c>
      <c r="H720" s="425">
        <v>122.6</v>
      </c>
      <c r="I720" s="240"/>
      <c r="J720" s="232"/>
      <c r="K720" s="232"/>
      <c r="L720" s="232"/>
      <c r="M720" s="233"/>
      <c r="N720" s="427"/>
      <c r="O720" s="420"/>
      <c r="P720" s="420"/>
      <c r="Q720" s="420"/>
      <c r="R720" s="420"/>
      <c r="S720" s="242"/>
      <c r="T720" s="243"/>
      <c r="U720" s="243"/>
      <c r="V720" s="243"/>
      <c r="W720" s="244"/>
    </row>
    <row r="721" spans="1:23" ht="30" customHeight="1">
      <c r="A721" s="415"/>
      <c r="B721" s="418"/>
      <c r="C721" s="146" t="s">
        <v>18</v>
      </c>
      <c r="D721" s="421"/>
      <c r="E721" s="421"/>
      <c r="F721" s="421"/>
      <c r="G721" s="421"/>
      <c r="H721" s="426"/>
      <c r="I721" s="236"/>
      <c r="J721" s="234"/>
      <c r="K721" s="234"/>
      <c r="L721" s="234"/>
      <c r="M721" s="235"/>
      <c r="N721" s="428"/>
      <c r="O721" s="421"/>
      <c r="P721" s="421"/>
      <c r="Q721" s="421"/>
      <c r="R721" s="421"/>
      <c r="S721" s="245"/>
      <c r="T721" s="246"/>
      <c r="U721" s="246"/>
      <c r="V721" s="246"/>
      <c r="W721" s="247"/>
    </row>
    <row r="722" spans="1:23" ht="30" customHeight="1">
      <c r="A722" s="415"/>
      <c r="B722" s="418"/>
      <c r="C722" s="146" t="s">
        <v>19</v>
      </c>
      <c r="D722" s="421"/>
      <c r="E722" s="421"/>
      <c r="F722" s="421"/>
      <c r="G722" s="421"/>
      <c r="H722" s="426"/>
      <c r="I722" s="236"/>
      <c r="J722" s="234"/>
      <c r="K722" s="234"/>
      <c r="L722" s="234"/>
      <c r="M722" s="235"/>
      <c r="N722" s="428"/>
      <c r="O722" s="421"/>
      <c r="P722" s="421"/>
      <c r="Q722" s="421"/>
      <c r="R722" s="421"/>
      <c r="S722" s="245"/>
      <c r="T722" s="246"/>
      <c r="U722" s="246"/>
      <c r="V722" s="246"/>
      <c r="W722" s="247"/>
    </row>
    <row r="723" spans="1:23" ht="30" customHeight="1">
      <c r="A723" s="415"/>
      <c r="B723" s="418"/>
      <c r="C723" s="146" t="s">
        <v>20</v>
      </c>
      <c r="D723" s="421"/>
      <c r="E723" s="421"/>
      <c r="F723" s="421"/>
      <c r="G723" s="421"/>
      <c r="H723" s="426"/>
      <c r="I723" s="236">
        <v>7.68</v>
      </c>
      <c r="J723" s="234"/>
      <c r="K723" s="234"/>
      <c r="L723" s="234"/>
      <c r="M723" s="235"/>
      <c r="N723" s="428"/>
      <c r="O723" s="421"/>
      <c r="P723" s="421"/>
      <c r="Q723" s="421"/>
      <c r="R723" s="421"/>
      <c r="S723" s="245"/>
      <c r="T723" s="246"/>
      <c r="U723" s="246"/>
      <c r="V723" s="246"/>
      <c r="W723" s="247"/>
    </row>
    <row r="724" spans="1:23" ht="30" customHeight="1">
      <c r="A724" s="415"/>
      <c r="B724" s="418"/>
      <c r="C724" s="146" t="s">
        <v>21</v>
      </c>
      <c r="D724" s="421"/>
      <c r="E724" s="421"/>
      <c r="F724" s="421"/>
      <c r="G724" s="421"/>
      <c r="H724" s="426"/>
      <c r="I724" s="236"/>
      <c r="J724" s="234"/>
      <c r="K724" s="234"/>
      <c r="L724" s="234"/>
      <c r="M724" s="235"/>
      <c r="N724" s="428"/>
      <c r="O724" s="421"/>
      <c r="P724" s="421"/>
      <c r="Q724" s="421"/>
      <c r="R724" s="421"/>
      <c r="S724" s="245"/>
      <c r="T724" s="246"/>
      <c r="U724" s="246"/>
      <c r="V724" s="246"/>
      <c r="W724" s="247"/>
    </row>
    <row r="725" spans="1:23" ht="30" customHeight="1">
      <c r="A725" s="415"/>
      <c r="B725" s="418"/>
      <c r="C725" s="146" t="s">
        <v>22</v>
      </c>
      <c r="D725" s="421"/>
      <c r="E725" s="421"/>
      <c r="F725" s="421"/>
      <c r="G725" s="421"/>
      <c r="H725" s="426"/>
      <c r="I725" s="236"/>
      <c r="J725" s="234"/>
      <c r="K725" s="234"/>
      <c r="L725" s="234"/>
      <c r="M725" s="235"/>
      <c r="N725" s="428"/>
      <c r="O725" s="421"/>
      <c r="P725" s="421"/>
      <c r="Q725" s="421"/>
      <c r="R725" s="421"/>
      <c r="S725" s="245"/>
      <c r="T725" s="246"/>
      <c r="U725" s="246"/>
      <c r="V725" s="246"/>
      <c r="W725" s="247"/>
    </row>
    <row r="726" spans="1:23" ht="30" customHeight="1">
      <c r="A726" s="415"/>
      <c r="B726" s="418"/>
      <c r="C726" s="146" t="s">
        <v>23</v>
      </c>
      <c r="D726" s="421"/>
      <c r="E726" s="421"/>
      <c r="F726" s="421"/>
      <c r="G726" s="421"/>
      <c r="H726" s="426"/>
      <c r="I726" s="236"/>
      <c r="J726" s="234"/>
      <c r="K726" s="234"/>
      <c r="L726" s="234"/>
      <c r="M726" s="235"/>
      <c r="N726" s="428"/>
      <c r="O726" s="421"/>
      <c r="P726" s="421"/>
      <c r="Q726" s="421"/>
      <c r="R726" s="421"/>
      <c r="S726" s="245"/>
      <c r="T726" s="246"/>
      <c r="U726" s="246"/>
      <c r="V726" s="246"/>
      <c r="W726" s="247"/>
    </row>
    <row r="727" spans="1:23" ht="30" customHeight="1" thickBot="1">
      <c r="A727" s="415"/>
      <c r="B727" s="419"/>
      <c r="C727" s="149" t="s">
        <v>24</v>
      </c>
      <c r="D727" s="421"/>
      <c r="E727" s="421"/>
      <c r="F727" s="421"/>
      <c r="G727" s="421"/>
      <c r="H727" s="426"/>
      <c r="I727" s="237"/>
      <c r="J727" s="238"/>
      <c r="K727" s="238"/>
      <c r="L727" s="238"/>
      <c r="M727" s="239"/>
      <c r="N727" s="429"/>
      <c r="O727" s="424"/>
      <c r="P727" s="424"/>
      <c r="Q727" s="424"/>
      <c r="R727" s="424"/>
      <c r="S727" s="251"/>
      <c r="T727" s="248"/>
      <c r="U727" s="248"/>
      <c r="V727" s="248"/>
      <c r="W727" s="252"/>
    </row>
    <row r="728" spans="1:23" ht="30" customHeight="1" thickBot="1">
      <c r="A728" s="416"/>
      <c r="B728" s="422" t="s">
        <v>25</v>
      </c>
      <c r="C728" s="423"/>
      <c r="D728" s="256">
        <f>D720+E720+G720+H720</f>
        <v>548.68999999999994</v>
      </c>
      <c r="E728" s="223"/>
      <c r="F728" s="223"/>
      <c r="G728" s="223"/>
      <c r="H728" s="223"/>
      <c r="I728" s="223">
        <f t="shared" ref="I728:M728" si="158">I720+I721+I722+I723+I724+I725+I726+I727</f>
        <v>7.68</v>
      </c>
      <c r="J728" s="223">
        <f t="shared" si="158"/>
        <v>0</v>
      </c>
      <c r="K728" s="223">
        <f t="shared" si="158"/>
        <v>0</v>
      </c>
      <c r="L728" s="223">
        <f t="shared" si="158"/>
        <v>0</v>
      </c>
      <c r="M728" s="224">
        <f t="shared" si="158"/>
        <v>0</v>
      </c>
      <c r="N728" s="256"/>
      <c r="O728" s="223"/>
      <c r="P728" s="223"/>
      <c r="Q728" s="223"/>
      <c r="R728" s="223"/>
      <c r="S728" s="223">
        <f t="shared" ref="S728:W728" si="159">S720+S721+S722+S723+S724+S725+S726+S727</f>
        <v>0</v>
      </c>
      <c r="T728" s="223">
        <f t="shared" si="159"/>
        <v>0</v>
      </c>
      <c r="U728" s="223">
        <f t="shared" si="159"/>
        <v>0</v>
      </c>
      <c r="V728" s="223">
        <f t="shared" si="159"/>
        <v>0</v>
      </c>
      <c r="W728" s="224">
        <f t="shared" si="159"/>
        <v>0</v>
      </c>
    </row>
    <row r="729" spans="1:23" ht="30" customHeight="1">
      <c r="A729" s="415">
        <v>81</v>
      </c>
      <c r="B729" s="417" t="s">
        <v>123</v>
      </c>
      <c r="C729" s="144" t="s">
        <v>17</v>
      </c>
      <c r="D729" s="420">
        <v>161.63999999999999</v>
      </c>
      <c r="E729" s="420">
        <v>92.57</v>
      </c>
      <c r="F729" s="420"/>
      <c r="G729" s="420"/>
      <c r="H729" s="425"/>
      <c r="I729" s="240">
        <v>29</v>
      </c>
      <c r="J729" s="232">
        <v>16</v>
      </c>
      <c r="K729" s="232"/>
      <c r="L729" s="232"/>
      <c r="M729" s="233"/>
      <c r="N729" s="427"/>
      <c r="O729" s="420">
        <v>0.27</v>
      </c>
      <c r="P729" s="420"/>
      <c r="Q729" s="420"/>
      <c r="R729" s="420"/>
      <c r="S729" s="242"/>
      <c r="T729" s="243"/>
      <c r="U729" s="243"/>
      <c r="V729" s="243"/>
      <c r="W729" s="244"/>
    </row>
    <row r="730" spans="1:23" ht="30" customHeight="1">
      <c r="A730" s="415"/>
      <c r="B730" s="418"/>
      <c r="C730" s="146" t="s">
        <v>18</v>
      </c>
      <c r="D730" s="421"/>
      <c r="E730" s="421"/>
      <c r="F730" s="421"/>
      <c r="G730" s="421"/>
      <c r="H730" s="426"/>
      <c r="I730" s="236">
        <v>6</v>
      </c>
      <c r="J730" s="234">
        <v>3</v>
      </c>
      <c r="K730" s="234"/>
      <c r="L730" s="234"/>
      <c r="M730" s="235"/>
      <c r="N730" s="428"/>
      <c r="O730" s="421"/>
      <c r="P730" s="421"/>
      <c r="Q730" s="421"/>
      <c r="R730" s="421"/>
      <c r="S730" s="245"/>
      <c r="T730" s="246"/>
      <c r="U730" s="246"/>
      <c r="V730" s="246"/>
      <c r="W730" s="247"/>
    </row>
    <row r="731" spans="1:23" ht="30" customHeight="1">
      <c r="A731" s="415"/>
      <c r="B731" s="418"/>
      <c r="C731" s="146" t="s">
        <v>19</v>
      </c>
      <c r="D731" s="421"/>
      <c r="E731" s="421"/>
      <c r="F731" s="421"/>
      <c r="G731" s="421"/>
      <c r="H731" s="426"/>
      <c r="I731" s="236">
        <v>15.6</v>
      </c>
      <c r="J731" s="234">
        <v>10</v>
      </c>
      <c r="K731" s="234"/>
      <c r="L731" s="234"/>
      <c r="M731" s="235"/>
      <c r="N731" s="428"/>
      <c r="O731" s="421"/>
      <c r="P731" s="421"/>
      <c r="Q731" s="421"/>
      <c r="R731" s="421"/>
      <c r="S731" s="245"/>
      <c r="T731" s="246"/>
      <c r="U731" s="246"/>
      <c r="V731" s="246"/>
      <c r="W731" s="247"/>
    </row>
    <row r="732" spans="1:23" ht="30" customHeight="1">
      <c r="A732" s="415"/>
      <c r="B732" s="418"/>
      <c r="C732" s="146" t="s">
        <v>20</v>
      </c>
      <c r="D732" s="421"/>
      <c r="E732" s="421"/>
      <c r="F732" s="421"/>
      <c r="G732" s="421"/>
      <c r="H732" s="426"/>
      <c r="I732" s="236">
        <v>36</v>
      </c>
      <c r="J732" s="234">
        <v>25</v>
      </c>
      <c r="K732" s="234"/>
      <c r="L732" s="234"/>
      <c r="M732" s="235"/>
      <c r="N732" s="428"/>
      <c r="O732" s="421"/>
      <c r="P732" s="421"/>
      <c r="Q732" s="421"/>
      <c r="R732" s="421"/>
      <c r="S732" s="245"/>
      <c r="T732" s="246"/>
      <c r="U732" s="246"/>
      <c r="V732" s="246"/>
      <c r="W732" s="247"/>
    </row>
    <row r="733" spans="1:23" ht="30" customHeight="1">
      <c r="A733" s="415"/>
      <c r="B733" s="418"/>
      <c r="C733" s="146" t="s">
        <v>21</v>
      </c>
      <c r="D733" s="421"/>
      <c r="E733" s="421"/>
      <c r="F733" s="421"/>
      <c r="G733" s="421"/>
      <c r="H733" s="426"/>
      <c r="I733" s="236"/>
      <c r="J733" s="234"/>
      <c r="K733" s="234"/>
      <c r="L733" s="234"/>
      <c r="M733" s="235"/>
      <c r="N733" s="428"/>
      <c r="O733" s="421"/>
      <c r="P733" s="421"/>
      <c r="Q733" s="421"/>
      <c r="R733" s="421"/>
      <c r="S733" s="245"/>
      <c r="T733" s="246"/>
      <c r="U733" s="246"/>
      <c r="V733" s="246"/>
      <c r="W733" s="247"/>
    </row>
    <row r="734" spans="1:23" ht="30" customHeight="1">
      <c r="A734" s="415"/>
      <c r="B734" s="418"/>
      <c r="C734" s="146" t="s">
        <v>22</v>
      </c>
      <c r="D734" s="421"/>
      <c r="E734" s="421"/>
      <c r="F734" s="421"/>
      <c r="G734" s="421"/>
      <c r="H734" s="426"/>
      <c r="I734" s="236"/>
      <c r="J734" s="234"/>
      <c r="K734" s="234"/>
      <c r="L734" s="234"/>
      <c r="M734" s="235"/>
      <c r="N734" s="428"/>
      <c r="O734" s="421"/>
      <c r="P734" s="421"/>
      <c r="Q734" s="421"/>
      <c r="R734" s="421"/>
      <c r="S734" s="245"/>
      <c r="T734" s="246"/>
      <c r="U734" s="246"/>
      <c r="V734" s="246"/>
      <c r="W734" s="247"/>
    </row>
    <row r="735" spans="1:23" ht="30" customHeight="1">
      <c r="A735" s="415"/>
      <c r="B735" s="418"/>
      <c r="C735" s="146" t="s">
        <v>23</v>
      </c>
      <c r="D735" s="421"/>
      <c r="E735" s="421"/>
      <c r="F735" s="421"/>
      <c r="G735" s="421"/>
      <c r="H735" s="426"/>
      <c r="I735" s="236"/>
      <c r="J735" s="234"/>
      <c r="K735" s="234"/>
      <c r="L735" s="234"/>
      <c r="M735" s="235"/>
      <c r="N735" s="428"/>
      <c r="O735" s="421"/>
      <c r="P735" s="421"/>
      <c r="Q735" s="421"/>
      <c r="R735" s="421"/>
      <c r="S735" s="245"/>
      <c r="T735" s="246"/>
      <c r="U735" s="246"/>
      <c r="V735" s="246"/>
      <c r="W735" s="247"/>
    </row>
    <row r="736" spans="1:23" ht="30" customHeight="1" thickBot="1">
      <c r="A736" s="415"/>
      <c r="B736" s="419"/>
      <c r="C736" s="149" t="s">
        <v>24</v>
      </c>
      <c r="D736" s="421"/>
      <c r="E736" s="421"/>
      <c r="F736" s="421"/>
      <c r="G736" s="421"/>
      <c r="H736" s="426"/>
      <c r="I736" s="237">
        <v>5</v>
      </c>
      <c r="J736" s="238">
        <v>4</v>
      </c>
      <c r="K736" s="238"/>
      <c r="L736" s="238"/>
      <c r="M736" s="239"/>
      <c r="N736" s="429"/>
      <c r="O736" s="424"/>
      <c r="P736" s="424"/>
      <c r="Q736" s="424"/>
      <c r="R736" s="424"/>
      <c r="S736" s="251"/>
      <c r="T736" s="248"/>
      <c r="U736" s="248"/>
      <c r="V736" s="248"/>
      <c r="W736" s="252"/>
    </row>
    <row r="737" spans="1:23" ht="30" customHeight="1" thickBot="1">
      <c r="A737" s="416"/>
      <c r="B737" s="422" t="s">
        <v>25</v>
      </c>
      <c r="C737" s="423"/>
      <c r="D737" s="256">
        <f>D729+E729</f>
        <v>254.20999999999998</v>
      </c>
      <c r="E737" s="223"/>
      <c r="F737" s="223"/>
      <c r="G737" s="223"/>
      <c r="H737" s="223"/>
      <c r="I737" s="223">
        <f t="shared" ref="I737:M737" si="160">I729+I730+I731+I732+I733+I734+I735+I736</f>
        <v>91.6</v>
      </c>
      <c r="J737" s="223">
        <f t="shared" si="160"/>
        <v>58</v>
      </c>
      <c r="K737" s="223">
        <f t="shared" si="160"/>
        <v>0</v>
      </c>
      <c r="L737" s="223">
        <f t="shared" si="160"/>
        <v>0</v>
      </c>
      <c r="M737" s="224">
        <f t="shared" si="160"/>
        <v>0</v>
      </c>
      <c r="N737" s="256">
        <f>N729+O729</f>
        <v>0.27</v>
      </c>
      <c r="O737" s="223"/>
      <c r="P737" s="223"/>
      <c r="Q737" s="223"/>
      <c r="R737" s="223"/>
      <c r="S737" s="223">
        <f t="shared" ref="S737:W737" si="161">S729+S730+S731+S732+S733+S734+S735+S736</f>
        <v>0</v>
      </c>
      <c r="T737" s="223">
        <f t="shared" si="161"/>
        <v>0</v>
      </c>
      <c r="U737" s="223">
        <f t="shared" si="161"/>
        <v>0</v>
      </c>
      <c r="V737" s="223">
        <f t="shared" si="161"/>
        <v>0</v>
      </c>
      <c r="W737" s="224">
        <f t="shared" si="161"/>
        <v>0</v>
      </c>
    </row>
    <row r="738" spans="1:23" ht="30" customHeight="1">
      <c r="A738" s="415">
        <v>82</v>
      </c>
      <c r="B738" s="417" t="s">
        <v>124</v>
      </c>
      <c r="C738" s="144" t="s">
        <v>17</v>
      </c>
      <c r="D738" s="420">
        <v>105.82</v>
      </c>
      <c r="E738" s="420">
        <v>6.68</v>
      </c>
      <c r="F738" s="420"/>
      <c r="G738" s="420">
        <v>176.8</v>
      </c>
      <c r="H738" s="425">
        <v>1.3</v>
      </c>
      <c r="I738" s="240"/>
      <c r="J738" s="232"/>
      <c r="K738" s="232"/>
      <c r="L738" s="232"/>
      <c r="M738" s="233"/>
      <c r="N738" s="427"/>
      <c r="O738" s="420"/>
      <c r="P738" s="420"/>
      <c r="Q738" s="420"/>
      <c r="R738" s="420"/>
      <c r="S738" s="242"/>
      <c r="T738" s="243"/>
      <c r="U738" s="243"/>
      <c r="V738" s="243"/>
      <c r="W738" s="244"/>
    </row>
    <row r="739" spans="1:23" ht="30" customHeight="1">
      <c r="A739" s="415"/>
      <c r="B739" s="418"/>
      <c r="C739" s="146" t="s">
        <v>18</v>
      </c>
      <c r="D739" s="421"/>
      <c r="E739" s="421"/>
      <c r="F739" s="421"/>
      <c r="G739" s="421"/>
      <c r="H739" s="426"/>
      <c r="I739" s="236"/>
      <c r="J739" s="234"/>
      <c r="K739" s="234"/>
      <c r="L739" s="234"/>
      <c r="M739" s="235"/>
      <c r="N739" s="428"/>
      <c r="O739" s="421"/>
      <c r="P739" s="421"/>
      <c r="Q739" s="421"/>
      <c r="R739" s="421"/>
      <c r="S739" s="245"/>
      <c r="T739" s="246"/>
      <c r="U739" s="246"/>
      <c r="V739" s="246"/>
      <c r="W739" s="247"/>
    </row>
    <row r="740" spans="1:23" ht="30" customHeight="1">
      <c r="A740" s="415"/>
      <c r="B740" s="418"/>
      <c r="C740" s="146" t="s">
        <v>19</v>
      </c>
      <c r="D740" s="421"/>
      <c r="E740" s="421"/>
      <c r="F740" s="421"/>
      <c r="G740" s="421"/>
      <c r="H740" s="426"/>
      <c r="I740" s="236"/>
      <c r="J740" s="234"/>
      <c r="K740" s="234"/>
      <c r="L740" s="234"/>
      <c r="M740" s="235"/>
      <c r="N740" s="428"/>
      <c r="O740" s="421"/>
      <c r="P740" s="421"/>
      <c r="Q740" s="421"/>
      <c r="R740" s="421"/>
      <c r="S740" s="245"/>
      <c r="T740" s="246"/>
      <c r="U740" s="246"/>
      <c r="V740" s="246"/>
      <c r="W740" s="247"/>
    </row>
    <row r="741" spans="1:23" ht="30" customHeight="1">
      <c r="A741" s="415"/>
      <c r="B741" s="418"/>
      <c r="C741" s="146" t="s">
        <v>20</v>
      </c>
      <c r="D741" s="421"/>
      <c r="E741" s="421"/>
      <c r="F741" s="421"/>
      <c r="G741" s="421"/>
      <c r="H741" s="426"/>
      <c r="I741" s="236">
        <v>10</v>
      </c>
      <c r="J741" s="234"/>
      <c r="K741" s="234"/>
      <c r="L741" s="234"/>
      <c r="M741" s="235"/>
      <c r="N741" s="428"/>
      <c r="O741" s="421"/>
      <c r="P741" s="421"/>
      <c r="Q741" s="421"/>
      <c r="R741" s="421"/>
      <c r="S741" s="245"/>
      <c r="T741" s="246"/>
      <c r="U741" s="246"/>
      <c r="V741" s="246"/>
      <c r="W741" s="247"/>
    </row>
    <row r="742" spans="1:23" ht="30" customHeight="1">
      <c r="A742" s="415"/>
      <c r="B742" s="418"/>
      <c r="C742" s="146" t="s">
        <v>21</v>
      </c>
      <c r="D742" s="421"/>
      <c r="E742" s="421"/>
      <c r="F742" s="421"/>
      <c r="G742" s="421"/>
      <c r="H742" s="426"/>
      <c r="I742" s="236"/>
      <c r="J742" s="234"/>
      <c r="K742" s="234"/>
      <c r="L742" s="234"/>
      <c r="M742" s="235"/>
      <c r="N742" s="428"/>
      <c r="O742" s="421"/>
      <c r="P742" s="421"/>
      <c r="Q742" s="421"/>
      <c r="R742" s="421"/>
      <c r="S742" s="245"/>
      <c r="T742" s="246"/>
      <c r="U742" s="246"/>
      <c r="V742" s="246"/>
      <c r="W742" s="247"/>
    </row>
    <row r="743" spans="1:23" ht="30" customHeight="1">
      <c r="A743" s="415"/>
      <c r="B743" s="418"/>
      <c r="C743" s="146" t="s">
        <v>22</v>
      </c>
      <c r="D743" s="421"/>
      <c r="E743" s="421"/>
      <c r="F743" s="421"/>
      <c r="G743" s="421"/>
      <c r="H743" s="426"/>
      <c r="I743" s="236"/>
      <c r="J743" s="234"/>
      <c r="K743" s="234"/>
      <c r="L743" s="234"/>
      <c r="M743" s="235"/>
      <c r="N743" s="428"/>
      <c r="O743" s="421"/>
      <c r="P743" s="421"/>
      <c r="Q743" s="421"/>
      <c r="R743" s="421"/>
      <c r="S743" s="245"/>
      <c r="T743" s="246"/>
      <c r="U743" s="246"/>
      <c r="V743" s="246"/>
      <c r="W743" s="247"/>
    </row>
    <row r="744" spans="1:23" ht="30" customHeight="1">
      <c r="A744" s="415"/>
      <c r="B744" s="418"/>
      <c r="C744" s="146" t="s">
        <v>23</v>
      </c>
      <c r="D744" s="421"/>
      <c r="E744" s="421"/>
      <c r="F744" s="421"/>
      <c r="G744" s="421"/>
      <c r="H744" s="426"/>
      <c r="I744" s="236"/>
      <c r="J744" s="234"/>
      <c r="K744" s="234"/>
      <c r="L744" s="234"/>
      <c r="M744" s="235"/>
      <c r="N744" s="428"/>
      <c r="O744" s="421"/>
      <c r="P744" s="421"/>
      <c r="Q744" s="421"/>
      <c r="R744" s="421"/>
      <c r="S744" s="245"/>
      <c r="T744" s="246"/>
      <c r="U744" s="246"/>
      <c r="V744" s="246"/>
      <c r="W744" s="247"/>
    </row>
    <row r="745" spans="1:23" ht="30" customHeight="1" thickBot="1">
      <c r="A745" s="415"/>
      <c r="B745" s="419"/>
      <c r="C745" s="149" t="s">
        <v>24</v>
      </c>
      <c r="D745" s="421"/>
      <c r="E745" s="421"/>
      <c r="F745" s="421"/>
      <c r="G745" s="421"/>
      <c r="H745" s="426"/>
      <c r="I745" s="237"/>
      <c r="J745" s="238"/>
      <c r="K745" s="238"/>
      <c r="L745" s="238"/>
      <c r="M745" s="239"/>
      <c r="N745" s="429"/>
      <c r="O745" s="424"/>
      <c r="P745" s="424"/>
      <c r="Q745" s="424"/>
      <c r="R745" s="424"/>
      <c r="S745" s="251"/>
      <c r="T745" s="248"/>
      <c r="U745" s="248"/>
      <c r="V745" s="248"/>
      <c r="W745" s="252"/>
    </row>
    <row r="746" spans="1:23" ht="30" customHeight="1" thickBot="1">
      <c r="A746" s="416"/>
      <c r="B746" s="422" t="s">
        <v>25</v>
      </c>
      <c r="C746" s="423"/>
      <c r="D746" s="256">
        <f>D738+E738+G738+H738</f>
        <v>290.60000000000002</v>
      </c>
      <c r="E746" s="223"/>
      <c r="F746" s="223"/>
      <c r="G746" s="223"/>
      <c r="H746" s="223"/>
      <c r="I746" s="223">
        <f t="shared" ref="I746:M746" si="162">I738+I739+I740+I741+I742+I743+I744+I745</f>
        <v>10</v>
      </c>
      <c r="J746" s="223">
        <f t="shared" si="162"/>
        <v>0</v>
      </c>
      <c r="K746" s="223">
        <f t="shared" si="162"/>
        <v>0</v>
      </c>
      <c r="L746" s="223">
        <f t="shared" si="162"/>
        <v>0</v>
      </c>
      <c r="M746" s="224">
        <f t="shared" si="162"/>
        <v>0</v>
      </c>
      <c r="N746" s="256"/>
      <c r="O746" s="223"/>
      <c r="P746" s="223"/>
      <c r="Q746" s="223"/>
      <c r="R746" s="223"/>
      <c r="S746" s="223">
        <f t="shared" ref="S746:W746" si="163">S738+S739+S740+S741+S742+S743+S744+S745</f>
        <v>0</v>
      </c>
      <c r="T746" s="223">
        <f t="shared" si="163"/>
        <v>0</v>
      </c>
      <c r="U746" s="223">
        <f t="shared" si="163"/>
        <v>0</v>
      </c>
      <c r="V746" s="223">
        <f t="shared" si="163"/>
        <v>0</v>
      </c>
      <c r="W746" s="224">
        <f t="shared" si="163"/>
        <v>0</v>
      </c>
    </row>
    <row r="747" spans="1:23" ht="30" customHeight="1">
      <c r="A747" s="415">
        <v>83</v>
      </c>
      <c r="B747" s="417" t="s">
        <v>96</v>
      </c>
      <c r="C747" s="144" t="s">
        <v>17</v>
      </c>
      <c r="D747" s="420">
        <v>378.95</v>
      </c>
      <c r="E747" s="420">
        <v>129.61000000000001</v>
      </c>
      <c r="F747" s="420"/>
      <c r="G747" s="420">
        <v>298.81</v>
      </c>
      <c r="H747" s="425">
        <v>253.72</v>
      </c>
      <c r="I747" s="240"/>
      <c r="J747" s="232"/>
      <c r="K747" s="232"/>
      <c r="L747" s="232"/>
      <c r="M747" s="233"/>
      <c r="N747" s="427">
        <v>631.49</v>
      </c>
      <c r="O747" s="420">
        <v>31.35</v>
      </c>
      <c r="P747" s="420"/>
      <c r="Q747" s="420">
        <v>462.67</v>
      </c>
      <c r="R747" s="420">
        <v>2.35</v>
      </c>
      <c r="S747" s="242"/>
      <c r="T747" s="243"/>
      <c r="U747" s="243"/>
      <c r="V747" s="243"/>
      <c r="W747" s="244"/>
    </row>
    <row r="748" spans="1:23" ht="30" customHeight="1">
      <c r="A748" s="415"/>
      <c r="B748" s="418"/>
      <c r="C748" s="146" t="s">
        <v>18</v>
      </c>
      <c r="D748" s="421"/>
      <c r="E748" s="421"/>
      <c r="F748" s="421"/>
      <c r="G748" s="421"/>
      <c r="H748" s="426"/>
      <c r="I748" s="236">
        <v>13</v>
      </c>
      <c r="J748" s="234"/>
      <c r="K748" s="234"/>
      <c r="L748" s="234"/>
      <c r="M748" s="235"/>
      <c r="N748" s="428"/>
      <c r="O748" s="421"/>
      <c r="P748" s="421"/>
      <c r="Q748" s="421"/>
      <c r="R748" s="421"/>
      <c r="S748" s="245"/>
      <c r="T748" s="246"/>
      <c r="U748" s="246"/>
      <c r="V748" s="246"/>
      <c r="W748" s="247"/>
    </row>
    <row r="749" spans="1:23" ht="30" customHeight="1">
      <c r="A749" s="415"/>
      <c r="B749" s="418"/>
      <c r="C749" s="146" t="s">
        <v>19</v>
      </c>
      <c r="D749" s="421"/>
      <c r="E749" s="421"/>
      <c r="F749" s="421"/>
      <c r="G749" s="421"/>
      <c r="H749" s="426"/>
      <c r="I749" s="236"/>
      <c r="J749" s="234"/>
      <c r="K749" s="234"/>
      <c r="L749" s="234"/>
      <c r="M749" s="235"/>
      <c r="N749" s="428"/>
      <c r="O749" s="421"/>
      <c r="P749" s="421"/>
      <c r="Q749" s="421"/>
      <c r="R749" s="421"/>
      <c r="S749" s="245"/>
      <c r="T749" s="246"/>
      <c r="U749" s="246"/>
      <c r="V749" s="246"/>
      <c r="W749" s="247"/>
    </row>
    <row r="750" spans="1:23" ht="30" customHeight="1">
      <c r="A750" s="415"/>
      <c r="B750" s="418"/>
      <c r="C750" s="146" t="s">
        <v>20</v>
      </c>
      <c r="D750" s="421"/>
      <c r="E750" s="421"/>
      <c r="F750" s="421"/>
      <c r="G750" s="421"/>
      <c r="H750" s="426"/>
      <c r="I750" s="236"/>
      <c r="J750" s="234"/>
      <c r="K750" s="234"/>
      <c r="L750" s="234"/>
      <c r="M750" s="235"/>
      <c r="N750" s="428"/>
      <c r="O750" s="421"/>
      <c r="P750" s="421"/>
      <c r="Q750" s="421"/>
      <c r="R750" s="421"/>
      <c r="S750" s="245">
        <v>600</v>
      </c>
      <c r="T750" s="246"/>
      <c r="U750" s="246"/>
      <c r="V750" s="246"/>
      <c r="W750" s="247"/>
    </row>
    <row r="751" spans="1:23" ht="30" customHeight="1">
      <c r="A751" s="415"/>
      <c r="B751" s="418"/>
      <c r="C751" s="146" t="s">
        <v>21</v>
      </c>
      <c r="D751" s="421"/>
      <c r="E751" s="421"/>
      <c r="F751" s="421"/>
      <c r="G751" s="421"/>
      <c r="H751" s="426"/>
      <c r="I751" s="236">
        <v>26</v>
      </c>
      <c r="J751" s="234"/>
      <c r="K751" s="234"/>
      <c r="L751" s="234"/>
      <c r="M751" s="235"/>
      <c r="N751" s="428"/>
      <c r="O751" s="421"/>
      <c r="P751" s="421"/>
      <c r="Q751" s="421"/>
      <c r="R751" s="421"/>
      <c r="S751" s="245"/>
      <c r="T751" s="246"/>
      <c r="U751" s="246"/>
      <c r="V751" s="246"/>
      <c r="W751" s="247"/>
    </row>
    <row r="752" spans="1:23" ht="30" customHeight="1">
      <c r="A752" s="415"/>
      <c r="B752" s="418"/>
      <c r="C752" s="146" t="s">
        <v>22</v>
      </c>
      <c r="D752" s="421"/>
      <c r="E752" s="421"/>
      <c r="F752" s="421"/>
      <c r="G752" s="421"/>
      <c r="H752" s="426"/>
      <c r="I752" s="236"/>
      <c r="J752" s="234"/>
      <c r="K752" s="234"/>
      <c r="L752" s="234"/>
      <c r="M752" s="235"/>
      <c r="N752" s="428"/>
      <c r="O752" s="421"/>
      <c r="P752" s="421"/>
      <c r="Q752" s="421"/>
      <c r="R752" s="421"/>
      <c r="S752" s="245"/>
      <c r="T752" s="246"/>
      <c r="U752" s="246"/>
      <c r="V752" s="246"/>
      <c r="W752" s="247"/>
    </row>
    <row r="753" spans="1:23" ht="30" customHeight="1">
      <c r="A753" s="415"/>
      <c r="B753" s="418"/>
      <c r="C753" s="146" t="s">
        <v>23</v>
      </c>
      <c r="D753" s="421"/>
      <c r="E753" s="421"/>
      <c r="F753" s="421"/>
      <c r="G753" s="421"/>
      <c r="H753" s="426"/>
      <c r="I753" s="236"/>
      <c r="J753" s="234"/>
      <c r="K753" s="234"/>
      <c r="L753" s="234"/>
      <c r="M753" s="235"/>
      <c r="N753" s="428"/>
      <c r="O753" s="421"/>
      <c r="P753" s="421"/>
      <c r="Q753" s="421"/>
      <c r="R753" s="421"/>
      <c r="S753" s="245"/>
      <c r="T753" s="246"/>
      <c r="U753" s="246"/>
      <c r="V753" s="246"/>
      <c r="W753" s="247"/>
    </row>
    <row r="754" spans="1:23" ht="30" customHeight="1" thickBot="1">
      <c r="A754" s="415"/>
      <c r="B754" s="419"/>
      <c r="C754" s="149" t="s">
        <v>24</v>
      </c>
      <c r="D754" s="421"/>
      <c r="E754" s="421"/>
      <c r="F754" s="421"/>
      <c r="G754" s="421"/>
      <c r="H754" s="426"/>
      <c r="I754" s="237">
        <v>35</v>
      </c>
      <c r="J754" s="238"/>
      <c r="K754" s="238"/>
      <c r="L754" s="238"/>
      <c r="M754" s="239"/>
      <c r="N754" s="429"/>
      <c r="O754" s="424"/>
      <c r="P754" s="424"/>
      <c r="Q754" s="424"/>
      <c r="R754" s="424"/>
      <c r="S754" s="251"/>
      <c r="T754" s="248"/>
      <c r="U754" s="248"/>
      <c r="V754" s="248"/>
      <c r="W754" s="252"/>
    </row>
    <row r="755" spans="1:23" ht="30" customHeight="1" thickBot="1">
      <c r="A755" s="416"/>
      <c r="B755" s="422" t="s">
        <v>25</v>
      </c>
      <c r="C755" s="423"/>
      <c r="D755" s="256">
        <f>D747+E747+G747+H747</f>
        <v>1061.0899999999999</v>
      </c>
      <c r="E755" s="223"/>
      <c r="F755" s="223"/>
      <c r="G755" s="223"/>
      <c r="H755" s="223"/>
      <c r="I755" s="223">
        <f t="shared" ref="I755:M755" si="164">I747+I748+I749+I750+I751+I752+I753+I754</f>
        <v>74</v>
      </c>
      <c r="J755" s="223">
        <f t="shared" si="164"/>
        <v>0</v>
      </c>
      <c r="K755" s="223">
        <f t="shared" si="164"/>
        <v>0</v>
      </c>
      <c r="L755" s="223">
        <f t="shared" si="164"/>
        <v>0</v>
      </c>
      <c r="M755" s="224">
        <f t="shared" si="164"/>
        <v>0</v>
      </c>
      <c r="N755" s="256">
        <f>N747+O747+P747+Q747+R747</f>
        <v>1127.8599999999999</v>
      </c>
      <c r="O755" s="223"/>
      <c r="P755" s="223"/>
      <c r="Q755" s="223"/>
      <c r="R755" s="223"/>
      <c r="S755" s="223">
        <f t="shared" ref="S755:W755" si="165">S747+S748+S749+S750+S751+S752+S753+S754</f>
        <v>600</v>
      </c>
      <c r="T755" s="223">
        <f t="shared" si="165"/>
        <v>0</v>
      </c>
      <c r="U755" s="223">
        <f t="shared" si="165"/>
        <v>0</v>
      </c>
      <c r="V755" s="223">
        <f t="shared" si="165"/>
        <v>0</v>
      </c>
      <c r="W755" s="224">
        <f t="shared" si="165"/>
        <v>0</v>
      </c>
    </row>
    <row r="756" spans="1:23" ht="30" customHeight="1">
      <c r="A756" s="415">
        <v>84</v>
      </c>
      <c r="B756" s="417" t="s">
        <v>125</v>
      </c>
      <c r="C756" s="144" t="s">
        <v>17</v>
      </c>
      <c r="D756" s="420">
        <v>874.34</v>
      </c>
      <c r="E756" s="420">
        <v>185.43</v>
      </c>
      <c r="F756" s="420"/>
      <c r="G756" s="420">
        <v>49.14</v>
      </c>
      <c r="H756" s="425">
        <v>30.33</v>
      </c>
      <c r="I756" s="240">
        <v>80</v>
      </c>
      <c r="J756" s="232"/>
      <c r="K756" s="232"/>
      <c r="L756" s="232"/>
      <c r="M756" s="233"/>
      <c r="N756" s="427">
        <v>166.96</v>
      </c>
      <c r="O756" s="420">
        <v>19.899999999999999</v>
      </c>
      <c r="P756" s="420"/>
      <c r="Q756" s="420">
        <v>383.84</v>
      </c>
      <c r="R756" s="420">
        <v>22.07</v>
      </c>
      <c r="S756" s="242"/>
      <c r="T756" s="243"/>
      <c r="U756" s="243"/>
      <c r="V756" s="243"/>
      <c r="W756" s="244"/>
    </row>
    <row r="757" spans="1:23" ht="30" customHeight="1">
      <c r="A757" s="415"/>
      <c r="B757" s="418"/>
      <c r="C757" s="146" t="s">
        <v>18</v>
      </c>
      <c r="D757" s="421"/>
      <c r="E757" s="421"/>
      <c r="F757" s="421"/>
      <c r="G757" s="421"/>
      <c r="H757" s="426"/>
      <c r="I757" s="236"/>
      <c r="J757" s="234"/>
      <c r="K757" s="234"/>
      <c r="L757" s="234"/>
      <c r="M757" s="235"/>
      <c r="N757" s="428"/>
      <c r="O757" s="421"/>
      <c r="P757" s="421"/>
      <c r="Q757" s="421"/>
      <c r="R757" s="421"/>
      <c r="S757" s="245"/>
      <c r="T757" s="246"/>
      <c r="U757" s="246"/>
      <c r="V757" s="246"/>
      <c r="W757" s="247"/>
    </row>
    <row r="758" spans="1:23" ht="30" customHeight="1">
      <c r="A758" s="415"/>
      <c r="B758" s="418"/>
      <c r="C758" s="146" t="s">
        <v>19</v>
      </c>
      <c r="D758" s="421"/>
      <c r="E758" s="421"/>
      <c r="F758" s="421"/>
      <c r="G758" s="421"/>
      <c r="H758" s="426"/>
      <c r="I758" s="236"/>
      <c r="J758" s="234"/>
      <c r="K758" s="234"/>
      <c r="L758" s="234"/>
      <c r="M758" s="235"/>
      <c r="N758" s="428"/>
      <c r="O758" s="421"/>
      <c r="P758" s="421"/>
      <c r="Q758" s="421"/>
      <c r="R758" s="421"/>
      <c r="S758" s="245"/>
      <c r="T758" s="246"/>
      <c r="U758" s="246"/>
      <c r="V758" s="246"/>
      <c r="W758" s="247"/>
    </row>
    <row r="759" spans="1:23" ht="30" customHeight="1">
      <c r="A759" s="415"/>
      <c r="B759" s="418"/>
      <c r="C759" s="146" t="s">
        <v>20</v>
      </c>
      <c r="D759" s="421"/>
      <c r="E759" s="421"/>
      <c r="F759" s="421"/>
      <c r="G759" s="421"/>
      <c r="H759" s="426"/>
      <c r="I759" s="236">
        <v>250</v>
      </c>
      <c r="J759" s="234"/>
      <c r="K759" s="234"/>
      <c r="L759" s="234"/>
      <c r="M759" s="235"/>
      <c r="N759" s="428"/>
      <c r="O759" s="421"/>
      <c r="P759" s="421"/>
      <c r="Q759" s="421"/>
      <c r="R759" s="421"/>
      <c r="S759" s="245">
        <v>101</v>
      </c>
      <c r="T759" s="246"/>
      <c r="U759" s="246"/>
      <c r="V759" s="246"/>
      <c r="W759" s="247"/>
    </row>
    <row r="760" spans="1:23" ht="30" customHeight="1">
      <c r="A760" s="415"/>
      <c r="B760" s="418"/>
      <c r="C760" s="146" t="s">
        <v>21</v>
      </c>
      <c r="D760" s="421"/>
      <c r="E760" s="421"/>
      <c r="F760" s="421"/>
      <c r="G760" s="421"/>
      <c r="H760" s="426"/>
      <c r="I760" s="236"/>
      <c r="J760" s="234"/>
      <c r="K760" s="234"/>
      <c r="L760" s="234"/>
      <c r="M760" s="235"/>
      <c r="N760" s="428"/>
      <c r="O760" s="421"/>
      <c r="P760" s="421"/>
      <c r="Q760" s="421"/>
      <c r="R760" s="421"/>
      <c r="S760" s="245"/>
      <c r="T760" s="246"/>
      <c r="U760" s="246"/>
      <c r="V760" s="246"/>
      <c r="W760" s="247"/>
    </row>
    <row r="761" spans="1:23" ht="30" customHeight="1">
      <c r="A761" s="415"/>
      <c r="B761" s="418"/>
      <c r="C761" s="146" t="s">
        <v>22</v>
      </c>
      <c r="D761" s="421"/>
      <c r="E761" s="421"/>
      <c r="F761" s="421"/>
      <c r="G761" s="421"/>
      <c r="H761" s="426"/>
      <c r="I761" s="236"/>
      <c r="J761" s="234"/>
      <c r="K761" s="234"/>
      <c r="L761" s="234"/>
      <c r="M761" s="235"/>
      <c r="N761" s="428"/>
      <c r="O761" s="421"/>
      <c r="P761" s="421"/>
      <c r="Q761" s="421"/>
      <c r="R761" s="421"/>
      <c r="S761" s="245"/>
      <c r="T761" s="246"/>
      <c r="U761" s="246"/>
      <c r="V761" s="246"/>
      <c r="W761" s="247"/>
    </row>
    <row r="762" spans="1:23" ht="30" customHeight="1">
      <c r="A762" s="415"/>
      <c r="B762" s="418"/>
      <c r="C762" s="146" t="s">
        <v>23</v>
      </c>
      <c r="D762" s="421"/>
      <c r="E762" s="421"/>
      <c r="F762" s="421"/>
      <c r="G762" s="421"/>
      <c r="H762" s="426"/>
      <c r="I762" s="236"/>
      <c r="J762" s="234"/>
      <c r="K762" s="234"/>
      <c r="L762" s="234"/>
      <c r="M762" s="235"/>
      <c r="N762" s="428"/>
      <c r="O762" s="421"/>
      <c r="P762" s="421"/>
      <c r="Q762" s="421"/>
      <c r="R762" s="421"/>
      <c r="S762" s="245"/>
      <c r="T762" s="246"/>
      <c r="U762" s="246"/>
      <c r="V762" s="246"/>
      <c r="W762" s="247"/>
    </row>
    <row r="763" spans="1:23" ht="30" customHeight="1" thickBot="1">
      <c r="A763" s="415"/>
      <c r="B763" s="419"/>
      <c r="C763" s="149" t="s">
        <v>24</v>
      </c>
      <c r="D763" s="421"/>
      <c r="E763" s="421"/>
      <c r="F763" s="421"/>
      <c r="G763" s="421"/>
      <c r="H763" s="426"/>
      <c r="I763" s="237">
        <v>254.7</v>
      </c>
      <c r="J763" s="238"/>
      <c r="K763" s="238"/>
      <c r="L763" s="238"/>
      <c r="M763" s="239"/>
      <c r="N763" s="429"/>
      <c r="O763" s="424"/>
      <c r="P763" s="424"/>
      <c r="Q763" s="424"/>
      <c r="R763" s="424"/>
      <c r="S763" s="251"/>
      <c r="T763" s="248"/>
      <c r="U763" s="248"/>
      <c r="V763" s="248"/>
      <c r="W763" s="252"/>
    </row>
    <row r="764" spans="1:23" ht="30" customHeight="1" thickBot="1">
      <c r="A764" s="416"/>
      <c r="B764" s="422" t="s">
        <v>25</v>
      </c>
      <c r="C764" s="423"/>
      <c r="D764" s="256">
        <f>D756+E756+G756+H756</f>
        <v>1139.24</v>
      </c>
      <c r="E764" s="223"/>
      <c r="F764" s="223"/>
      <c r="G764" s="223"/>
      <c r="H764" s="223"/>
      <c r="I764" s="223">
        <f t="shared" ref="I764:M764" si="166">I756+I757+I758+I759+I760+I761+I762+I763</f>
        <v>584.70000000000005</v>
      </c>
      <c r="J764" s="223">
        <f t="shared" si="166"/>
        <v>0</v>
      </c>
      <c r="K764" s="223">
        <f t="shared" si="166"/>
        <v>0</v>
      </c>
      <c r="L764" s="223">
        <f t="shared" si="166"/>
        <v>0</v>
      </c>
      <c r="M764" s="224">
        <f t="shared" si="166"/>
        <v>0</v>
      </c>
      <c r="N764" s="256">
        <f>N756+O756+P756+Q756+R756</f>
        <v>592.7700000000001</v>
      </c>
      <c r="O764" s="223"/>
      <c r="P764" s="223"/>
      <c r="Q764" s="223"/>
      <c r="R764" s="223"/>
      <c r="S764" s="223">
        <f t="shared" ref="S764:W764" si="167">S756+S757+S758+S759+S760+S761+S762+S763</f>
        <v>101</v>
      </c>
      <c r="T764" s="223">
        <f t="shared" si="167"/>
        <v>0</v>
      </c>
      <c r="U764" s="223">
        <f t="shared" si="167"/>
        <v>0</v>
      </c>
      <c r="V764" s="223">
        <f t="shared" si="167"/>
        <v>0</v>
      </c>
      <c r="W764" s="224">
        <f t="shared" si="167"/>
        <v>0</v>
      </c>
    </row>
    <row r="765" spans="1:23" ht="30" customHeight="1">
      <c r="A765" s="415">
        <v>85</v>
      </c>
      <c r="B765" s="417" t="s">
        <v>126</v>
      </c>
      <c r="C765" s="144" t="s">
        <v>17</v>
      </c>
      <c r="D765" s="420">
        <v>656.69</v>
      </c>
      <c r="E765" s="420">
        <v>534.74</v>
      </c>
      <c r="F765" s="420"/>
      <c r="G765" s="420">
        <v>916.7</v>
      </c>
      <c r="H765" s="425">
        <v>61.75</v>
      </c>
      <c r="I765" s="240">
        <v>160</v>
      </c>
      <c r="J765" s="232"/>
      <c r="K765" s="232"/>
      <c r="L765" s="232"/>
      <c r="M765" s="233"/>
      <c r="N765" s="427">
        <v>142.88999999999999</v>
      </c>
      <c r="O765" s="420">
        <v>21.41</v>
      </c>
      <c r="P765" s="420"/>
      <c r="Q765" s="420">
        <v>445</v>
      </c>
      <c r="R765" s="420">
        <v>21.5</v>
      </c>
      <c r="S765" s="242">
        <v>40</v>
      </c>
      <c r="T765" s="243"/>
      <c r="U765" s="243"/>
      <c r="V765" s="243"/>
      <c r="W765" s="244"/>
    </row>
    <row r="766" spans="1:23" ht="30" customHeight="1">
      <c r="A766" s="415"/>
      <c r="B766" s="418"/>
      <c r="C766" s="146" t="s">
        <v>18</v>
      </c>
      <c r="D766" s="421"/>
      <c r="E766" s="421"/>
      <c r="F766" s="421"/>
      <c r="G766" s="421"/>
      <c r="H766" s="426"/>
      <c r="I766" s="236"/>
      <c r="J766" s="234"/>
      <c r="K766" s="234"/>
      <c r="L766" s="234"/>
      <c r="M766" s="235"/>
      <c r="N766" s="428"/>
      <c r="O766" s="421"/>
      <c r="P766" s="421"/>
      <c r="Q766" s="421"/>
      <c r="R766" s="421"/>
      <c r="S766" s="245"/>
      <c r="T766" s="246"/>
      <c r="U766" s="246"/>
      <c r="V766" s="246"/>
      <c r="W766" s="247"/>
    </row>
    <row r="767" spans="1:23" ht="30" customHeight="1">
      <c r="A767" s="415"/>
      <c r="B767" s="418"/>
      <c r="C767" s="146" t="s">
        <v>19</v>
      </c>
      <c r="D767" s="421"/>
      <c r="E767" s="421"/>
      <c r="F767" s="421"/>
      <c r="G767" s="421"/>
      <c r="H767" s="426"/>
      <c r="I767" s="236"/>
      <c r="J767" s="234"/>
      <c r="K767" s="234"/>
      <c r="L767" s="234"/>
      <c r="M767" s="235"/>
      <c r="N767" s="428"/>
      <c r="O767" s="421"/>
      <c r="P767" s="421"/>
      <c r="Q767" s="421"/>
      <c r="R767" s="421"/>
      <c r="S767" s="245"/>
      <c r="T767" s="246"/>
      <c r="U767" s="246"/>
      <c r="V767" s="246"/>
      <c r="W767" s="247"/>
    </row>
    <row r="768" spans="1:23" ht="30" customHeight="1">
      <c r="A768" s="415"/>
      <c r="B768" s="418"/>
      <c r="C768" s="146" t="s">
        <v>20</v>
      </c>
      <c r="D768" s="421"/>
      <c r="E768" s="421"/>
      <c r="F768" s="421"/>
      <c r="G768" s="421"/>
      <c r="H768" s="426"/>
      <c r="I768" s="236">
        <v>20</v>
      </c>
      <c r="J768" s="234"/>
      <c r="K768" s="234"/>
      <c r="L768" s="234"/>
      <c r="M768" s="235"/>
      <c r="N768" s="428"/>
      <c r="O768" s="421"/>
      <c r="P768" s="421"/>
      <c r="Q768" s="421"/>
      <c r="R768" s="421"/>
      <c r="S768" s="245"/>
      <c r="T768" s="246"/>
      <c r="U768" s="246"/>
      <c r="V768" s="246"/>
      <c r="W768" s="247"/>
    </row>
    <row r="769" spans="1:23" ht="30" customHeight="1">
      <c r="A769" s="415"/>
      <c r="B769" s="418"/>
      <c r="C769" s="146" t="s">
        <v>21</v>
      </c>
      <c r="D769" s="421"/>
      <c r="E769" s="421"/>
      <c r="F769" s="421"/>
      <c r="G769" s="421"/>
      <c r="H769" s="426"/>
      <c r="I769" s="236"/>
      <c r="J769" s="234"/>
      <c r="K769" s="234"/>
      <c r="L769" s="234"/>
      <c r="M769" s="235"/>
      <c r="N769" s="428"/>
      <c r="O769" s="421"/>
      <c r="P769" s="421"/>
      <c r="Q769" s="421"/>
      <c r="R769" s="421"/>
      <c r="S769" s="245"/>
      <c r="T769" s="246"/>
      <c r="U769" s="246"/>
      <c r="V769" s="246"/>
      <c r="W769" s="247"/>
    </row>
    <row r="770" spans="1:23" ht="30" customHeight="1">
      <c r="A770" s="415"/>
      <c r="B770" s="418"/>
      <c r="C770" s="146" t="s">
        <v>22</v>
      </c>
      <c r="D770" s="421"/>
      <c r="E770" s="421"/>
      <c r="F770" s="421"/>
      <c r="G770" s="421"/>
      <c r="H770" s="426"/>
      <c r="I770" s="236"/>
      <c r="J770" s="234"/>
      <c r="K770" s="234"/>
      <c r="L770" s="234"/>
      <c r="M770" s="235"/>
      <c r="N770" s="428"/>
      <c r="O770" s="421"/>
      <c r="P770" s="421"/>
      <c r="Q770" s="421"/>
      <c r="R770" s="421"/>
      <c r="S770" s="245"/>
      <c r="T770" s="246"/>
      <c r="U770" s="246"/>
      <c r="V770" s="246"/>
      <c r="W770" s="247"/>
    </row>
    <row r="771" spans="1:23" ht="30" customHeight="1">
      <c r="A771" s="415"/>
      <c r="B771" s="418"/>
      <c r="C771" s="146" t="s">
        <v>23</v>
      </c>
      <c r="D771" s="421"/>
      <c r="E771" s="421"/>
      <c r="F771" s="421"/>
      <c r="G771" s="421"/>
      <c r="H771" s="426"/>
      <c r="I771" s="236"/>
      <c r="J771" s="234"/>
      <c r="K771" s="234"/>
      <c r="L771" s="234"/>
      <c r="M771" s="235"/>
      <c r="N771" s="428"/>
      <c r="O771" s="421"/>
      <c r="P771" s="421"/>
      <c r="Q771" s="421"/>
      <c r="R771" s="421"/>
      <c r="S771" s="245"/>
      <c r="T771" s="246"/>
      <c r="U771" s="246"/>
      <c r="V771" s="246"/>
      <c r="W771" s="247"/>
    </row>
    <row r="772" spans="1:23" ht="30" customHeight="1" thickBot="1">
      <c r="A772" s="415"/>
      <c r="B772" s="419"/>
      <c r="C772" s="149" t="s">
        <v>24</v>
      </c>
      <c r="D772" s="421"/>
      <c r="E772" s="421"/>
      <c r="F772" s="421"/>
      <c r="G772" s="421"/>
      <c r="H772" s="426"/>
      <c r="I772" s="237">
        <v>80</v>
      </c>
      <c r="J772" s="238">
        <v>30</v>
      </c>
      <c r="K772" s="238"/>
      <c r="L772" s="238"/>
      <c r="M772" s="239"/>
      <c r="N772" s="429"/>
      <c r="O772" s="424"/>
      <c r="P772" s="424"/>
      <c r="Q772" s="424"/>
      <c r="R772" s="424"/>
      <c r="S772" s="251"/>
      <c r="T772" s="248"/>
      <c r="U772" s="248"/>
      <c r="V772" s="248"/>
      <c r="W772" s="252"/>
    </row>
    <row r="773" spans="1:23" ht="30" customHeight="1" thickBot="1">
      <c r="A773" s="416"/>
      <c r="B773" s="422" t="s">
        <v>25</v>
      </c>
      <c r="C773" s="423"/>
      <c r="D773" s="256">
        <f>D765+E765+G765+H765</f>
        <v>2169.88</v>
      </c>
      <c r="E773" s="223"/>
      <c r="F773" s="223"/>
      <c r="G773" s="223"/>
      <c r="H773" s="223"/>
      <c r="I773" s="223">
        <f t="shared" ref="I773:M773" si="168">I765+I766+I767+I768+I769+I770+I771+I772</f>
        <v>260</v>
      </c>
      <c r="J773" s="223">
        <f t="shared" si="168"/>
        <v>30</v>
      </c>
      <c r="K773" s="223">
        <f t="shared" si="168"/>
        <v>0</v>
      </c>
      <c r="L773" s="223">
        <f t="shared" si="168"/>
        <v>0</v>
      </c>
      <c r="M773" s="224">
        <f t="shared" si="168"/>
        <v>0</v>
      </c>
      <c r="N773" s="256">
        <f>N765+O765+P765+Q765+R765</f>
        <v>630.79999999999995</v>
      </c>
      <c r="O773" s="223"/>
      <c r="P773" s="223"/>
      <c r="Q773" s="223"/>
      <c r="R773" s="223"/>
      <c r="S773" s="223">
        <f t="shared" ref="S773:W773" si="169">S765+S766+S767+S768+S769+S770+S771+S772</f>
        <v>40</v>
      </c>
      <c r="T773" s="223">
        <f t="shared" si="169"/>
        <v>0</v>
      </c>
      <c r="U773" s="223">
        <f t="shared" si="169"/>
        <v>0</v>
      </c>
      <c r="V773" s="223">
        <f t="shared" si="169"/>
        <v>0</v>
      </c>
      <c r="W773" s="224">
        <f t="shared" si="169"/>
        <v>0</v>
      </c>
    </row>
    <row r="774" spans="1:23" ht="30" customHeight="1">
      <c r="A774" s="415">
        <v>86</v>
      </c>
      <c r="B774" s="417" t="s">
        <v>127</v>
      </c>
      <c r="C774" s="144" t="s">
        <v>17</v>
      </c>
      <c r="D774" s="420">
        <v>170.32</v>
      </c>
      <c r="E774" s="420">
        <v>83.54</v>
      </c>
      <c r="F774" s="420"/>
      <c r="G774" s="420">
        <v>29.87</v>
      </c>
      <c r="H774" s="425">
        <v>6.3</v>
      </c>
      <c r="I774" s="240"/>
      <c r="J774" s="232"/>
      <c r="K774" s="232"/>
      <c r="L774" s="232"/>
      <c r="M774" s="233"/>
      <c r="N774" s="427">
        <v>288.45999999999998</v>
      </c>
      <c r="O774" s="420">
        <v>364</v>
      </c>
      <c r="P774" s="420"/>
      <c r="Q774" s="420">
        <v>1586.04</v>
      </c>
      <c r="R774" s="420">
        <v>9.5</v>
      </c>
      <c r="S774" s="242">
        <v>19.37</v>
      </c>
      <c r="T774" s="243"/>
      <c r="U774" s="243"/>
      <c r="V774" s="243"/>
      <c r="W774" s="244"/>
    </row>
    <row r="775" spans="1:23" ht="30" customHeight="1">
      <c r="A775" s="415"/>
      <c r="B775" s="418"/>
      <c r="C775" s="146" t="s">
        <v>18</v>
      </c>
      <c r="D775" s="421"/>
      <c r="E775" s="421"/>
      <c r="F775" s="421"/>
      <c r="G775" s="421"/>
      <c r="H775" s="426"/>
      <c r="I775" s="236"/>
      <c r="J775" s="234"/>
      <c r="K775" s="234"/>
      <c r="L775" s="234"/>
      <c r="M775" s="235"/>
      <c r="N775" s="428"/>
      <c r="O775" s="421"/>
      <c r="P775" s="421"/>
      <c r="Q775" s="421"/>
      <c r="R775" s="421"/>
      <c r="S775" s="245"/>
      <c r="T775" s="246"/>
      <c r="U775" s="246"/>
      <c r="V775" s="246"/>
      <c r="W775" s="247"/>
    </row>
    <row r="776" spans="1:23" ht="30" customHeight="1">
      <c r="A776" s="415"/>
      <c r="B776" s="418"/>
      <c r="C776" s="146" t="s">
        <v>19</v>
      </c>
      <c r="D776" s="421"/>
      <c r="E776" s="421"/>
      <c r="F776" s="421"/>
      <c r="G776" s="421"/>
      <c r="H776" s="426"/>
      <c r="I776" s="236"/>
      <c r="J776" s="234"/>
      <c r="K776" s="234"/>
      <c r="L776" s="234"/>
      <c r="M776" s="235"/>
      <c r="N776" s="428"/>
      <c r="O776" s="421"/>
      <c r="P776" s="421"/>
      <c r="Q776" s="421"/>
      <c r="R776" s="421"/>
      <c r="S776" s="245"/>
      <c r="T776" s="246"/>
      <c r="U776" s="246"/>
      <c r="V776" s="246"/>
      <c r="W776" s="247"/>
    </row>
    <row r="777" spans="1:23" ht="30" customHeight="1">
      <c r="A777" s="415"/>
      <c r="B777" s="418"/>
      <c r="C777" s="146" t="s">
        <v>20</v>
      </c>
      <c r="D777" s="421"/>
      <c r="E777" s="421"/>
      <c r="F777" s="421"/>
      <c r="G777" s="421"/>
      <c r="H777" s="426"/>
      <c r="I777" s="236">
        <v>40</v>
      </c>
      <c r="J777" s="234"/>
      <c r="K777" s="234"/>
      <c r="L777" s="234"/>
      <c r="M777" s="235"/>
      <c r="N777" s="428"/>
      <c r="O777" s="421"/>
      <c r="P777" s="421"/>
      <c r="Q777" s="421"/>
      <c r="R777" s="421"/>
      <c r="S777" s="245"/>
      <c r="T777" s="246"/>
      <c r="U777" s="246"/>
      <c r="V777" s="246"/>
      <c r="W777" s="247"/>
    </row>
    <row r="778" spans="1:23" ht="30" customHeight="1">
      <c r="A778" s="415"/>
      <c r="B778" s="418"/>
      <c r="C778" s="146" t="s">
        <v>21</v>
      </c>
      <c r="D778" s="421"/>
      <c r="E778" s="421"/>
      <c r="F778" s="421"/>
      <c r="G778" s="421"/>
      <c r="H778" s="426"/>
      <c r="I778" s="236"/>
      <c r="J778" s="234"/>
      <c r="K778" s="234"/>
      <c r="L778" s="234"/>
      <c r="M778" s="235"/>
      <c r="N778" s="428"/>
      <c r="O778" s="421"/>
      <c r="P778" s="421"/>
      <c r="Q778" s="421"/>
      <c r="R778" s="421"/>
      <c r="S778" s="245"/>
      <c r="T778" s="246"/>
      <c r="U778" s="246"/>
      <c r="V778" s="246"/>
      <c r="W778" s="247"/>
    </row>
    <row r="779" spans="1:23" ht="30" customHeight="1">
      <c r="A779" s="415"/>
      <c r="B779" s="418"/>
      <c r="C779" s="146" t="s">
        <v>22</v>
      </c>
      <c r="D779" s="421"/>
      <c r="E779" s="421"/>
      <c r="F779" s="421"/>
      <c r="G779" s="421"/>
      <c r="H779" s="426"/>
      <c r="I779" s="236"/>
      <c r="J779" s="234"/>
      <c r="K779" s="234"/>
      <c r="L779" s="234"/>
      <c r="M779" s="235"/>
      <c r="N779" s="428"/>
      <c r="O779" s="421"/>
      <c r="P779" s="421"/>
      <c r="Q779" s="421"/>
      <c r="R779" s="421"/>
      <c r="S779" s="245"/>
      <c r="T779" s="246"/>
      <c r="U779" s="246"/>
      <c r="V779" s="246"/>
      <c r="W779" s="247"/>
    </row>
    <row r="780" spans="1:23" ht="30" customHeight="1">
      <c r="A780" s="415"/>
      <c r="B780" s="418"/>
      <c r="C780" s="146" t="s">
        <v>23</v>
      </c>
      <c r="D780" s="421"/>
      <c r="E780" s="421"/>
      <c r="F780" s="421"/>
      <c r="G780" s="421"/>
      <c r="H780" s="426"/>
      <c r="I780" s="236"/>
      <c r="J780" s="234"/>
      <c r="K780" s="234"/>
      <c r="L780" s="234"/>
      <c r="M780" s="235"/>
      <c r="N780" s="428"/>
      <c r="O780" s="421"/>
      <c r="P780" s="421"/>
      <c r="Q780" s="421"/>
      <c r="R780" s="421"/>
      <c r="S780" s="245"/>
      <c r="T780" s="246"/>
      <c r="U780" s="246"/>
      <c r="V780" s="246"/>
      <c r="W780" s="247"/>
    </row>
    <row r="781" spans="1:23" ht="30" customHeight="1" thickBot="1">
      <c r="A781" s="415"/>
      <c r="B781" s="419"/>
      <c r="C781" s="149" t="s">
        <v>24</v>
      </c>
      <c r="D781" s="421"/>
      <c r="E781" s="421"/>
      <c r="F781" s="421"/>
      <c r="G781" s="421"/>
      <c r="H781" s="426"/>
      <c r="I781" s="237">
        <v>35</v>
      </c>
      <c r="J781" s="238"/>
      <c r="K781" s="238"/>
      <c r="L781" s="238"/>
      <c r="M781" s="239"/>
      <c r="N781" s="429"/>
      <c r="O781" s="424"/>
      <c r="P781" s="424"/>
      <c r="Q781" s="424"/>
      <c r="R781" s="424"/>
      <c r="S781" s="251"/>
      <c r="T781" s="248"/>
      <c r="U781" s="248"/>
      <c r="V781" s="248"/>
      <c r="W781" s="252"/>
    </row>
    <row r="782" spans="1:23" ht="30" customHeight="1" thickBot="1">
      <c r="A782" s="416"/>
      <c r="B782" s="422" t="s">
        <v>25</v>
      </c>
      <c r="C782" s="423"/>
      <c r="D782" s="256">
        <f>D774+E774+G774+H774</f>
        <v>290.03000000000003</v>
      </c>
      <c r="E782" s="223"/>
      <c r="F782" s="223"/>
      <c r="G782" s="223"/>
      <c r="H782" s="223"/>
      <c r="I782" s="223">
        <f t="shared" ref="I782:M782" si="170">I774+I775+I776+I777+I778+I779+I780+I781</f>
        <v>75</v>
      </c>
      <c r="J782" s="223">
        <f t="shared" si="170"/>
        <v>0</v>
      </c>
      <c r="K782" s="223">
        <f t="shared" si="170"/>
        <v>0</v>
      </c>
      <c r="L782" s="223">
        <f t="shared" si="170"/>
        <v>0</v>
      </c>
      <c r="M782" s="224">
        <f t="shared" si="170"/>
        <v>0</v>
      </c>
      <c r="N782" s="256">
        <f>N774+O774+P774+Q774+R774</f>
        <v>2248</v>
      </c>
      <c r="O782" s="223"/>
      <c r="P782" s="223"/>
      <c r="Q782" s="223"/>
      <c r="R782" s="223"/>
      <c r="S782" s="223">
        <f t="shared" ref="S782:W782" si="171">S774+S775+S776+S777+S778+S779+S780+S781</f>
        <v>19.37</v>
      </c>
      <c r="T782" s="223">
        <f t="shared" si="171"/>
        <v>0</v>
      </c>
      <c r="U782" s="223">
        <f t="shared" si="171"/>
        <v>0</v>
      </c>
      <c r="V782" s="223">
        <f t="shared" si="171"/>
        <v>0</v>
      </c>
      <c r="W782" s="224">
        <f t="shared" si="171"/>
        <v>0</v>
      </c>
    </row>
    <row r="783" spans="1:23" ht="30" customHeight="1">
      <c r="A783" s="415">
        <v>87</v>
      </c>
      <c r="B783" s="417" t="s">
        <v>128</v>
      </c>
      <c r="C783" s="144" t="s">
        <v>17</v>
      </c>
      <c r="D783" s="420">
        <v>215.32</v>
      </c>
      <c r="E783" s="420">
        <v>42.45</v>
      </c>
      <c r="F783" s="420">
        <v>11.4</v>
      </c>
      <c r="G783" s="420">
        <v>1279.69</v>
      </c>
      <c r="H783" s="425">
        <v>20</v>
      </c>
      <c r="I783" s="240"/>
      <c r="J783" s="232"/>
      <c r="K783" s="232"/>
      <c r="L783" s="232"/>
      <c r="M783" s="233"/>
      <c r="N783" s="427">
        <v>406.11</v>
      </c>
      <c r="O783" s="420"/>
      <c r="P783" s="420"/>
      <c r="Q783" s="420">
        <v>1377.61</v>
      </c>
      <c r="R783" s="420">
        <v>151</v>
      </c>
      <c r="S783" s="242"/>
      <c r="T783" s="243"/>
      <c r="U783" s="243"/>
      <c r="V783" s="243"/>
      <c r="W783" s="244"/>
    </row>
    <row r="784" spans="1:23" ht="30" customHeight="1">
      <c r="A784" s="415"/>
      <c r="B784" s="418"/>
      <c r="C784" s="146" t="s">
        <v>18</v>
      </c>
      <c r="D784" s="421"/>
      <c r="E784" s="421"/>
      <c r="F784" s="421"/>
      <c r="G784" s="421"/>
      <c r="H784" s="426"/>
      <c r="I784" s="236"/>
      <c r="J784" s="234"/>
      <c r="K784" s="234"/>
      <c r="L784" s="234"/>
      <c r="M784" s="235"/>
      <c r="N784" s="428"/>
      <c r="O784" s="421"/>
      <c r="P784" s="421"/>
      <c r="Q784" s="421"/>
      <c r="R784" s="421"/>
      <c r="S784" s="245"/>
      <c r="T784" s="246"/>
      <c r="U784" s="246"/>
      <c r="V784" s="246"/>
      <c r="W784" s="247"/>
    </row>
    <row r="785" spans="1:23" ht="30" customHeight="1">
      <c r="A785" s="415"/>
      <c r="B785" s="418"/>
      <c r="C785" s="146" t="s">
        <v>19</v>
      </c>
      <c r="D785" s="421"/>
      <c r="E785" s="421"/>
      <c r="F785" s="421"/>
      <c r="G785" s="421"/>
      <c r="H785" s="426"/>
      <c r="I785" s="236"/>
      <c r="J785" s="234"/>
      <c r="K785" s="234"/>
      <c r="L785" s="234"/>
      <c r="M785" s="235"/>
      <c r="N785" s="428"/>
      <c r="O785" s="421"/>
      <c r="P785" s="421"/>
      <c r="Q785" s="421"/>
      <c r="R785" s="421"/>
      <c r="S785" s="245"/>
      <c r="T785" s="246"/>
      <c r="U785" s="246"/>
      <c r="V785" s="246"/>
      <c r="W785" s="247"/>
    </row>
    <row r="786" spans="1:23" ht="30" customHeight="1">
      <c r="A786" s="415"/>
      <c r="B786" s="418"/>
      <c r="C786" s="146" t="s">
        <v>20</v>
      </c>
      <c r="D786" s="421"/>
      <c r="E786" s="421"/>
      <c r="F786" s="421"/>
      <c r="G786" s="421"/>
      <c r="H786" s="426"/>
      <c r="I786" s="236">
        <v>20</v>
      </c>
      <c r="J786" s="234"/>
      <c r="K786" s="234"/>
      <c r="L786" s="234"/>
      <c r="M786" s="235"/>
      <c r="N786" s="428"/>
      <c r="O786" s="421"/>
      <c r="P786" s="421"/>
      <c r="Q786" s="421"/>
      <c r="R786" s="421"/>
      <c r="S786" s="245"/>
      <c r="T786" s="246"/>
      <c r="U786" s="246"/>
      <c r="V786" s="246"/>
      <c r="W786" s="247"/>
    </row>
    <row r="787" spans="1:23" ht="30" customHeight="1">
      <c r="A787" s="415"/>
      <c r="B787" s="418"/>
      <c r="C787" s="146" t="s">
        <v>21</v>
      </c>
      <c r="D787" s="421"/>
      <c r="E787" s="421"/>
      <c r="F787" s="421"/>
      <c r="G787" s="421"/>
      <c r="H787" s="426"/>
      <c r="I787" s="236"/>
      <c r="J787" s="234"/>
      <c r="K787" s="234"/>
      <c r="L787" s="234"/>
      <c r="M787" s="235"/>
      <c r="N787" s="428"/>
      <c r="O787" s="421"/>
      <c r="P787" s="421"/>
      <c r="Q787" s="421"/>
      <c r="R787" s="421"/>
      <c r="S787" s="245"/>
      <c r="T787" s="246"/>
      <c r="U787" s="246"/>
      <c r="V787" s="246"/>
      <c r="W787" s="247"/>
    </row>
    <row r="788" spans="1:23" ht="30" customHeight="1">
      <c r="A788" s="415"/>
      <c r="B788" s="418"/>
      <c r="C788" s="146" t="s">
        <v>22</v>
      </c>
      <c r="D788" s="421"/>
      <c r="E788" s="421"/>
      <c r="F788" s="421"/>
      <c r="G788" s="421"/>
      <c r="H788" s="426"/>
      <c r="I788" s="236"/>
      <c r="J788" s="234"/>
      <c r="K788" s="234"/>
      <c r="L788" s="234"/>
      <c r="M788" s="235"/>
      <c r="N788" s="428"/>
      <c r="O788" s="421"/>
      <c r="P788" s="421"/>
      <c r="Q788" s="421"/>
      <c r="R788" s="421"/>
      <c r="S788" s="245"/>
      <c r="T788" s="246"/>
      <c r="U788" s="246"/>
      <c r="V788" s="246"/>
      <c r="W788" s="247"/>
    </row>
    <row r="789" spans="1:23" ht="30" customHeight="1">
      <c r="A789" s="415"/>
      <c r="B789" s="418"/>
      <c r="C789" s="146" t="s">
        <v>23</v>
      </c>
      <c r="D789" s="421"/>
      <c r="E789" s="421"/>
      <c r="F789" s="421"/>
      <c r="G789" s="421"/>
      <c r="H789" s="426"/>
      <c r="I789" s="236"/>
      <c r="J789" s="234"/>
      <c r="K789" s="234"/>
      <c r="L789" s="234"/>
      <c r="M789" s="235"/>
      <c r="N789" s="428"/>
      <c r="O789" s="421"/>
      <c r="P789" s="421"/>
      <c r="Q789" s="421"/>
      <c r="R789" s="421"/>
      <c r="S789" s="245"/>
      <c r="T789" s="246"/>
      <c r="U789" s="246"/>
      <c r="V789" s="246"/>
      <c r="W789" s="247"/>
    </row>
    <row r="790" spans="1:23" ht="30" customHeight="1" thickBot="1">
      <c r="A790" s="415"/>
      <c r="B790" s="419"/>
      <c r="C790" s="149" t="s">
        <v>24</v>
      </c>
      <c r="D790" s="421"/>
      <c r="E790" s="421"/>
      <c r="F790" s="421"/>
      <c r="G790" s="421"/>
      <c r="H790" s="426"/>
      <c r="I790" s="237">
        <v>25.04</v>
      </c>
      <c r="J790" s="238"/>
      <c r="K790" s="238"/>
      <c r="L790" s="238"/>
      <c r="M790" s="239"/>
      <c r="N790" s="429"/>
      <c r="O790" s="424"/>
      <c r="P790" s="424"/>
      <c r="Q790" s="424"/>
      <c r="R790" s="424"/>
      <c r="S790" s="251">
        <v>84</v>
      </c>
      <c r="T790" s="248"/>
      <c r="U790" s="248"/>
      <c r="V790" s="248"/>
      <c r="W790" s="252"/>
    </row>
    <row r="791" spans="1:23" ht="30" customHeight="1" thickBot="1">
      <c r="A791" s="416"/>
      <c r="B791" s="422" t="s">
        <v>25</v>
      </c>
      <c r="C791" s="423"/>
      <c r="D791" s="256">
        <f>D783+E783+F783+G783+H783</f>
        <v>1568.8600000000001</v>
      </c>
      <c r="E791" s="223"/>
      <c r="F791" s="223"/>
      <c r="G791" s="223"/>
      <c r="H791" s="223"/>
      <c r="I791" s="223">
        <f t="shared" ref="I791:M791" si="172">I783+I784+I785+I786+I787+I788+I789+I790</f>
        <v>45.04</v>
      </c>
      <c r="J791" s="223">
        <f t="shared" si="172"/>
        <v>0</v>
      </c>
      <c r="K791" s="223">
        <f t="shared" si="172"/>
        <v>0</v>
      </c>
      <c r="L791" s="223">
        <f t="shared" si="172"/>
        <v>0</v>
      </c>
      <c r="M791" s="224">
        <f t="shared" si="172"/>
        <v>0</v>
      </c>
      <c r="N791" s="256">
        <f>N783+O783+P783+Q783+R783</f>
        <v>1934.7199999999998</v>
      </c>
      <c r="O791" s="223"/>
      <c r="P791" s="223"/>
      <c r="Q791" s="223"/>
      <c r="R791" s="223"/>
      <c r="S791" s="223">
        <f t="shared" ref="S791:W791" si="173">S783+S784+S785+S786+S787+S788+S789+S790</f>
        <v>84</v>
      </c>
      <c r="T791" s="223">
        <f t="shared" si="173"/>
        <v>0</v>
      </c>
      <c r="U791" s="223">
        <f t="shared" si="173"/>
        <v>0</v>
      </c>
      <c r="V791" s="223">
        <f t="shared" si="173"/>
        <v>0</v>
      </c>
      <c r="W791" s="224">
        <f t="shared" si="173"/>
        <v>0</v>
      </c>
    </row>
    <row r="792" spans="1:23" ht="30" customHeight="1">
      <c r="A792" s="415">
        <v>88</v>
      </c>
      <c r="B792" s="417" t="s">
        <v>129</v>
      </c>
      <c r="C792" s="144" t="s">
        <v>17</v>
      </c>
      <c r="D792" s="420">
        <v>868.76</v>
      </c>
      <c r="E792" s="420">
        <v>420.18</v>
      </c>
      <c r="F792" s="420"/>
      <c r="G792" s="420">
        <v>49.1</v>
      </c>
      <c r="H792" s="425">
        <v>228.67</v>
      </c>
      <c r="I792" s="240"/>
      <c r="J792" s="232"/>
      <c r="K792" s="232"/>
      <c r="L792" s="232"/>
      <c r="M792" s="233"/>
      <c r="N792" s="427"/>
      <c r="O792" s="420"/>
      <c r="P792" s="420"/>
      <c r="Q792" s="420"/>
      <c r="R792" s="420"/>
      <c r="S792" s="242"/>
      <c r="T792" s="243"/>
      <c r="U792" s="243"/>
      <c r="V792" s="243"/>
      <c r="W792" s="244"/>
    </row>
    <row r="793" spans="1:23" ht="30" customHeight="1">
      <c r="A793" s="415"/>
      <c r="B793" s="418"/>
      <c r="C793" s="146" t="s">
        <v>18</v>
      </c>
      <c r="D793" s="421"/>
      <c r="E793" s="421"/>
      <c r="F793" s="421"/>
      <c r="G793" s="421"/>
      <c r="H793" s="426"/>
      <c r="I793" s="236"/>
      <c r="J793" s="234"/>
      <c r="K793" s="234"/>
      <c r="L793" s="234"/>
      <c r="M793" s="235"/>
      <c r="N793" s="428"/>
      <c r="O793" s="421"/>
      <c r="P793" s="421"/>
      <c r="Q793" s="421"/>
      <c r="R793" s="421"/>
      <c r="S793" s="245"/>
      <c r="T793" s="246"/>
      <c r="U793" s="246"/>
      <c r="V793" s="246"/>
      <c r="W793" s="247"/>
    </row>
    <row r="794" spans="1:23" ht="30" customHeight="1">
      <c r="A794" s="415"/>
      <c r="B794" s="418"/>
      <c r="C794" s="146" t="s">
        <v>19</v>
      </c>
      <c r="D794" s="421"/>
      <c r="E794" s="421"/>
      <c r="F794" s="421"/>
      <c r="G794" s="421"/>
      <c r="H794" s="426"/>
      <c r="I794" s="236"/>
      <c r="J794" s="234"/>
      <c r="K794" s="234"/>
      <c r="L794" s="234"/>
      <c r="M794" s="235"/>
      <c r="N794" s="428"/>
      <c r="O794" s="421"/>
      <c r="P794" s="421"/>
      <c r="Q794" s="421"/>
      <c r="R794" s="421"/>
      <c r="S794" s="245"/>
      <c r="T794" s="246"/>
      <c r="U794" s="246"/>
      <c r="V794" s="246"/>
      <c r="W794" s="247"/>
    </row>
    <row r="795" spans="1:23" ht="30" customHeight="1">
      <c r="A795" s="415"/>
      <c r="B795" s="418"/>
      <c r="C795" s="146" t="s">
        <v>20</v>
      </c>
      <c r="D795" s="421"/>
      <c r="E795" s="421"/>
      <c r="F795" s="421"/>
      <c r="G795" s="421"/>
      <c r="H795" s="426"/>
      <c r="I795" s="236">
        <v>620</v>
      </c>
      <c r="J795" s="234"/>
      <c r="K795" s="234"/>
      <c r="L795" s="234"/>
      <c r="M795" s="235"/>
      <c r="N795" s="428"/>
      <c r="O795" s="421"/>
      <c r="P795" s="421"/>
      <c r="Q795" s="421"/>
      <c r="R795" s="421"/>
      <c r="S795" s="245"/>
      <c r="T795" s="246"/>
      <c r="U795" s="246"/>
      <c r="V795" s="246"/>
      <c r="W795" s="247"/>
    </row>
    <row r="796" spans="1:23" ht="30" customHeight="1">
      <c r="A796" s="415"/>
      <c r="B796" s="418"/>
      <c r="C796" s="146" t="s">
        <v>21</v>
      </c>
      <c r="D796" s="421"/>
      <c r="E796" s="421"/>
      <c r="F796" s="421"/>
      <c r="G796" s="421"/>
      <c r="H796" s="426"/>
      <c r="I796" s="236"/>
      <c r="J796" s="234"/>
      <c r="K796" s="234"/>
      <c r="L796" s="234"/>
      <c r="M796" s="235"/>
      <c r="N796" s="428"/>
      <c r="O796" s="421"/>
      <c r="P796" s="421"/>
      <c r="Q796" s="421"/>
      <c r="R796" s="421"/>
      <c r="S796" s="245"/>
      <c r="T796" s="246"/>
      <c r="U796" s="246"/>
      <c r="V796" s="246"/>
      <c r="W796" s="247"/>
    </row>
    <row r="797" spans="1:23" ht="30" customHeight="1">
      <c r="A797" s="415"/>
      <c r="B797" s="418"/>
      <c r="C797" s="146" t="s">
        <v>22</v>
      </c>
      <c r="D797" s="421"/>
      <c r="E797" s="421"/>
      <c r="F797" s="421"/>
      <c r="G797" s="421"/>
      <c r="H797" s="426"/>
      <c r="I797" s="236"/>
      <c r="J797" s="234"/>
      <c r="K797" s="234"/>
      <c r="L797" s="234"/>
      <c r="M797" s="235"/>
      <c r="N797" s="428"/>
      <c r="O797" s="421"/>
      <c r="P797" s="421"/>
      <c r="Q797" s="421"/>
      <c r="R797" s="421"/>
      <c r="S797" s="245"/>
      <c r="T797" s="246"/>
      <c r="U797" s="246"/>
      <c r="V797" s="246"/>
      <c r="W797" s="247"/>
    </row>
    <row r="798" spans="1:23" ht="30" customHeight="1">
      <c r="A798" s="415"/>
      <c r="B798" s="418"/>
      <c r="C798" s="146" t="s">
        <v>23</v>
      </c>
      <c r="D798" s="421"/>
      <c r="E798" s="421"/>
      <c r="F798" s="421"/>
      <c r="G798" s="421"/>
      <c r="H798" s="426"/>
      <c r="I798" s="236"/>
      <c r="J798" s="234"/>
      <c r="K798" s="234"/>
      <c r="L798" s="234"/>
      <c r="M798" s="235"/>
      <c r="N798" s="428"/>
      <c r="O798" s="421"/>
      <c r="P798" s="421"/>
      <c r="Q798" s="421"/>
      <c r="R798" s="421"/>
      <c r="S798" s="245"/>
      <c r="T798" s="246"/>
      <c r="U798" s="246"/>
      <c r="V798" s="246"/>
      <c r="W798" s="247"/>
    </row>
    <row r="799" spans="1:23" ht="30" customHeight="1" thickBot="1">
      <c r="A799" s="415"/>
      <c r="B799" s="419"/>
      <c r="C799" s="149" t="s">
        <v>24</v>
      </c>
      <c r="D799" s="421"/>
      <c r="E799" s="421"/>
      <c r="F799" s="421"/>
      <c r="G799" s="421"/>
      <c r="H799" s="426"/>
      <c r="I799" s="237"/>
      <c r="J799" s="238"/>
      <c r="K799" s="238"/>
      <c r="L799" s="238"/>
      <c r="M799" s="239"/>
      <c r="N799" s="429"/>
      <c r="O799" s="424"/>
      <c r="P799" s="424"/>
      <c r="Q799" s="424"/>
      <c r="R799" s="424"/>
      <c r="S799" s="251"/>
      <c r="T799" s="248"/>
      <c r="U799" s="248"/>
      <c r="V799" s="248"/>
      <c r="W799" s="252"/>
    </row>
    <row r="800" spans="1:23" ht="30" customHeight="1" thickBot="1">
      <c r="A800" s="416"/>
      <c r="B800" s="422" t="s">
        <v>25</v>
      </c>
      <c r="C800" s="423"/>
      <c r="D800" s="256">
        <f>D792+E792+F792+G792+H792</f>
        <v>1566.71</v>
      </c>
      <c r="E800" s="223"/>
      <c r="F800" s="223"/>
      <c r="G800" s="223"/>
      <c r="H800" s="223"/>
      <c r="I800" s="223">
        <f t="shared" ref="I800:M800" si="174">I792+I793+I794+I795+I796+I797+I798+I799</f>
        <v>620</v>
      </c>
      <c r="J800" s="223">
        <f t="shared" si="174"/>
        <v>0</v>
      </c>
      <c r="K800" s="223">
        <f t="shared" si="174"/>
        <v>0</v>
      </c>
      <c r="L800" s="223">
        <f t="shared" si="174"/>
        <v>0</v>
      </c>
      <c r="M800" s="224">
        <f t="shared" si="174"/>
        <v>0</v>
      </c>
      <c r="N800" s="256"/>
      <c r="O800" s="223"/>
      <c r="P800" s="223"/>
      <c r="Q800" s="223"/>
      <c r="R800" s="223"/>
      <c r="S800" s="223">
        <f t="shared" ref="S800:W800" si="175">S792+S793+S794+S795+S796+S797+S798+S799</f>
        <v>0</v>
      </c>
      <c r="T800" s="223">
        <f t="shared" si="175"/>
        <v>0</v>
      </c>
      <c r="U800" s="223">
        <f t="shared" si="175"/>
        <v>0</v>
      </c>
      <c r="V800" s="223">
        <f t="shared" si="175"/>
        <v>0</v>
      </c>
      <c r="W800" s="224">
        <f t="shared" si="175"/>
        <v>0</v>
      </c>
    </row>
    <row r="801" spans="1:23" ht="30" customHeight="1">
      <c r="A801" s="415">
        <v>89</v>
      </c>
      <c r="B801" s="417" t="s">
        <v>130</v>
      </c>
      <c r="C801" s="144" t="s">
        <v>17</v>
      </c>
      <c r="D801" s="420">
        <v>139.19</v>
      </c>
      <c r="E801" s="420">
        <v>81.52</v>
      </c>
      <c r="F801" s="420">
        <v>16</v>
      </c>
      <c r="G801" s="420">
        <v>411.78</v>
      </c>
      <c r="H801" s="425">
        <v>469.29</v>
      </c>
      <c r="I801" s="240">
        <v>6</v>
      </c>
      <c r="J801" s="232"/>
      <c r="K801" s="232"/>
      <c r="L801" s="232"/>
      <c r="M801" s="233"/>
      <c r="N801" s="427">
        <v>31</v>
      </c>
      <c r="O801" s="420"/>
      <c r="P801" s="420"/>
      <c r="Q801" s="420">
        <v>442</v>
      </c>
      <c r="R801" s="420">
        <v>679.51</v>
      </c>
      <c r="S801" s="242"/>
      <c r="T801" s="243"/>
      <c r="U801" s="243"/>
      <c r="V801" s="243"/>
      <c r="W801" s="244"/>
    </row>
    <row r="802" spans="1:23" ht="30" customHeight="1">
      <c r="A802" s="415"/>
      <c r="B802" s="418"/>
      <c r="C802" s="146" t="s">
        <v>18</v>
      </c>
      <c r="D802" s="421"/>
      <c r="E802" s="421"/>
      <c r="F802" s="421"/>
      <c r="G802" s="421"/>
      <c r="H802" s="426"/>
      <c r="I802" s="236"/>
      <c r="J802" s="234"/>
      <c r="K802" s="234"/>
      <c r="L802" s="234"/>
      <c r="M802" s="235"/>
      <c r="N802" s="428"/>
      <c r="O802" s="421"/>
      <c r="P802" s="421"/>
      <c r="Q802" s="421"/>
      <c r="R802" s="421"/>
      <c r="S802" s="245"/>
      <c r="T802" s="246"/>
      <c r="U802" s="246"/>
      <c r="V802" s="246"/>
      <c r="W802" s="247"/>
    </row>
    <row r="803" spans="1:23" ht="30" customHeight="1">
      <c r="A803" s="415"/>
      <c r="B803" s="418"/>
      <c r="C803" s="146" t="s">
        <v>19</v>
      </c>
      <c r="D803" s="421"/>
      <c r="E803" s="421"/>
      <c r="F803" s="421"/>
      <c r="G803" s="421"/>
      <c r="H803" s="426"/>
      <c r="I803" s="236"/>
      <c r="J803" s="234"/>
      <c r="K803" s="234"/>
      <c r="L803" s="234"/>
      <c r="M803" s="235"/>
      <c r="N803" s="428"/>
      <c r="O803" s="421"/>
      <c r="P803" s="421"/>
      <c r="Q803" s="421"/>
      <c r="R803" s="421"/>
      <c r="S803" s="245"/>
      <c r="T803" s="246"/>
      <c r="U803" s="246"/>
      <c r="V803" s="246"/>
      <c r="W803" s="247"/>
    </row>
    <row r="804" spans="1:23" ht="30" customHeight="1">
      <c r="A804" s="415"/>
      <c r="B804" s="418"/>
      <c r="C804" s="146" t="s">
        <v>20</v>
      </c>
      <c r="D804" s="421"/>
      <c r="E804" s="421"/>
      <c r="F804" s="421"/>
      <c r="G804" s="421"/>
      <c r="H804" s="426"/>
      <c r="I804" s="236">
        <v>20.8</v>
      </c>
      <c r="J804" s="234"/>
      <c r="K804" s="234"/>
      <c r="L804" s="234"/>
      <c r="M804" s="235"/>
      <c r="N804" s="428"/>
      <c r="O804" s="421"/>
      <c r="P804" s="421"/>
      <c r="Q804" s="421"/>
      <c r="R804" s="421"/>
      <c r="S804" s="245"/>
      <c r="T804" s="246"/>
      <c r="U804" s="246"/>
      <c r="V804" s="246"/>
      <c r="W804" s="247"/>
    </row>
    <row r="805" spans="1:23" ht="30" customHeight="1">
      <c r="A805" s="415"/>
      <c r="B805" s="418"/>
      <c r="C805" s="146" t="s">
        <v>21</v>
      </c>
      <c r="D805" s="421"/>
      <c r="E805" s="421"/>
      <c r="F805" s="421"/>
      <c r="G805" s="421"/>
      <c r="H805" s="426"/>
      <c r="I805" s="236">
        <v>7</v>
      </c>
      <c r="J805" s="234"/>
      <c r="K805" s="234"/>
      <c r="L805" s="234"/>
      <c r="M805" s="235"/>
      <c r="N805" s="428"/>
      <c r="O805" s="421"/>
      <c r="P805" s="421"/>
      <c r="Q805" s="421"/>
      <c r="R805" s="421"/>
      <c r="S805" s="245"/>
      <c r="T805" s="246"/>
      <c r="U805" s="246"/>
      <c r="V805" s="246"/>
      <c r="W805" s="247"/>
    </row>
    <row r="806" spans="1:23" ht="30" customHeight="1">
      <c r="A806" s="415"/>
      <c r="B806" s="418"/>
      <c r="C806" s="146" t="s">
        <v>22</v>
      </c>
      <c r="D806" s="421"/>
      <c r="E806" s="421"/>
      <c r="F806" s="421"/>
      <c r="G806" s="421"/>
      <c r="H806" s="426"/>
      <c r="I806" s="236"/>
      <c r="J806" s="234"/>
      <c r="K806" s="234"/>
      <c r="L806" s="234"/>
      <c r="M806" s="235"/>
      <c r="N806" s="428"/>
      <c r="O806" s="421"/>
      <c r="P806" s="421"/>
      <c r="Q806" s="421"/>
      <c r="R806" s="421"/>
      <c r="S806" s="245"/>
      <c r="T806" s="246"/>
      <c r="U806" s="246"/>
      <c r="V806" s="246"/>
      <c r="W806" s="247"/>
    </row>
    <row r="807" spans="1:23" ht="30" customHeight="1">
      <c r="A807" s="415"/>
      <c r="B807" s="418"/>
      <c r="C807" s="146" t="s">
        <v>23</v>
      </c>
      <c r="D807" s="421"/>
      <c r="E807" s="421"/>
      <c r="F807" s="421"/>
      <c r="G807" s="421"/>
      <c r="H807" s="426"/>
      <c r="I807" s="236"/>
      <c r="J807" s="234"/>
      <c r="K807" s="234"/>
      <c r="L807" s="234"/>
      <c r="M807" s="235"/>
      <c r="N807" s="428"/>
      <c r="O807" s="421"/>
      <c r="P807" s="421"/>
      <c r="Q807" s="421"/>
      <c r="R807" s="421"/>
      <c r="S807" s="245"/>
      <c r="T807" s="246"/>
      <c r="U807" s="246"/>
      <c r="V807" s="246"/>
      <c r="W807" s="247"/>
    </row>
    <row r="808" spans="1:23" ht="30" customHeight="1" thickBot="1">
      <c r="A808" s="415"/>
      <c r="B808" s="419"/>
      <c r="C808" s="149" t="s">
        <v>24</v>
      </c>
      <c r="D808" s="421"/>
      <c r="E808" s="421"/>
      <c r="F808" s="421"/>
      <c r="G808" s="421"/>
      <c r="H808" s="426"/>
      <c r="I808" s="237"/>
      <c r="J808" s="238"/>
      <c r="K808" s="238"/>
      <c r="L808" s="238"/>
      <c r="M808" s="239"/>
      <c r="N808" s="429"/>
      <c r="O808" s="424"/>
      <c r="P808" s="424"/>
      <c r="Q808" s="424"/>
      <c r="R808" s="424"/>
      <c r="S808" s="251">
        <v>31</v>
      </c>
      <c r="T808" s="248"/>
      <c r="U808" s="248"/>
      <c r="V808" s="248"/>
      <c r="W808" s="252"/>
    </row>
    <row r="809" spans="1:23" ht="30" customHeight="1" thickBot="1">
      <c r="A809" s="416"/>
      <c r="B809" s="422" t="s">
        <v>25</v>
      </c>
      <c r="C809" s="423"/>
      <c r="D809" s="256">
        <f>D801+E801+F801+G801+H801</f>
        <v>1117.78</v>
      </c>
      <c r="E809" s="223"/>
      <c r="F809" s="223"/>
      <c r="G809" s="223"/>
      <c r="H809" s="223"/>
      <c r="I809" s="223">
        <f t="shared" ref="I809:M809" si="176">I801+I802+I803+I804+I805+I806+I807+I808</f>
        <v>33.799999999999997</v>
      </c>
      <c r="J809" s="223">
        <f t="shared" si="176"/>
        <v>0</v>
      </c>
      <c r="K809" s="223">
        <f t="shared" si="176"/>
        <v>0</v>
      </c>
      <c r="L809" s="223">
        <f t="shared" si="176"/>
        <v>0</v>
      </c>
      <c r="M809" s="224">
        <f t="shared" si="176"/>
        <v>0</v>
      </c>
      <c r="N809" s="256">
        <f>N801+O801+P801+Q801+R801</f>
        <v>1152.51</v>
      </c>
      <c r="O809" s="223"/>
      <c r="P809" s="223"/>
      <c r="Q809" s="223"/>
      <c r="R809" s="223"/>
      <c r="S809" s="223">
        <f t="shared" ref="S809:W809" si="177">S801+S802+S803+S804+S805+S806+S807+S808</f>
        <v>31</v>
      </c>
      <c r="T809" s="223">
        <f t="shared" si="177"/>
        <v>0</v>
      </c>
      <c r="U809" s="223">
        <f t="shared" si="177"/>
        <v>0</v>
      </c>
      <c r="V809" s="223">
        <f t="shared" si="177"/>
        <v>0</v>
      </c>
      <c r="W809" s="224">
        <f t="shared" si="177"/>
        <v>0</v>
      </c>
    </row>
    <row r="810" spans="1:23" ht="30" customHeight="1">
      <c r="A810" s="415">
        <v>90</v>
      </c>
      <c r="B810" s="417" t="s">
        <v>131</v>
      </c>
      <c r="C810" s="144" t="s">
        <v>17</v>
      </c>
      <c r="D810" s="420">
        <v>70</v>
      </c>
      <c r="E810" s="420">
        <v>9.9</v>
      </c>
      <c r="F810" s="420"/>
      <c r="G810" s="420">
        <v>493.19</v>
      </c>
      <c r="H810" s="425">
        <v>51.38</v>
      </c>
      <c r="I810" s="240"/>
      <c r="J810" s="232"/>
      <c r="K810" s="232"/>
      <c r="L810" s="232"/>
      <c r="M810" s="233"/>
      <c r="N810" s="427"/>
      <c r="O810" s="420"/>
      <c r="P810" s="420"/>
      <c r="Q810" s="420">
        <v>749.5</v>
      </c>
      <c r="R810" s="420"/>
      <c r="S810" s="242"/>
      <c r="T810" s="243"/>
      <c r="U810" s="243"/>
      <c r="V810" s="243"/>
      <c r="W810" s="244"/>
    </row>
    <row r="811" spans="1:23" ht="30" customHeight="1">
      <c r="A811" s="415"/>
      <c r="B811" s="418"/>
      <c r="C811" s="146" t="s">
        <v>18</v>
      </c>
      <c r="D811" s="421"/>
      <c r="E811" s="421"/>
      <c r="F811" s="421"/>
      <c r="G811" s="421"/>
      <c r="H811" s="426"/>
      <c r="I811" s="236"/>
      <c r="J811" s="234"/>
      <c r="K811" s="234"/>
      <c r="L811" s="234"/>
      <c r="M811" s="235"/>
      <c r="N811" s="428"/>
      <c r="O811" s="421"/>
      <c r="P811" s="421"/>
      <c r="Q811" s="421"/>
      <c r="R811" s="421"/>
      <c r="S811" s="245"/>
      <c r="T811" s="246"/>
      <c r="U811" s="246"/>
      <c r="V811" s="246"/>
      <c r="W811" s="247"/>
    </row>
    <row r="812" spans="1:23" ht="30" customHeight="1">
      <c r="A812" s="415"/>
      <c r="B812" s="418"/>
      <c r="C812" s="146" t="s">
        <v>19</v>
      </c>
      <c r="D812" s="421"/>
      <c r="E812" s="421"/>
      <c r="F812" s="421"/>
      <c r="G812" s="421"/>
      <c r="H812" s="426"/>
      <c r="I812" s="236"/>
      <c r="J812" s="234"/>
      <c r="K812" s="234"/>
      <c r="L812" s="234"/>
      <c r="M812" s="235"/>
      <c r="N812" s="428"/>
      <c r="O812" s="421"/>
      <c r="P812" s="421"/>
      <c r="Q812" s="421"/>
      <c r="R812" s="421"/>
      <c r="S812" s="245"/>
      <c r="T812" s="246"/>
      <c r="U812" s="246"/>
      <c r="V812" s="246"/>
      <c r="W812" s="247"/>
    </row>
    <row r="813" spans="1:23" ht="30" customHeight="1">
      <c r="A813" s="415"/>
      <c r="B813" s="418"/>
      <c r="C813" s="146" t="s">
        <v>20</v>
      </c>
      <c r="D813" s="421"/>
      <c r="E813" s="421"/>
      <c r="F813" s="421"/>
      <c r="G813" s="421"/>
      <c r="H813" s="426"/>
      <c r="I813" s="236">
        <v>143</v>
      </c>
      <c r="J813" s="234"/>
      <c r="K813" s="234"/>
      <c r="L813" s="234"/>
      <c r="M813" s="235"/>
      <c r="N813" s="428"/>
      <c r="O813" s="421"/>
      <c r="P813" s="421"/>
      <c r="Q813" s="421"/>
      <c r="R813" s="421"/>
      <c r="S813" s="245">
        <v>20</v>
      </c>
      <c r="T813" s="246"/>
      <c r="U813" s="246"/>
      <c r="V813" s="246"/>
      <c r="W813" s="247"/>
    </row>
    <row r="814" spans="1:23" ht="30" customHeight="1">
      <c r="A814" s="415"/>
      <c r="B814" s="418"/>
      <c r="C814" s="146" t="s">
        <v>21</v>
      </c>
      <c r="D814" s="421"/>
      <c r="E814" s="421"/>
      <c r="F814" s="421"/>
      <c r="G814" s="421"/>
      <c r="H814" s="426"/>
      <c r="I814" s="236"/>
      <c r="J814" s="234"/>
      <c r="K814" s="234"/>
      <c r="L814" s="234"/>
      <c r="M814" s="235"/>
      <c r="N814" s="428"/>
      <c r="O814" s="421"/>
      <c r="P814" s="421"/>
      <c r="Q814" s="421"/>
      <c r="R814" s="421"/>
      <c r="S814" s="245"/>
      <c r="T814" s="246"/>
      <c r="U814" s="246"/>
      <c r="V814" s="246"/>
      <c r="W814" s="247"/>
    </row>
    <row r="815" spans="1:23" ht="30" customHeight="1">
      <c r="A815" s="415"/>
      <c r="B815" s="418"/>
      <c r="C815" s="146" t="s">
        <v>22</v>
      </c>
      <c r="D815" s="421"/>
      <c r="E815" s="421"/>
      <c r="F815" s="421"/>
      <c r="G815" s="421"/>
      <c r="H815" s="426"/>
      <c r="I815" s="236"/>
      <c r="J815" s="234"/>
      <c r="K815" s="234"/>
      <c r="L815" s="234"/>
      <c r="M815" s="235"/>
      <c r="N815" s="428"/>
      <c r="O815" s="421"/>
      <c r="P815" s="421"/>
      <c r="Q815" s="421"/>
      <c r="R815" s="421"/>
      <c r="S815" s="245"/>
      <c r="T815" s="246"/>
      <c r="U815" s="246"/>
      <c r="V815" s="246"/>
      <c r="W815" s="247"/>
    </row>
    <row r="816" spans="1:23" ht="30" customHeight="1">
      <c r="A816" s="415"/>
      <c r="B816" s="418"/>
      <c r="C816" s="146" t="s">
        <v>23</v>
      </c>
      <c r="D816" s="421"/>
      <c r="E816" s="421"/>
      <c r="F816" s="421"/>
      <c r="G816" s="421"/>
      <c r="H816" s="426"/>
      <c r="I816" s="236"/>
      <c r="J816" s="234"/>
      <c r="K816" s="234"/>
      <c r="L816" s="234"/>
      <c r="M816" s="235"/>
      <c r="N816" s="428"/>
      <c r="O816" s="421"/>
      <c r="P816" s="421"/>
      <c r="Q816" s="421"/>
      <c r="R816" s="421"/>
      <c r="S816" s="245"/>
      <c r="T816" s="246"/>
      <c r="U816" s="246"/>
      <c r="V816" s="246"/>
      <c r="W816" s="247"/>
    </row>
    <row r="817" spans="1:23" ht="30" customHeight="1" thickBot="1">
      <c r="A817" s="415"/>
      <c r="B817" s="419"/>
      <c r="C817" s="149" t="s">
        <v>24</v>
      </c>
      <c r="D817" s="421"/>
      <c r="E817" s="421"/>
      <c r="F817" s="421"/>
      <c r="G817" s="421"/>
      <c r="H817" s="426"/>
      <c r="I817" s="237"/>
      <c r="J817" s="238"/>
      <c r="K817" s="238"/>
      <c r="L817" s="238"/>
      <c r="M817" s="239"/>
      <c r="N817" s="429"/>
      <c r="O817" s="424"/>
      <c r="P817" s="424"/>
      <c r="Q817" s="424"/>
      <c r="R817" s="424"/>
      <c r="S817" s="251"/>
      <c r="T817" s="248"/>
      <c r="U817" s="248"/>
      <c r="V817" s="248"/>
      <c r="W817" s="252"/>
    </row>
    <row r="818" spans="1:23" ht="30" customHeight="1" thickBot="1">
      <c r="A818" s="416"/>
      <c r="B818" s="422" t="s">
        <v>25</v>
      </c>
      <c r="C818" s="423"/>
      <c r="D818" s="256">
        <f>D810+E810+G810+H810</f>
        <v>624.47</v>
      </c>
      <c r="E818" s="223"/>
      <c r="F818" s="223"/>
      <c r="G818" s="223"/>
      <c r="H818" s="223"/>
      <c r="I818" s="223">
        <f t="shared" ref="I818:M818" si="178">I810+I811+I812+I813+I814+I815+I816+I817</f>
        <v>143</v>
      </c>
      <c r="J818" s="223">
        <f t="shared" si="178"/>
        <v>0</v>
      </c>
      <c r="K818" s="223">
        <f t="shared" si="178"/>
        <v>0</v>
      </c>
      <c r="L818" s="223">
        <f t="shared" si="178"/>
        <v>0</v>
      </c>
      <c r="M818" s="224">
        <f t="shared" si="178"/>
        <v>0</v>
      </c>
      <c r="N818" s="256">
        <f>N810+O810+P810+Q810+R810</f>
        <v>749.5</v>
      </c>
      <c r="O818" s="223"/>
      <c r="P818" s="223"/>
      <c r="Q818" s="223"/>
      <c r="R818" s="223"/>
      <c r="S818" s="223">
        <f t="shared" ref="S818:W818" si="179">S810+S811+S812+S813+S814+S815+S816+S817</f>
        <v>20</v>
      </c>
      <c r="T818" s="223">
        <f t="shared" si="179"/>
        <v>0</v>
      </c>
      <c r="U818" s="223">
        <f t="shared" si="179"/>
        <v>0</v>
      </c>
      <c r="V818" s="223">
        <f t="shared" si="179"/>
        <v>0</v>
      </c>
      <c r="W818" s="224">
        <f t="shared" si="179"/>
        <v>0</v>
      </c>
    </row>
    <row r="819" spans="1:23" ht="30" customHeight="1">
      <c r="A819" s="415">
        <v>91</v>
      </c>
      <c r="B819" s="417" t="s">
        <v>132</v>
      </c>
      <c r="C819" s="144" t="s">
        <v>17</v>
      </c>
      <c r="D819" s="420">
        <v>287.97000000000003</v>
      </c>
      <c r="E819" s="420">
        <v>148.9</v>
      </c>
      <c r="F819" s="420"/>
      <c r="G819" s="420">
        <v>555.19000000000005</v>
      </c>
      <c r="H819" s="425">
        <v>320.95</v>
      </c>
      <c r="I819" s="240"/>
      <c r="J819" s="232"/>
      <c r="K819" s="232"/>
      <c r="L819" s="232"/>
      <c r="M819" s="233"/>
      <c r="N819" s="427">
        <v>103.2</v>
      </c>
      <c r="O819" s="420"/>
      <c r="P819" s="420"/>
      <c r="Q819" s="420">
        <v>794.66</v>
      </c>
      <c r="R819" s="420"/>
      <c r="S819" s="242"/>
      <c r="T819" s="243"/>
      <c r="U819" s="243"/>
      <c r="V819" s="243"/>
      <c r="W819" s="244"/>
    </row>
    <row r="820" spans="1:23" ht="30" customHeight="1">
      <c r="A820" s="415"/>
      <c r="B820" s="418"/>
      <c r="C820" s="146" t="s">
        <v>18</v>
      </c>
      <c r="D820" s="421"/>
      <c r="E820" s="421"/>
      <c r="F820" s="421"/>
      <c r="G820" s="421"/>
      <c r="H820" s="426"/>
      <c r="I820" s="236"/>
      <c r="J820" s="234"/>
      <c r="K820" s="234"/>
      <c r="L820" s="234"/>
      <c r="M820" s="235"/>
      <c r="N820" s="428"/>
      <c r="O820" s="421"/>
      <c r="P820" s="421"/>
      <c r="Q820" s="421"/>
      <c r="R820" s="421"/>
      <c r="S820" s="245"/>
      <c r="T820" s="246"/>
      <c r="U820" s="246"/>
      <c r="V820" s="246"/>
      <c r="W820" s="247"/>
    </row>
    <row r="821" spans="1:23" ht="30" customHeight="1">
      <c r="A821" s="415"/>
      <c r="B821" s="418"/>
      <c r="C821" s="146" t="s">
        <v>19</v>
      </c>
      <c r="D821" s="421"/>
      <c r="E821" s="421"/>
      <c r="F821" s="421"/>
      <c r="G821" s="421"/>
      <c r="H821" s="426"/>
      <c r="I821" s="236"/>
      <c r="J821" s="234"/>
      <c r="K821" s="234"/>
      <c r="L821" s="234"/>
      <c r="M821" s="235"/>
      <c r="N821" s="428"/>
      <c r="O821" s="421"/>
      <c r="P821" s="421"/>
      <c r="Q821" s="421"/>
      <c r="R821" s="421"/>
      <c r="S821" s="245"/>
      <c r="T821" s="246"/>
      <c r="U821" s="246"/>
      <c r="V821" s="246"/>
      <c r="W821" s="247"/>
    </row>
    <row r="822" spans="1:23" ht="30" customHeight="1">
      <c r="A822" s="415"/>
      <c r="B822" s="418"/>
      <c r="C822" s="146" t="s">
        <v>20</v>
      </c>
      <c r="D822" s="421"/>
      <c r="E822" s="421"/>
      <c r="F822" s="421"/>
      <c r="G822" s="421"/>
      <c r="H822" s="426"/>
      <c r="I822" s="236">
        <v>22.3</v>
      </c>
      <c r="J822" s="234"/>
      <c r="K822" s="234"/>
      <c r="L822" s="234"/>
      <c r="M822" s="235"/>
      <c r="N822" s="428"/>
      <c r="O822" s="421"/>
      <c r="P822" s="421"/>
      <c r="Q822" s="421"/>
      <c r="R822" s="421"/>
      <c r="S822" s="245"/>
      <c r="T822" s="246"/>
      <c r="U822" s="246"/>
      <c r="V822" s="246"/>
      <c r="W822" s="247"/>
    </row>
    <row r="823" spans="1:23" ht="30" customHeight="1">
      <c r="A823" s="415"/>
      <c r="B823" s="418"/>
      <c r="C823" s="146" t="s">
        <v>21</v>
      </c>
      <c r="D823" s="421"/>
      <c r="E823" s="421"/>
      <c r="F823" s="421"/>
      <c r="G823" s="421"/>
      <c r="H823" s="426"/>
      <c r="I823" s="236"/>
      <c r="J823" s="234"/>
      <c r="K823" s="234"/>
      <c r="L823" s="234"/>
      <c r="M823" s="235"/>
      <c r="N823" s="428"/>
      <c r="O823" s="421"/>
      <c r="P823" s="421"/>
      <c r="Q823" s="421"/>
      <c r="R823" s="421"/>
      <c r="S823" s="245"/>
      <c r="T823" s="246"/>
      <c r="U823" s="246"/>
      <c r="V823" s="246"/>
      <c r="W823" s="247"/>
    </row>
    <row r="824" spans="1:23" ht="30" customHeight="1">
      <c r="A824" s="415"/>
      <c r="B824" s="418"/>
      <c r="C824" s="146" t="s">
        <v>22</v>
      </c>
      <c r="D824" s="421"/>
      <c r="E824" s="421"/>
      <c r="F824" s="421"/>
      <c r="G824" s="421"/>
      <c r="H824" s="426"/>
      <c r="I824" s="236"/>
      <c r="J824" s="234"/>
      <c r="K824" s="234"/>
      <c r="L824" s="234"/>
      <c r="M824" s="235"/>
      <c r="N824" s="428"/>
      <c r="O824" s="421"/>
      <c r="P824" s="421"/>
      <c r="Q824" s="421"/>
      <c r="R824" s="421"/>
      <c r="S824" s="245"/>
      <c r="T824" s="246"/>
      <c r="U824" s="246"/>
      <c r="V824" s="246"/>
      <c r="W824" s="247"/>
    </row>
    <row r="825" spans="1:23" ht="30" customHeight="1">
      <c r="A825" s="415"/>
      <c r="B825" s="418"/>
      <c r="C825" s="146" t="s">
        <v>23</v>
      </c>
      <c r="D825" s="421"/>
      <c r="E825" s="421"/>
      <c r="F825" s="421"/>
      <c r="G825" s="421"/>
      <c r="H825" s="426"/>
      <c r="I825" s="236"/>
      <c r="J825" s="234"/>
      <c r="K825" s="234"/>
      <c r="L825" s="234"/>
      <c r="M825" s="235"/>
      <c r="N825" s="428"/>
      <c r="O825" s="421"/>
      <c r="P825" s="421"/>
      <c r="Q825" s="421"/>
      <c r="R825" s="421"/>
      <c r="S825" s="245"/>
      <c r="T825" s="246"/>
      <c r="U825" s="246"/>
      <c r="V825" s="246"/>
      <c r="W825" s="247"/>
    </row>
    <row r="826" spans="1:23" ht="30" customHeight="1" thickBot="1">
      <c r="A826" s="415"/>
      <c r="B826" s="419"/>
      <c r="C826" s="149" t="s">
        <v>24</v>
      </c>
      <c r="D826" s="421"/>
      <c r="E826" s="421"/>
      <c r="F826" s="421"/>
      <c r="G826" s="421"/>
      <c r="H826" s="426"/>
      <c r="I826" s="237">
        <v>40</v>
      </c>
      <c r="J826" s="238">
        <v>1.8</v>
      </c>
      <c r="K826" s="238"/>
      <c r="L826" s="238"/>
      <c r="M826" s="239"/>
      <c r="N826" s="429"/>
      <c r="O826" s="424"/>
      <c r="P826" s="424"/>
      <c r="Q826" s="424"/>
      <c r="R826" s="424"/>
      <c r="S826" s="251"/>
      <c r="T826" s="248"/>
      <c r="U826" s="248"/>
      <c r="V826" s="248"/>
      <c r="W826" s="252"/>
    </row>
    <row r="827" spans="1:23" ht="30" customHeight="1" thickBot="1">
      <c r="A827" s="416"/>
      <c r="B827" s="422" t="s">
        <v>25</v>
      </c>
      <c r="C827" s="423"/>
      <c r="D827" s="256">
        <f>D819+E819+G819+H819</f>
        <v>1313.01</v>
      </c>
      <c r="E827" s="223"/>
      <c r="F827" s="223"/>
      <c r="G827" s="223"/>
      <c r="H827" s="223"/>
      <c r="I827" s="223">
        <f t="shared" ref="I827:M827" si="180">I819+I820+I821+I822+I823+I824+I825+I826</f>
        <v>62.3</v>
      </c>
      <c r="J827" s="223">
        <f t="shared" si="180"/>
        <v>1.8</v>
      </c>
      <c r="K827" s="223">
        <f t="shared" si="180"/>
        <v>0</v>
      </c>
      <c r="L827" s="223">
        <f t="shared" si="180"/>
        <v>0</v>
      </c>
      <c r="M827" s="224">
        <f t="shared" si="180"/>
        <v>0</v>
      </c>
      <c r="N827" s="256">
        <f>N819+O819+P819+Q819+R819</f>
        <v>897.86</v>
      </c>
      <c r="O827" s="223"/>
      <c r="P827" s="223"/>
      <c r="Q827" s="223"/>
      <c r="R827" s="223"/>
      <c r="S827" s="223">
        <f t="shared" ref="S827:W827" si="181">S819+S820+S821+S822+S823+S824+S825+S826</f>
        <v>0</v>
      </c>
      <c r="T827" s="223">
        <f t="shared" si="181"/>
        <v>0</v>
      </c>
      <c r="U827" s="223">
        <f t="shared" si="181"/>
        <v>0</v>
      </c>
      <c r="V827" s="223">
        <f t="shared" si="181"/>
        <v>0</v>
      </c>
      <c r="W827" s="224">
        <f t="shared" si="181"/>
        <v>0</v>
      </c>
    </row>
    <row r="828" spans="1:23" ht="30" customHeight="1">
      <c r="A828" s="415">
        <v>92</v>
      </c>
      <c r="B828" s="417" t="s">
        <v>133</v>
      </c>
      <c r="C828" s="144" t="s">
        <v>17</v>
      </c>
      <c r="D828" s="420">
        <v>137.85</v>
      </c>
      <c r="E828" s="420">
        <v>206.59</v>
      </c>
      <c r="F828" s="420"/>
      <c r="G828" s="420"/>
      <c r="H828" s="425">
        <v>21.12</v>
      </c>
      <c r="I828" s="240"/>
      <c r="J828" s="232"/>
      <c r="K828" s="232"/>
      <c r="L828" s="232"/>
      <c r="M828" s="233"/>
      <c r="N828" s="427"/>
      <c r="O828" s="420"/>
      <c r="P828" s="420"/>
      <c r="Q828" s="420"/>
      <c r="R828" s="420">
        <v>2</v>
      </c>
      <c r="S828" s="242"/>
      <c r="T828" s="243"/>
      <c r="U828" s="243"/>
      <c r="V828" s="243"/>
      <c r="W828" s="244"/>
    </row>
    <row r="829" spans="1:23" ht="30" customHeight="1">
      <c r="A829" s="415"/>
      <c r="B829" s="418"/>
      <c r="C829" s="146" t="s">
        <v>18</v>
      </c>
      <c r="D829" s="421"/>
      <c r="E829" s="421"/>
      <c r="F829" s="421"/>
      <c r="G829" s="421"/>
      <c r="H829" s="426"/>
      <c r="I829" s="236"/>
      <c r="J829" s="234"/>
      <c r="K829" s="234"/>
      <c r="L829" s="234"/>
      <c r="M829" s="235"/>
      <c r="N829" s="428"/>
      <c r="O829" s="421"/>
      <c r="P829" s="421"/>
      <c r="Q829" s="421"/>
      <c r="R829" s="421"/>
      <c r="S829" s="245"/>
      <c r="T829" s="246"/>
      <c r="U829" s="246"/>
      <c r="V829" s="246"/>
      <c r="W829" s="247"/>
    </row>
    <row r="830" spans="1:23" ht="30" customHeight="1">
      <c r="A830" s="415"/>
      <c r="B830" s="418"/>
      <c r="C830" s="146" t="s">
        <v>19</v>
      </c>
      <c r="D830" s="421"/>
      <c r="E830" s="421"/>
      <c r="F830" s="421"/>
      <c r="G830" s="421"/>
      <c r="H830" s="426"/>
      <c r="I830" s="236"/>
      <c r="J830" s="234"/>
      <c r="K830" s="234"/>
      <c r="L830" s="234"/>
      <c r="M830" s="235"/>
      <c r="N830" s="428"/>
      <c r="O830" s="421"/>
      <c r="P830" s="421"/>
      <c r="Q830" s="421"/>
      <c r="R830" s="421"/>
      <c r="S830" s="245"/>
      <c r="T830" s="246"/>
      <c r="U830" s="246"/>
      <c r="V830" s="246"/>
      <c r="W830" s="247"/>
    </row>
    <row r="831" spans="1:23" ht="30" customHeight="1">
      <c r="A831" s="415"/>
      <c r="B831" s="418"/>
      <c r="C831" s="146" t="s">
        <v>20</v>
      </c>
      <c r="D831" s="421"/>
      <c r="E831" s="421"/>
      <c r="F831" s="421"/>
      <c r="G831" s="421"/>
      <c r="H831" s="426"/>
      <c r="I831" s="236">
        <v>25</v>
      </c>
      <c r="J831" s="234"/>
      <c r="K831" s="234"/>
      <c r="L831" s="234"/>
      <c r="M831" s="235"/>
      <c r="N831" s="428"/>
      <c r="O831" s="421"/>
      <c r="P831" s="421"/>
      <c r="Q831" s="421"/>
      <c r="R831" s="421"/>
      <c r="S831" s="245"/>
      <c r="T831" s="246"/>
      <c r="U831" s="246"/>
      <c r="V831" s="246"/>
      <c r="W831" s="247"/>
    </row>
    <row r="832" spans="1:23" ht="30" customHeight="1">
      <c r="A832" s="415"/>
      <c r="B832" s="418"/>
      <c r="C832" s="146" t="s">
        <v>21</v>
      </c>
      <c r="D832" s="421"/>
      <c r="E832" s="421"/>
      <c r="F832" s="421"/>
      <c r="G832" s="421"/>
      <c r="H832" s="426"/>
      <c r="I832" s="236"/>
      <c r="J832" s="234"/>
      <c r="K832" s="234"/>
      <c r="L832" s="234"/>
      <c r="M832" s="235"/>
      <c r="N832" s="428"/>
      <c r="O832" s="421"/>
      <c r="P832" s="421"/>
      <c r="Q832" s="421"/>
      <c r="R832" s="421"/>
      <c r="S832" s="245"/>
      <c r="T832" s="246"/>
      <c r="U832" s="246"/>
      <c r="V832" s="246"/>
      <c r="W832" s="247"/>
    </row>
    <row r="833" spans="1:23" ht="30" customHeight="1">
      <c r="A833" s="415"/>
      <c r="B833" s="418"/>
      <c r="C833" s="146" t="s">
        <v>22</v>
      </c>
      <c r="D833" s="421"/>
      <c r="E833" s="421"/>
      <c r="F833" s="421"/>
      <c r="G833" s="421"/>
      <c r="H833" s="426"/>
      <c r="I833" s="236"/>
      <c r="J833" s="234"/>
      <c r="K833" s="234"/>
      <c r="L833" s="234"/>
      <c r="M833" s="235"/>
      <c r="N833" s="428"/>
      <c r="O833" s="421"/>
      <c r="P833" s="421"/>
      <c r="Q833" s="421"/>
      <c r="R833" s="421"/>
      <c r="S833" s="245"/>
      <c r="T833" s="246"/>
      <c r="U833" s="246"/>
      <c r="V833" s="246"/>
      <c r="W833" s="247"/>
    </row>
    <row r="834" spans="1:23" ht="30" customHeight="1">
      <c r="A834" s="415"/>
      <c r="B834" s="418"/>
      <c r="C834" s="146" t="s">
        <v>23</v>
      </c>
      <c r="D834" s="421"/>
      <c r="E834" s="421"/>
      <c r="F834" s="421"/>
      <c r="G834" s="421"/>
      <c r="H834" s="426"/>
      <c r="I834" s="236"/>
      <c r="J834" s="234"/>
      <c r="K834" s="234"/>
      <c r="L834" s="234"/>
      <c r="M834" s="235"/>
      <c r="N834" s="428"/>
      <c r="O834" s="421"/>
      <c r="P834" s="421"/>
      <c r="Q834" s="421"/>
      <c r="R834" s="421"/>
      <c r="S834" s="245"/>
      <c r="T834" s="246"/>
      <c r="U834" s="246"/>
      <c r="V834" s="246"/>
      <c r="W834" s="247"/>
    </row>
    <row r="835" spans="1:23" ht="30" customHeight="1" thickBot="1">
      <c r="A835" s="415"/>
      <c r="B835" s="419"/>
      <c r="C835" s="149" t="s">
        <v>24</v>
      </c>
      <c r="D835" s="421"/>
      <c r="E835" s="421"/>
      <c r="F835" s="421"/>
      <c r="G835" s="421"/>
      <c r="H835" s="426"/>
      <c r="I835" s="237">
        <v>10</v>
      </c>
      <c r="J835" s="238"/>
      <c r="K835" s="238"/>
      <c r="L835" s="238"/>
      <c r="M835" s="239"/>
      <c r="N835" s="429"/>
      <c r="O835" s="424"/>
      <c r="P835" s="424"/>
      <c r="Q835" s="424"/>
      <c r="R835" s="424"/>
      <c r="S835" s="251"/>
      <c r="T835" s="248"/>
      <c r="U835" s="248"/>
      <c r="V835" s="248"/>
      <c r="W835" s="252"/>
    </row>
    <row r="836" spans="1:23" ht="30" customHeight="1" thickBot="1">
      <c r="A836" s="416"/>
      <c r="B836" s="422" t="s">
        <v>25</v>
      </c>
      <c r="C836" s="423"/>
      <c r="D836" s="256">
        <f>D828+E828+H828</f>
        <v>365.56</v>
      </c>
      <c r="E836" s="223"/>
      <c r="F836" s="223"/>
      <c r="G836" s="223"/>
      <c r="H836" s="223"/>
      <c r="I836" s="223">
        <f t="shared" ref="I836:M836" si="182">I828+I829+I830+I831+I832+I833+I834+I835</f>
        <v>35</v>
      </c>
      <c r="J836" s="223">
        <f t="shared" si="182"/>
        <v>0</v>
      </c>
      <c r="K836" s="223">
        <f t="shared" si="182"/>
        <v>0</v>
      </c>
      <c r="L836" s="223">
        <f t="shared" si="182"/>
        <v>0</v>
      </c>
      <c r="M836" s="224">
        <f t="shared" si="182"/>
        <v>0</v>
      </c>
      <c r="N836" s="256">
        <f>R828</f>
        <v>2</v>
      </c>
      <c r="O836" s="223"/>
      <c r="P836" s="223"/>
      <c r="Q836" s="223"/>
      <c r="R836" s="223"/>
      <c r="S836" s="223">
        <f t="shared" ref="S836:W836" si="183">S828+S829+S830+S831+S832+S833+S834+S835</f>
        <v>0</v>
      </c>
      <c r="T836" s="223">
        <f t="shared" si="183"/>
        <v>0</v>
      </c>
      <c r="U836" s="223">
        <f t="shared" si="183"/>
        <v>0</v>
      </c>
      <c r="V836" s="223">
        <f t="shared" si="183"/>
        <v>0</v>
      </c>
      <c r="W836" s="224">
        <f t="shared" si="183"/>
        <v>0</v>
      </c>
    </row>
    <row r="837" spans="1:23" ht="30" customHeight="1">
      <c r="A837" s="415">
        <v>93</v>
      </c>
      <c r="B837" s="417" t="s">
        <v>134</v>
      </c>
      <c r="C837" s="144" t="s">
        <v>17</v>
      </c>
      <c r="D837" s="420">
        <v>753.58</v>
      </c>
      <c r="E837" s="420">
        <v>264.12</v>
      </c>
      <c r="F837" s="420"/>
      <c r="G837" s="420">
        <v>290.89999999999998</v>
      </c>
      <c r="H837" s="425">
        <v>581.5</v>
      </c>
      <c r="I837" s="240"/>
      <c r="J837" s="232"/>
      <c r="K837" s="232"/>
      <c r="L837" s="232"/>
      <c r="M837" s="233"/>
      <c r="N837" s="427"/>
      <c r="O837" s="420"/>
      <c r="P837" s="420"/>
      <c r="Q837" s="420"/>
      <c r="R837" s="420"/>
      <c r="S837" s="242"/>
      <c r="T837" s="243"/>
      <c r="U837" s="243"/>
      <c r="V837" s="243"/>
      <c r="W837" s="244"/>
    </row>
    <row r="838" spans="1:23" ht="30" customHeight="1">
      <c r="A838" s="415"/>
      <c r="B838" s="418"/>
      <c r="C838" s="146" t="s">
        <v>18</v>
      </c>
      <c r="D838" s="421"/>
      <c r="E838" s="421"/>
      <c r="F838" s="421"/>
      <c r="G838" s="421"/>
      <c r="H838" s="426"/>
      <c r="I838" s="236"/>
      <c r="J838" s="234"/>
      <c r="K838" s="234"/>
      <c r="L838" s="234"/>
      <c r="M838" s="235"/>
      <c r="N838" s="428"/>
      <c r="O838" s="421"/>
      <c r="P838" s="421"/>
      <c r="Q838" s="421"/>
      <c r="R838" s="421"/>
      <c r="S838" s="245"/>
      <c r="T838" s="246"/>
      <c r="U838" s="246"/>
      <c r="V838" s="246"/>
      <c r="W838" s="247"/>
    </row>
    <row r="839" spans="1:23" ht="30" customHeight="1">
      <c r="A839" s="415"/>
      <c r="B839" s="418"/>
      <c r="C839" s="146" t="s">
        <v>19</v>
      </c>
      <c r="D839" s="421"/>
      <c r="E839" s="421"/>
      <c r="F839" s="421"/>
      <c r="G839" s="421"/>
      <c r="H839" s="426"/>
      <c r="I839" s="236"/>
      <c r="J839" s="234"/>
      <c r="K839" s="234"/>
      <c r="L839" s="234"/>
      <c r="M839" s="235"/>
      <c r="N839" s="428"/>
      <c r="O839" s="421"/>
      <c r="P839" s="421"/>
      <c r="Q839" s="421"/>
      <c r="R839" s="421"/>
      <c r="S839" s="245"/>
      <c r="T839" s="246"/>
      <c r="U839" s="246"/>
      <c r="V839" s="246"/>
      <c r="W839" s="247"/>
    </row>
    <row r="840" spans="1:23" ht="30" customHeight="1">
      <c r="A840" s="415"/>
      <c r="B840" s="418"/>
      <c r="C840" s="146" t="s">
        <v>20</v>
      </c>
      <c r="D840" s="421"/>
      <c r="E840" s="421"/>
      <c r="F840" s="421"/>
      <c r="G840" s="421"/>
      <c r="H840" s="426"/>
      <c r="I840" s="236">
        <v>455</v>
      </c>
      <c r="J840" s="234"/>
      <c r="K840" s="234"/>
      <c r="L840" s="234"/>
      <c r="M840" s="235"/>
      <c r="N840" s="428"/>
      <c r="O840" s="421"/>
      <c r="P840" s="421"/>
      <c r="Q840" s="421"/>
      <c r="R840" s="421"/>
      <c r="S840" s="245"/>
      <c r="T840" s="246"/>
      <c r="U840" s="246"/>
      <c r="V840" s="246"/>
      <c r="W840" s="247"/>
    </row>
    <row r="841" spans="1:23" ht="30" customHeight="1">
      <c r="A841" s="415"/>
      <c r="B841" s="418"/>
      <c r="C841" s="146" t="s">
        <v>21</v>
      </c>
      <c r="D841" s="421"/>
      <c r="E841" s="421"/>
      <c r="F841" s="421"/>
      <c r="G841" s="421"/>
      <c r="H841" s="426"/>
      <c r="I841" s="236"/>
      <c r="J841" s="234"/>
      <c r="K841" s="234"/>
      <c r="L841" s="234"/>
      <c r="M841" s="235"/>
      <c r="N841" s="428"/>
      <c r="O841" s="421"/>
      <c r="P841" s="421"/>
      <c r="Q841" s="421"/>
      <c r="R841" s="421"/>
      <c r="S841" s="245"/>
      <c r="T841" s="246"/>
      <c r="U841" s="246"/>
      <c r="V841" s="246"/>
      <c r="W841" s="247"/>
    </row>
    <row r="842" spans="1:23" ht="30" customHeight="1">
      <c r="A842" s="415"/>
      <c r="B842" s="418"/>
      <c r="C842" s="146" t="s">
        <v>22</v>
      </c>
      <c r="D842" s="421"/>
      <c r="E842" s="421"/>
      <c r="F842" s="421"/>
      <c r="G842" s="421"/>
      <c r="H842" s="426"/>
      <c r="I842" s="236"/>
      <c r="J842" s="234"/>
      <c r="K842" s="234"/>
      <c r="L842" s="234"/>
      <c r="M842" s="235"/>
      <c r="N842" s="428"/>
      <c r="O842" s="421"/>
      <c r="P842" s="421"/>
      <c r="Q842" s="421"/>
      <c r="R842" s="421"/>
      <c r="S842" s="245"/>
      <c r="T842" s="246"/>
      <c r="U842" s="246"/>
      <c r="V842" s="246"/>
      <c r="W842" s="247"/>
    </row>
    <row r="843" spans="1:23" ht="30" customHeight="1">
      <c r="A843" s="415"/>
      <c r="B843" s="418"/>
      <c r="C843" s="146" t="s">
        <v>23</v>
      </c>
      <c r="D843" s="421"/>
      <c r="E843" s="421"/>
      <c r="F843" s="421"/>
      <c r="G843" s="421"/>
      <c r="H843" s="426"/>
      <c r="I843" s="236"/>
      <c r="J843" s="234"/>
      <c r="K843" s="234"/>
      <c r="L843" s="234"/>
      <c r="M843" s="235"/>
      <c r="N843" s="428"/>
      <c r="O843" s="421"/>
      <c r="P843" s="421"/>
      <c r="Q843" s="421"/>
      <c r="R843" s="421"/>
      <c r="S843" s="245"/>
      <c r="T843" s="246"/>
      <c r="U843" s="246"/>
      <c r="V843" s="246"/>
      <c r="W843" s="247"/>
    </row>
    <row r="844" spans="1:23" ht="30" customHeight="1" thickBot="1">
      <c r="A844" s="415"/>
      <c r="B844" s="419"/>
      <c r="C844" s="149" t="s">
        <v>24</v>
      </c>
      <c r="D844" s="421"/>
      <c r="E844" s="421"/>
      <c r="F844" s="421"/>
      <c r="G844" s="421"/>
      <c r="H844" s="426"/>
      <c r="I844" s="237"/>
      <c r="J844" s="238"/>
      <c r="K844" s="238"/>
      <c r="L844" s="238"/>
      <c r="M844" s="239"/>
      <c r="N844" s="429"/>
      <c r="O844" s="424"/>
      <c r="P844" s="424"/>
      <c r="Q844" s="424"/>
      <c r="R844" s="424"/>
      <c r="S844" s="251"/>
      <c r="T844" s="248"/>
      <c r="U844" s="248"/>
      <c r="V844" s="248"/>
      <c r="W844" s="252"/>
    </row>
    <row r="845" spans="1:23" ht="30" customHeight="1" thickBot="1">
      <c r="A845" s="416"/>
      <c r="B845" s="422" t="s">
        <v>25</v>
      </c>
      <c r="C845" s="423"/>
      <c r="D845" s="256">
        <f>D837+E837+G837+H837</f>
        <v>1890.1</v>
      </c>
      <c r="E845" s="223"/>
      <c r="F845" s="223"/>
      <c r="G845" s="223"/>
      <c r="H845" s="223"/>
      <c r="I845" s="223">
        <f t="shared" ref="I845:M845" si="184">I837+I838+I839+I840+I841+I842+I843+I844</f>
        <v>455</v>
      </c>
      <c r="J845" s="223">
        <f t="shared" si="184"/>
        <v>0</v>
      </c>
      <c r="K845" s="223">
        <f t="shared" si="184"/>
        <v>0</v>
      </c>
      <c r="L845" s="223">
        <f t="shared" si="184"/>
        <v>0</v>
      </c>
      <c r="M845" s="224">
        <f t="shared" si="184"/>
        <v>0</v>
      </c>
      <c r="N845" s="256"/>
      <c r="O845" s="223"/>
      <c r="P845" s="223"/>
      <c r="Q845" s="223"/>
      <c r="R845" s="223"/>
      <c r="S845" s="223">
        <f t="shared" ref="S845:W845" si="185">S837+S838+S839+S840+S841+S842+S843+S844</f>
        <v>0</v>
      </c>
      <c r="T845" s="223">
        <f t="shared" si="185"/>
        <v>0</v>
      </c>
      <c r="U845" s="223">
        <f t="shared" si="185"/>
        <v>0</v>
      </c>
      <c r="V845" s="223">
        <f t="shared" si="185"/>
        <v>0</v>
      </c>
      <c r="W845" s="224">
        <f t="shared" si="185"/>
        <v>0</v>
      </c>
    </row>
    <row r="846" spans="1:23" ht="30" customHeight="1">
      <c r="A846" s="415">
        <v>94</v>
      </c>
      <c r="B846" s="417" t="s">
        <v>135</v>
      </c>
      <c r="C846" s="144" t="s">
        <v>17</v>
      </c>
      <c r="D846" s="420">
        <v>531.21</v>
      </c>
      <c r="E846" s="420">
        <v>110.8</v>
      </c>
      <c r="F846" s="420"/>
      <c r="G846" s="420">
        <v>463.22</v>
      </c>
      <c r="H846" s="425">
        <v>324.92</v>
      </c>
      <c r="I846" s="240">
        <v>62.66</v>
      </c>
      <c r="J846" s="232">
        <v>18.239999999999998</v>
      </c>
      <c r="K846" s="232"/>
      <c r="L846" s="232"/>
      <c r="M846" s="233"/>
      <c r="N846" s="427">
        <v>217.53</v>
      </c>
      <c r="O846" s="420">
        <v>209.31</v>
      </c>
      <c r="P846" s="420"/>
      <c r="Q846" s="420">
        <v>315.60000000000002</v>
      </c>
      <c r="R846" s="420">
        <v>1030.47</v>
      </c>
      <c r="S846" s="242"/>
      <c r="T846" s="243"/>
      <c r="U846" s="243"/>
      <c r="V846" s="243"/>
      <c r="W846" s="244"/>
    </row>
    <row r="847" spans="1:23" ht="30" customHeight="1">
      <c r="A847" s="415"/>
      <c r="B847" s="418"/>
      <c r="C847" s="146" t="s">
        <v>18</v>
      </c>
      <c r="D847" s="421"/>
      <c r="E847" s="421"/>
      <c r="F847" s="421"/>
      <c r="G847" s="421"/>
      <c r="H847" s="426"/>
      <c r="I847" s="236"/>
      <c r="J847" s="234"/>
      <c r="K847" s="234"/>
      <c r="L847" s="234"/>
      <c r="M847" s="235"/>
      <c r="N847" s="428"/>
      <c r="O847" s="421"/>
      <c r="P847" s="421"/>
      <c r="Q847" s="421"/>
      <c r="R847" s="421"/>
      <c r="S847" s="245"/>
      <c r="T847" s="246"/>
      <c r="U847" s="246"/>
      <c r="V847" s="246"/>
      <c r="W847" s="247"/>
    </row>
    <row r="848" spans="1:23" ht="30" customHeight="1">
      <c r="A848" s="415"/>
      <c r="B848" s="418"/>
      <c r="C848" s="146" t="s">
        <v>19</v>
      </c>
      <c r="D848" s="421"/>
      <c r="E848" s="421"/>
      <c r="F848" s="421"/>
      <c r="G848" s="421"/>
      <c r="H848" s="426"/>
      <c r="I848" s="236"/>
      <c r="J848" s="234"/>
      <c r="K848" s="234"/>
      <c r="L848" s="234"/>
      <c r="M848" s="235"/>
      <c r="N848" s="428"/>
      <c r="O848" s="421"/>
      <c r="P848" s="421"/>
      <c r="Q848" s="421"/>
      <c r="R848" s="421"/>
      <c r="S848" s="245"/>
      <c r="T848" s="246"/>
      <c r="U848" s="246"/>
      <c r="V848" s="246"/>
      <c r="W848" s="247"/>
    </row>
    <row r="849" spans="1:23" ht="30" customHeight="1">
      <c r="A849" s="415"/>
      <c r="B849" s="418"/>
      <c r="C849" s="146" t="s">
        <v>20</v>
      </c>
      <c r="D849" s="421"/>
      <c r="E849" s="421"/>
      <c r="F849" s="421"/>
      <c r="G849" s="421"/>
      <c r="H849" s="426"/>
      <c r="I849" s="236"/>
      <c r="J849" s="234"/>
      <c r="K849" s="234"/>
      <c r="L849" s="234"/>
      <c r="M849" s="235"/>
      <c r="N849" s="428"/>
      <c r="O849" s="421"/>
      <c r="P849" s="421"/>
      <c r="Q849" s="421"/>
      <c r="R849" s="421"/>
      <c r="S849" s="245"/>
      <c r="T849" s="246"/>
      <c r="U849" s="246"/>
      <c r="V849" s="246"/>
      <c r="W849" s="247"/>
    </row>
    <row r="850" spans="1:23" ht="30" customHeight="1">
      <c r="A850" s="415"/>
      <c r="B850" s="418"/>
      <c r="C850" s="146" t="s">
        <v>21</v>
      </c>
      <c r="D850" s="421"/>
      <c r="E850" s="421"/>
      <c r="F850" s="421"/>
      <c r="G850" s="421"/>
      <c r="H850" s="426"/>
      <c r="I850" s="236"/>
      <c r="J850" s="234"/>
      <c r="K850" s="234"/>
      <c r="L850" s="234"/>
      <c r="M850" s="235"/>
      <c r="N850" s="428"/>
      <c r="O850" s="421"/>
      <c r="P850" s="421"/>
      <c r="Q850" s="421"/>
      <c r="R850" s="421"/>
      <c r="S850" s="245"/>
      <c r="T850" s="246"/>
      <c r="U850" s="246"/>
      <c r="V850" s="246"/>
      <c r="W850" s="247"/>
    </row>
    <row r="851" spans="1:23" ht="30" customHeight="1">
      <c r="A851" s="415"/>
      <c r="B851" s="418"/>
      <c r="C851" s="146" t="s">
        <v>22</v>
      </c>
      <c r="D851" s="421"/>
      <c r="E851" s="421"/>
      <c r="F851" s="421"/>
      <c r="G851" s="421"/>
      <c r="H851" s="426"/>
      <c r="I851" s="236"/>
      <c r="J851" s="234"/>
      <c r="K851" s="234"/>
      <c r="L851" s="234"/>
      <c r="M851" s="235"/>
      <c r="N851" s="428"/>
      <c r="O851" s="421"/>
      <c r="P851" s="421"/>
      <c r="Q851" s="421"/>
      <c r="R851" s="421"/>
      <c r="S851" s="245"/>
      <c r="T851" s="246"/>
      <c r="U851" s="246"/>
      <c r="V851" s="246"/>
      <c r="W851" s="247"/>
    </row>
    <row r="852" spans="1:23" ht="30" customHeight="1">
      <c r="A852" s="415"/>
      <c r="B852" s="418"/>
      <c r="C852" s="146" t="s">
        <v>23</v>
      </c>
      <c r="D852" s="421"/>
      <c r="E852" s="421"/>
      <c r="F852" s="421"/>
      <c r="G852" s="421"/>
      <c r="H852" s="426"/>
      <c r="I852" s="236"/>
      <c r="J852" s="234"/>
      <c r="K852" s="234"/>
      <c r="L852" s="234"/>
      <c r="M852" s="235"/>
      <c r="N852" s="428"/>
      <c r="O852" s="421"/>
      <c r="P852" s="421"/>
      <c r="Q852" s="421"/>
      <c r="R852" s="421"/>
      <c r="S852" s="245"/>
      <c r="T852" s="246"/>
      <c r="U852" s="246"/>
      <c r="V852" s="246"/>
      <c r="W852" s="247"/>
    </row>
    <row r="853" spans="1:23" ht="30" customHeight="1" thickBot="1">
      <c r="A853" s="415"/>
      <c r="B853" s="419"/>
      <c r="C853" s="149" t="s">
        <v>24</v>
      </c>
      <c r="D853" s="421"/>
      <c r="E853" s="421"/>
      <c r="F853" s="421"/>
      <c r="G853" s="421"/>
      <c r="H853" s="426"/>
      <c r="I853" s="237">
        <v>18</v>
      </c>
      <c r="J853" s="238">
        <v>7</v>
      </c>
      <c r="K853" s="238"/>
      <c r="L853" s="238"/>
      <c r="M853" s="239"/>
      <c r="N853" s="429"/>
      <c r="O853" s="424"/>
      <c r="P853" s="424"/>
      <c r="Q853" s="424"/>
      <c r="R853" s="424"/>
      <c r="S853" s="251"/>
      <c r="T853" s="248"/>
      <c r="U853" s="248"/>
      <c r="V853" s="248"/>
      <c r="W853" s="252"/>
    </row>
    <row r="854" spans="1:23" ht="30" customHeight="1" thickBot="1">
      <c r="A854" s="416"/>
      <c r="B854" s="422" t="s">
        <v>25</v>
      </c>
      <c r="C854" s="423"/>
      <c r="D854" s="256">
        <f>D846+E846+G846+H846</f>
        <v>1430.15</v>
      </c>
      <c r="E854" s="223"/>
      <c r="F854" s="223"/>
      <c r="G854" s="223"/>
      <c r="H854" s="223"/>
      <c r="I854" s="223">
        <f t="shared" ref="I854:M854" si="186">I846+I847+I848+I849+I850+I851+I852+I853</f>
        <v>80.66</v>
      </c>
      <c r="J854" s="223">
        <f t="shared" si="186"/>
        <v>25.24</v>
      </c>
      <c r="K854" s="223">
        <f t="shared" si="186"/>
        <v>0</v>
      </c>
      <c r="L854" s="223">
        <f t="shared" si="186"/>
        <v>0</v>
      </c>
      <c r="M854" s="224">
        <f t="shared" si="186"/>
        <v>0</v>
      </c>
      <c r="N854" s="256">
        <f>N846+O846+Q846+R846</f>
        <v>1772.91</v>
      </c>
      <c r="O854" s="223"/>
      <c r="P854" s="223"/>
      <c r="Q854" s="223"/>
      <c r="R854" s="223"/>
      <c r="S854" s="223">
        <f t="shared" ref="S854:W854" si="187">S846+S847+S848+S849+S850+S851+S852+S853</f>
        <v>0</v>
      </c>
      <c r="T854" s="223">
        <f t="shared" si="187"/>
        <v>0</v>
      </c>
      <c r="U854" s="223">
        <f t="shared" si="187"/>
        <v>0</v>
      </c>
      <c r="V854" s="223">
        <f t="shared" si="187"/>
        <v>0</v>
      </c>
      <c r="W854" s="224">
        <f t="shared" si="187"/>
        <v>0</v>
      </c>
    </row>
    <row r="855" spans="1:23" ht="30" customHeight="1">
      <c r="A855" s="415">
        <v>95</v>
      </c>
      <c r="B855" s="417" t="s">
        <v>136</v>
      </c>
      <c r="C855" s="144" t="s">
        <v>17</v>
      </c>
      <c r="D855" s="420">
        <v>637.71</v>
      </c>
      <c r="E855" s="420">
        <v>222.19</v>
      </c>
      <c r="F855" s="420"/>
      <c r="G855" s="420">
        <v>381.71</v>
      </c>
      <c r="H855" s="425">
        <v>46.1</v>
      </c>
      <c r="I855" s="240">
        <v>600</v>
      </c>
      <c r="J855" s="232"/>
      <c r="K855" s="232"/>
      <c r="L855" s="232"/>
      <c r="M855" s="233"/>
      <c r="N855" s="427">
        <v>429.42</v>
      </c>
      <c r="O855" s="420">
        <v>429.34</v>
      </c>
      <c r="P855" s="420"/>
      <c r="Q855" s="420">
        <v>183.34</v>
      </c>
      <c r="R855" s="420">
        <v>159.19999999999999</v>
      </c>
      <c r="S855" s="242">
        <v>7.3</v>
      </c>
      <c r="T855" s="243"/>
      <c r="U855" s="243"/>
      <c r="V855" s="243"/>
      <c r="W855" s="244"/>
    </row>
    <row r="856" spans="1:23" ht="30" customHeight="1">
      <c r="A856" s="415"/>
      <c r="B856" s="418"/>
      <c r="C856" s="146" t="s">
        <v>18</v>
      </c>
      <c r="D856" s="421"/>
      <c r="E856" s="421"/>
      <c r="F856" s="421"/>
      <c r="G856" s="421"/>
      <c r="H856" s="426"/>
      <c r="I856" s="236">
        <v>70</v>
      </c>
      <c r="J856" s="234"/>
      <c r="K856" s="234"/>
      <c r="L856" s="234"/>
      <c r="M856" s="235"/>
      <c r="N856" s="428"/>
      <c r="O856" s="421"/>
      <c r="P856" s="421"/>
      <c r="Q856" s="421"/>
      <c r="R856" s="421"/>
      <c r="S856" s="245"/>
      <c r="T856" s="246"/>
      <c r="U856" s="246"/>
      <c r="V856" s="246"/>
      <c r="W856" s="247"/>
    </row>
    <row r="857" spans="1:23" ht="30" customHeight="1">
      <c r="A857" s="415"/>
      <c r="B857" s="418"/>
      <c r="C857" s="146" t="s">
        <v>19</v>
      </c>
      <c r="D857" s="421"/>
      <c r="E857" s="421"/>
      <c r="F857" s="421"/>
      <c r="G857" s="421"/>
      <c r="H857" s="426"/>
      <c r="I857" s="236"/>
      <c r="J857" s="234"/>
      <c r="K857" s="234"/>
      <c r="L857" s="234"/>
      <c r="M857" s="235"/>
      <c r="N857" s="428"/>
      <c r="O857" s="421"/>
      <c r="P857" s="421"/>
      <c r="Q857" s="421"/>
      <c r="R857" s="421"/>
      <c r="S857" s="245"/>
      <c r="T857" s="246"/>
      <c r="U857" s="246"/>
      <c r="V857" s="246"/>
      <c r="W857" s="247"/>
    </row>
    <row r="858" spans="1:23" ht="30" customHeight="1">
      <c r="A858" s="415"/>
      <c r="B858" s="418"/>
      <c r="C858" s="146" t="s">
        <v>20</v>
      </c>
      <c r="D858" s="421"/>
      <c r="E858" s="421"/>
      <c r="F858" s="421"/>
      <c r="G858" s="421"/>
      <c r="H858" s="426"/>
      <c r="I858" s="236">
        <v>70</v>
      </c>
      <c r="J858" s="234"/>
      <c r="K858" s="234"/>
      <c r="L858" s="234"/>
      <c r="M858" s="235"/>
      <c r="N858" s="428"/>
      <c r="O858" s="421"/>
      <c r="P858" s="421"/>
      <c r="Q858" s="421"/>
      <c r="R858" s="421"/>
      <c r="S858" s="245"/>
      <c r="T858" s="246"/>
      <c r="U858" s="246"/>
      <c r="V858" s="246"/>
      <c r="W858" s="247"/>
    </row>
    <row r="859" spans="1:23" ht="30" customHeight="1">
      <c r="A859" s="415"/>
      <c r="B859" s="418"/>
      <c r="C859" s="146" t="s">
        <v>21</v>
      </c>
      <c r="D859" s="421"/>
      <c r="E859" s="421"/>
      <c r="F859" s="421"/>
      <c r="G859" s="421"/>
      <c r="H859" s="426"/>
      <c r="I859" s="236">
        <v>64.099999999999994</v>
      </c>
      <c r="J859" s="234"/>
      <c r="K859" s="234"/>
      <c r="L859" s="234"/>
      <c r="M859" s="235"/>
      <c r="N859" s="428"/>
      <c r="O859" s="421"/>
      <c r="P859" s="421"/>
      <c r="Q859" s="421"/>
      <c r="R859" s="421"/>
      <c r="S859" s="245"/>
      <c r="T859" s="246"/>
      <c r="U859" s="246"/>
      <c r="V859" s="246"/>
      <c r="W859" s="247"/>
    </row>
    <row r="860" spans="1:23" ht="30" customHeight="1">
      <c r="A860" s="415"/>
      <c r="B860" s="418"/>
      <c r="C860" s="146" t="s">
        <v>22</v>
      </c>
      <c r="D860" s="421"/>
      <c r="E860" s="421"/>
      <c r="F860" s="421"/>
      <c r="G860" s="421"/>
      <c r="H860" s="426"/>
      <c r="I860" s="236"/>
      <c r="J860" s="234"/>
      <c r="K860" s="234"/>
      <c r="L860" s="234"/>
      <c r="M860" s="235"/>
      <c r="N860" s="428"/>
      <c r="O860" s="421"/>
      <c r="P860" s="421"/>
      <c r="Q860" s="421"/>
      <c r="R860" s="421"/>
      <c r="S860" s="245"/>
      <c r="T860" s="246"/>
      <c r="U860" s="246"/>
      <c r="V860" s="246"/>
      <c r="W860" s="247"/>
    </row>
    <row r="861" spans="1:23" ht="30" customHeight="1">
      <c r="A861" s="415"/>
      <c r="B861" s="418"/>
      <c r="C861" s="146" t="s">
        <v>23</v>
      </c>
      <c r="D861" s="421"/>
      <c r="E861" s="421"/>
      <c r="F861" s="421"/>
      <c r="G861" s="421"/>
      <c r="H861" s="426"/>
      <c r="I861" s="236"/>
      <c r="J861" s="234"/>
      <c r="K861" s="234"/>
      <c r="L861" s="234"/>
      <c r="M861" s="235"/>
      <c r="N861" s="428"/>
      <c r="O861" s="421"/>
      <c r="P861" s="421"/>
      <c r="Q861" s="421"/>
      <c r="R861" s="421"/>
      <c r="S861" s="245"/>
      <c r="T861" s="246"/>
      <c r="U861" s="246"/>
      <c r="V861" s="246"/>
      <c r="W861" s="247"/>
    </row>
    <row r="862" spans="1:23" ht="30" customHeight="1" thickBot="1">
      <c r="A862" s="415"/>
      <c r="B862" s="419"/>
      <c r="C862" s="149" t="s">
        <v>24</v>
      </c>
      <c r="D862" s="421"/>
      <c r="E862" s="421"/>
      <c r="F862" s="421"/>
      <c r="G862" s="421"/>
      <c r="H862" s="426"/>
      <c r="I862" s="237">
        <v>150</v>
      </c>
      <c r="J862" s="238"/>
      <c r="K862" s="238"/>
      <c r="L862" s="238"/>
      <c r="M862" s="239"/>
      <c r="N862" s="429"/>
      <c r="O862" s="424"/>
      <c r="P862" s="424"/>
      <c r="Q862" s="424"/>
      <c r="R862" s="424"/>
      <c r="S862" s="251"/>
      <c r="T862" s="248"/>
      <c r="U862" s="248"/>
      <c r="V862" s="248"/>
      <c r="W862" s="252"/>
    </row>
    <row r="863" spans="1:23" ht="30" customHeight="1" thickBot="1">
      <c r="A863" s="416"/>
      <c r="B863" s="422" t="s">
        <v>25</v>
      </c>
      <c r="C863" s="423"/>
      <c r="D863" s="256">
        <f>D855+E855+G855+H855</f>
        <v>1287.71</v>
      </c>
      <c r="E863" s="223"/>
      <c r="F863" s="223"/>
      <c r="G863" s="223"/>
      <c r="H863" s="223"/>
      <c r="I863" s="223">
        <f t="shared" ref="I863:M863" si="188">I855+I856+I857+I858+I859+I860+I861+I862</f>
        <v>954.1</v>
      </c>
      <c r="J863" s="223">
        <f t="shared" si="188"/>
        <v>0</v>
      </c>
      <c r="K863" s="223">
        <f t="shared" si="188"/>
        <v>0</v>
      </c>
      <c r="L863" s="223">
        <f t="shared" si="188"/>
        <v>0</v>
      </c>
      <c r="M863" s="224">
        <f t="shared" si="188"/>
        <v>0</v>
      </c>
      <c r="N863" s="256">
        <f>N855+O855+Q855+R855</f>
        <v>1201.3</v>
      </c>
      <c r="O863" s="223"/>
      <c r="P863" s="223"/>
      <c r="Q863" s="223"/>
      <c r="R863" s="223"/>
      <c r="S863" s="223">
        <f t="shared" ref="S863:W863" si="189">S855+S856+S857+S858+S859+S860+S861+S862</f>
        <v>7.3</v>
      </c>
      <c r="T863" s="223">
        <f t="shared" si="189"/>
        <v>0</v>
      </c>
      <c r="U863" s="223">
        <f t="shared" si="189"/>
        <v>0</v>
      </c>
      <c r="V863" s="223">
        <f t="shared" si="189"/>
        <v>0</v>
      </c>
      <c r="W863" s="224">
        <f t="shared" si="189"/>
        <v>0</v>
      </c>
    </row>
    <row r="864" spans="1:23" ht="30" customHeight="1">
      <c r="A864" s="415">
        <v>96</v>
      </c>
      <c r="B864" s="417" t="s">
        <v>137</v>
      </c>
      <c r="C864" s="144" t="s">
        <v>17</v>
      </c>
      <c r="D864" s="420">
        <v>720.25</v>
      </c>
      <c r="E864" s="420">
        <v>650.9</v>
      </c>
      <c r="F864" s="420"/>
      <c r="G864" s="420">
        <v>71.16</v>
      </c>
      <c r="H864" s="425">
        <v>97.48</v>
      </c>
      <c r="I864" s="240"/>
      <c r="J864" s="232"/>
      <c r="K864" s="232"/>
      <c r="L864" s="232"/>
      <c r="M864" s="233"/>
      <c r="N864" s="427">
        <v>40.93</v>
      </c>
      <c r="O864" s="420"/>
      <c r="P864" s="420"/>
      <c r="Q864" s="420"/>
      <c r="R864" s="420"/>
      <c r="S864" s="242"/>
      <c r="T864" s="243"/>
      <c r="U864" s="243"/>
      <c r="V864" s="243"/>
      <c r="W864" s="244"/>
    </row>
    <row r="865" spans="1:23" ht="30" customHeight="1">
      <c r="A865" s="415"/>
      <c r="B865" s="418"/>
      <c r="C865" s="146" t="s">
        <v>18</v>
      </c>
      <c r="D865" s="421"/>
      <c r="E865" s="421"/>
      <c r="F865" s="421"/>
      <c r="G865" s="421"/>
      <c r="H865" s="426"/>
      <c r="I865" s="236"/>
      <c r="J865" s="234"/>
      <c r="K865" s="234"/>
      <c r="L865" s="234"/>
      <c r="M865" s="235"/>
      <c r="N865" s="428"/>
      <c r="O865" s="421"/>
      <c r="P865" s="421"/>
      <c r="Q865" s="421"/>
      <c r="R865" s="421"/>
      <c r="S865" s="245"/>
      <c r="T865" s="246"/>
      <c r="U865" s="246"/>
      <c r="V865" s="246"/>
      <c r="W865" s="247"/>
    </row>
    <row r="866" spans="1:23" ht="30" customHeight="1">
      <c r="A866" s="415"/>
      <c r="B866" s="418"/>
      <c r="C866" s="146" t="s">
        <v>19</v>
      </c>
      <c r="D866" s="421"/>
      <c r="E866" s="421"/>
      <c r="F866" s="421"/>
      <c r="G866" s="421"/>
      <c r="H866" s="426"/>
      <c r="I866" s="236"/>
      <c r="J866" s="234"/>
      <c r="K866" s="234"/>
      <c r="L866" s="234"/>
      <c r="M866" s="235"/>
      <c r="N866" s="428"/>
      <c r="O866" s="421"/>
      <c r="P866" s="421"/>
      <c r="Q866" s="421"/>
      <c r="R866" s="421"/>
      <c r="S866" s="245"/>
      <c r="T866" s="246"/>
      <c r="U866" s="246"/>
      <c r="V866" s="246"/>
      <c r="W866" s="247"/>
    </row>
    <row r="867" spans="1:23" ht="30" customHeight="1">
      <c r="A867" s="415"/>
      <c r="B867" s="418"/>
      <c r="C867" s="146" t="s">
        <v>20</v>
      </c>
      <c r="D867" s="421"/>
      <c r="E867" s="421"/>
      <c r="F867" s="421"/>
      <c r="G867" s="421"/>
      <c r="H867" s="426"/>
      <c r="I867" s="236">
        <v>210</v>
      </c>
      <c r="J867" s="234"/>
      <c r="K867" s="234"/>
      <c r="L867" s="234"/>
      <c r="M867" s="235"/>
      <c r="N867" s="428"/>
      <c r="O867" s="421"/>
      <c r="P867" s="421"/>
      <c r="Q867" s="421"/>
      <c r="R867" s="421"/>
      <c r="S867" s="245"/>
      <c r="T867" s="246"/>
      <c r="U867" s="246"/>
      <c r="V867" s="246"/>
      <c r="W867" s="247"/>
    </row>
    <row r="868" spans="1:23" ht="30" customHeight="1">
      <c r="A868" s="415"/>
      <c r="B868" s="418"/>
      <c r="C868" s="146" t="s">
        <v>21</v>
      </c>
      <c r="D868" s="421"/>
      <c r="E868" s="421"/>
      <c r="F868" s="421"/>
      <c r="G868" s="421"/>
      <c r="H868" s="426"/>
      <c r="I868" s="236"/>
      <c r="J868" s="234"/>
      <c r="K868" s="234"/>
      <c r="L868" s="234"/>
      <c r="M868" s="235"/>
      <c r="N868" s="428"/>
      <c r="O868" s="421"/>
      <c r="P868" s="421"/>
      <c r="Q868" s="421"/>
      <c r="R868" s="421"/>
      <c r="S868" s="245"/>
      <c r="T868" s="246"/>
      <c r="U868" s="246"/>
      <c r="V868" s="246"/>
      <c r="W868" s="247"/>
    </row>
    <row r="869" spans="1:23" ht="30" customHeight="1">
      <c r="A869" s="415"/>
      <c r="B869" s="418"/>
      <c r="C869" s="146" t="s">
        <v>22</v>
      </c>
      <c r="D869" s="421"/>
      <c r="E869" s="421"/>
      <c r="F869" s="421"/>
      <c r="G869" s="421"/>
      <c r="H869" s="426"/>
      <c r="I869" s="236"/>
      <c r="J869" s="234"/>
      <c r="K869" s="234"/>
      <c r="L869" s="234"/>
      <c r="M869" s="235"/>
      <c r="N869" s="428"/>
      <c r="O869" s="421"/>
      <c r="P869" s="421"/>
      <c r="Q869" s="421"/>
      <c r="R869" s="421"/>
      <c r="S869" s="245"/>
      <c r="T869" s="246"/>
      <c r="U869" s="246"/>
      <c r="V869" s="246"/>
      <c r="W869" s="247"/>
    </row>
    <row r="870" spans="1:23" ht="30" customHeight="1">
      <c r="A870" s="415"/>
      <c r="B870" s="418"/>
      <c r="C870" s="146" t="s">
        <v>23</v>
      </c>
      <c r="D870" s="421"/>
      <c r="E870" s="421"/>
      <c r="F870" s="421"/>
      <c r="G870" s="421"/>
      <c r="H870" s="426"/>
      <c r="I870" s="236"/>
      <c r="J870" s="234"/>
      <c r="K870" s="234"/>
      <c r="L870" s="234"/>
      <c r="M870" s="235"/>
      <c r="N870" s="428"/>
      <c r="O870" s="421"/>
      <c r="P870" s="421"/>
      <c r="Q870" s="421"/>
      <c r="R870" s="421"/>
      <c r="S870" s="245"/>
      <c r="T870" s="246"/>
      <c r="U870" s="246"/>
      <c r="V870" s="246"/>
      <c r="W870" s="247"/>
    </row>
    <row r="871" spans="1:23" ht="30" customHeight="1" thickBot="1">
      <c r="A871" s="415"/>
      <c r="B871" s="419"/>
      <c r="C871" s="149" t="s">
        <v>24</v>
      </c>
      <c r="D871" s="421"/>
      <c r="E871" s="421"/>
      <c r="F871" s="421"/>
      <c r="G871" s="421"/>
      <c r="H871" s="426"/>
      <c r="I871" s="237"/>
      <c r="J871" s="238"/>
      <c r="K871" s="238"/>
      <c r="L871" s="238"/>
      <c r="M871" s="239"/>
      <c r="N871" s="429"/>
      <c r="O871" s="424"/>
      <c r="P871" s="424"/>
      <c r="Q871" s="424"/>
      <c r="R871" s="424"/>
      <c r="S871" s="251">
        <v>17.100000000000001</v>
      </c>
      <c r="T871" s="248"/>
      <c r="U871" s="248"/>
      <c r="V871" s="248"/>
      <c r="W871" s="252"/>
    </row>
    <row r="872" spans="1:23" ht="30" customHeight="1" thickBot="1">
      <c r="A872" s="416"/>
      <c r="B872" s="422" t="s">
        <v>25</v>
      </c>
      <c r="C872" s="423"/>
      <c r="D872" s="256">
        <f>D864+E864+G864+H864</f>
        <v>1539.7900000000002</v>
      </c>
      <c r="E872" s="223"/>
      <c r="F872" s="223"/>
      <c r="G872" s="223"/>
      <c r="H872" s="223"/>
      <c r="I872" s="223">
        <f t="shared" ref="I872:M872" si="190">I864+I865+I866+I867+I868+I869+I870+I871</f>
        <v>210</v>
      </c>
      <c r="J872" s="223">
        <f t="shared" si="190"/>
        <v>0</v>
      </c>
      <c r="K872" s="223">
        <f t="shared" si="190"/>
        <v>0</v>
      </c>
      <c r="L872" s="223">
        <f t="shared" si="190"/>
        <v>0</v>
      </c>
      <c r="M872" s="224">
        <f t="shared" si="190"/>
        <v>0</v>
      </c>
      <c r="N872" s="256">
        <f>N864+O864+Q864+R864</f>
        <v>40.93</v>
      </c>
      <c r="O872" s="223"/>
      <c r="P872" s="223"/>
      <c r="Q872" s="223"/>
      <c r="R872" s="223"/>
      <c r="S872" s="223">
        <f t="shared" ref="S872:W872" si="191">S864+S865+S866+S867+S868+S869+S870+S871</f>
        <v>17.100000000000001</v>
      </c>
      <c r="T872" s="223">
        <f t="shared" si="191"/>
        <v>0</v>
      </c>
      <c r="U872" s="223">
        <f t="shared" si="191"/>
        <v>0</v>
      </c>
      <c r="V872" s="223">
        <f t="shared" si="191"/>
        <v>0</v>
      </c>
      <c r="W872" s="224">
        <f t="shared" si="191"/>
        <v>0</v>
      </c>
    </row>
    <row r="873" spans="1:23" ht="30" customHeight="1">
      <c r="A873" s="415">
        <v>97</v>
      </c>
      <c r="B873" s="417" t="s">
        <v>138</v>
      </c>
      <c r="C873" s="144" t="s">
        <v>17</v>
      </c>
      <c r="D873" s="420">
        <v>721</v>
      </c>
      <c r="E873" s="420">
        <v>403.93</v>
      </c>
      <c r="F873" s="420"/>
      <c r="G873" s="420">
        <v>224.3</v>
      </c>
      <c r="H873" s="425">
        <v>281.5</v>
      </c>
      <c r="I873" s="240">
        <v>96</v>
      </c>
      <c r="J873" s="232"/>
      <c r="K873" s="232"/>
      <c r="L873" s="232"/>
      <c r="M873" s="233"/>
      <c r="N873" s="427">
        <v>38.6</v>
      </c>
      <c r="O873" s="420">
        <v>3.3</v>
      </c>
      <c r="P873" s="420"/>
      <c r="Q873" s="420">
        <v>188.98</v>
      </c>
      <c r="R873" s="420">
        <v>119</v>
      </c>
      <c r="S873" s="242"/>
      <c r="T873" s="243"/>
      <c r="U873" s="243"/>
      <c r="V873" s="243"/>
      <c r="W873" s="244"/>
    </row>
    <row r="874" spans="1:23" ht="30" customHeight="1">
      <c r="A874" s="415"/>
      <c r="B874" s="418"/>
      <c r="C874" s="146" t="s">
        <v>18</v>
      </c>
      <c r="D874" s="421"/>
      <c r="E874" s="421"/>
      <c r="F874" s="421"/>
      <c r="G874" s="421"/>
      <c r="H874" s="426"/>
      <c r="I874" s="236"/>
      <c r="J874" s="234"/>
      <c r="K874" s="234"/>
      <c r="L874" s="234"/>
      <c r="M874" s="235"/>
      <c r="N874" s="428"/>
      <c r="O874" s="421"/>
      <c r="P874" s="421"/>
      <c r="Q874" s="421"/>
      <c r="R874" s="421"/>
      <c r="S874" s="245"/>
      <c r="T874" s="246"/>
      <c r="U874" s="246"/>
      <c r="V874" s="246"/>
      <c r="W874" s="247"/>
    </row>
    <row r="875" spans="1:23" ht="30" customHeight="1">
      <c r="A875" s="415"/>
      <c r="B875" s="418"/>
      <c r="C875" s="146" t="s">
        <v>19</v>
      </c>
      <c r="D875" s="421"/>
      <c r="E875" s="421"/>
      <c r="F875" s="421"/>
      <c r="G875" s="421"/>
      <c r="H875" s="426"/>
      <c r="I875" s="236"/>
      <c r="J875" s="234"/>
      <c r="K875" s="234"/>
      <c r="L875" s="234"/>
      <c r="M875" s="235"/>
      <c r="N875" s="428"/>
      <c r="O875" s="421"/>
      <c r="P875" s="421"/>
      <c r="Q875" s="421"/>
      <c r="R875" s="421"/>
      <c r="S875" s="245"/>
      <c r="T875" s="246"/>
      <c r="U875" s="246"/>
      <c r="V875" s="246"/>
      <c r="W875" s="247"/>
    </row>
    <row r="876" spans="1:23" ht="30" customHeight="1">
      <c r="A876" s="415"/>
      <c r="B876" s="418"/>
      <c r="C876" s="146" t="s">
        <v>20</v>
      </c>
      <c r="D876" s="421"/>
      <c r="E876" s="421"/>
      <c r="F876" s="421"/>
      <c r="G876" s="421"/>
      <c r="H876" s="426"/>
      <c r="I876" s="236">
        <v>25</v>
      </c>
      <c r="J876" s="234"/>
      <c r="K876" s="234"/>
      <c r="L876" s="234"/>
      <c r="M876" s="235"/>
      <c r="N876" s="428"/>
      <c r="O876" s="421"/>
      <c r="P876" s="421"/>
      <c r="Q876" s="421"/>
      <c r="R876" s="421"/>
      <c r="S876" s="245">
        <v>35</v>
      </c>
      <c r="T876" s="246"/>
      <c r="U876" s="246"/>
      <c r="V876" s="246"/>
      <c r="W876" s="247"/>
    </row>
    <row r="877" spans="1:23" ht="30" customHeight="1">
      <c r="A877" s="415"/>
      <c r="B877" s="418"/>
      <c r="C877" s="146" t="s">
        <v>21</v>
      </c>
      <c r="D877" s="421"/>
      <c r="E877" s="421"/>
      <c r="F877" s="421"/>
      <c r="G877" s="421"/>
      <c r="H877" s="426"/>
      <c r="I877" s="236">
        <v>31</v>
      </c>
      <c r="J877" s="234"/>
      <c r="K877" s="234"/>
      <c r="L877" s="234"/>
      <c r="M877" s="235"/>
      <c r="N877" s="428"/>
      <c r="O877" s="421"/>
      <c r="P877" s="421"/>
      <c r="Q877" s="421"/>
      <c r="R877" s="421"/>
      <c r="S877" s="245"/>
      <c r="T877" s="246"/>
      <c r="U877" s="246"/>
      <c r="V877" s="246"/>
      <c r="W877" s="247"/>
    </row>
    <row r="878" spans="1:23" ht="30" customHeight="1">
      <c r="A878" s="415"/>
      <c r="B878" s="418"/>
      <c r="C878" s="146" t="s">
        <v>22</v>
      </c>
      <c r="D878" s="421"/>
      <c r="E878" s="421"/>
      <c r="F878" s="421"/>
      <c r="G878" s="421"/>
      <c r="H878" s="426"/>
      <c r="I878" s="236"/>
      <c r="J878" s="234"/>
      <c r="K878" s="234"/>
      <c r="L878" s="234"/>
      <c r="M878" s="235"/>
      <c r="N878" s="428"/>
      <c r="O878" s="421"/>
      <c r="P878" s="421"/>
      <c r="Q878" s="421"/>
      <c r="R878" s="421"/>
      <c r="S878" s="245"/>
      <c r="T878" s="246"/>
      <c r="U878" s="246"/>
      <c r="V878" s="246"/>
      <c r="W878" s="247"/>
    </row>
    <row r="879" spans="1:23" ht="30" customHeight="1">
      <c r="A879" s="415"/>
      <c r="B879" s="418"/>
      <c r="C879" s="146" t="s">
        <v>23</v>
      </c>
      <c r="D879" s="421"/>
      <c r="E879" s="421"/>
      <c r="F879" s="421"/>
      <c r="G879" s="421"/>
      <c r="H879" s="426"/>
      <c r="I879" s="236"/>
      <c r="J879" s="234"/>
      <c r="K879" s="234"/>
      <c r="L879" s="234"/>
      <c r="M879" s="235"/>
      <c r="N879" s="428"/>
      <c r="O879" s="421"/>
      <c r="P879" s="421"/>
      <c r="Q879" s="421"/>
      <c r="R879" s="421"/>
      <c r="S879" s="245"/>
      <c r="T879" s="246"/>
      <c r="U879" s="246"/>
      <c r="V879" s="246"/>
      <c r="W879" s="247"/>
    </row>
    <row r="880" spans="1:23" ht="30" customHeight="1" thickBot="1">
      <c r="A880" s="415"/>
      <c r="B880" s="419"/>
      <c r="C880" s="149" t="s">
        <v>24</v>
      </c>
      <c r="D880" s="421"/>
      <c r="E880" s="421"/>
      <c r="F880" s="421"/>
      <c r="G880" s="421"/>
      <c r="H880" s="426"/>
      <c r="I880" s="237">
        <v>187</v>
      </c>
      <c r="J880" s="238"/>
      <c r="K880" s="238"/>
      <c r="L880" s="238"/>
      <c r="M880" s="239"/>
      <c r="N880" s="429"/>
      <c r="O880" s="424"/>
      <c r="P880" s="424"/>
      <c r="Q880" s="424"/>
      <c r="R880" s="424"/>
      <c r="S880" s="251">
        <v>3.5</v>
      </c>
      <c r="T880" s="248"/>
      <c r="U880" s="248"/>
      <c r="V880" s="248"/>
      <c r="W880" s="252"/>
    </row>
    <row r="881" spans="1:23" ht="30" customHeight="1" thickBot="1">
      <c r="A881" s="416"/>
      <c r="B881" s="422" t="s">
        <v>25</v>
      </c>
      <c r="C881" s="423"/>
      <c r="D881" s="256">
        <f>D873+E873+G873+H873</f>
        <v>1630.73</v>
      </c>
      <c r="E881" s="223"/>
      <c r="F881" s="223"/>
      <c r="G881" s="223"/>
      <c r="H881" s="223"/>
      <c r="I881" s="223">
        <f t="shared" ref="I881:M881" si="192">I873+I874+I875+I876+I877+I878+I879+I880</f>
        <v>339</v>
      </c>
      <c r="J881" s="223">
        <f t="shared" si="192"/>
        <v>0</v>
      </c>
      <c r="K881" s="223">
        <f t="shared" si="192"/>
        <v>0</v>
      </c>
      <c r="L881" s="223">
        <f t="shared" si="192"/>
        <v>0</v>
      </c>
      <c r="M881" s="224">
        <f t="shared" si="192"/>
        <v>0</v>
      </c>
      <c r="N881" s="256">
        <f>N873+O873+Q873+R873</f>
        <v>349.88</v>
      </c>
      <c r="O881" s="223"/>
      <c r="P881" s="223"/>
      <c r="Q881" s="223"/>
      <c r="R881" s="223"/>
      <c r="S881" s="223">
        <f t="shared" ref="S881:W881" si="193">S873+S874+S875+S876+S877+S878+S879+S880</f>
        <v>38.5</v>
      </c>
      <c r="T881" s="223">
        <f t="shared" si="193"/>
        <v>0</v>
      </c>
      <c r="U881" s="223">
        <f t="shared" si="193"/>
        <v>0</v>
      </c>
      <c r="V881" s="223">
        <f t="shared" si="193"/>
        <v>0</v>
      </c>
      <c r="W881" s="224">
        <f t="shared" si="193"/>
        <v>0</v>
      </c>
    </row>
    <row r="882" spans="1:23" ht="30" customHeight="1" thickBot="1">
      <c r="A882" s="114"/>
      <c r="B882" s="115"/>
      <c r="C882" s="116" t="s">
        <v>17</v>
      </c>
      <c r="D882" s="512">
        <f>D873+D864+D855+D846+D837+D828+D819+D810+D801+D792+D783+D774+D765+D756+D747+D738+D729+D720+D711+D702+D693+D684+D675+D666+D657+D648+D639+D630+D621+D612+D603+D594+D585+D576+D567+D558+D549+D540+D531+D522+D513+D504+D495+D486+D477+D468+D459+D450+D441+D432+D423+D414+D405+D396+D387+D378+D369+D360+D351+D342+D333+D324+D315+D306+D297+D288+D279+D270+D261+D252+D243+D234+D225+D216+D207+D198+D189+D180+D171+D162+D153+D144+D135+D126+D117+D108+D99+D90+D81+D72+D63+D54+D45+D36+D27+D18+D9</f>
        <v>30866.049999999988</v>
      </c>
      <c r="E882" s="512">
        <f>E873+E864+E855+E846+E837+E828+E819+E810+E801+E792+E783+E774+E765+E756+E747+E738+E729+E720+E711+E702+E693+E684+E675+E666+E657+E648+E639+E630+E621+E612+E603+E594+E585+E576+E567+E558+E549+E540+E531+E522+E513+E504+E495+E486+E477+E468+E459+E450+E441+E432+E423+E414+E405+E396+E387+E378+E369+E360+E351+E342+E333+E324+E315+E306+E297+E288+E279+E270+E261+E252+E243+E234+E225+E216+E207+E198+E189+E180+E171+E162+E153+E144+E135+E126+E117+E108+E99+E90+E81+E72+E63+E54+E45+E36+E27+E18+E9</f>
        <v>10833.290000000003</v>
      </c>
      <c r="F882" s="512">
        <f>F873+F864+F855+F846+F837+F828+F819+F810+F801+F792+F783+F774+F765+F756+F747+F738+F729+F720+F711+F702+F693+F684+F675+F666+F657+F648+F639+F630+F621+F612+F603+F594+F585+F576+F567+F558+F549+F540+F531+F522+F513+F504+F495+F486+F477+F468+F459+F450+F441+F432+F423+F414+F405+F396+F387+F378+F369+F360+F351+F342+F333+F324+F315+F306+F297+F288+F279+F270+F261+F252+F243+F234+F225+F216+F207+F198+F189+F180+F171+F162+F153+F144+F135+F126+F117+F108+F99+F90+F81+F72+F63+F54+F45+F36+F27+F18+F9</f>
        <v>30.4</v>
      </c>
      <c r="G882" s="512">
        <f>G873+G864+G855+G846+G837+G828+G819+G810+G801+G792+G783+G774+G765+G756+G747+G738+G729+G720+G711+G702+G693+G684+G675+G666+G657+G648+G639+G630+G621+G612+G603+G594+G585+G576+G567+G558+G549+G540+G531+G522+G513+G504+G495+G486+G477+G468+G459+G450+G441+G432+G423+G414+G405+G396+G387+G378+G369+G360+G351+G342+G333+G324+G315+G306+G297+G288+G279+G270+G261+G252+G243+G234+G225+G216+G207+G198+G189+G180+G171+G162+G153+G144+G135+G126+G117+G108+G99+G90+G81+G72+G63+G54+G45+G36+G27+G18+G9</f>
        <v>7212.4799999999977</v>
      </c>
      <c r="H882" s="512">
        <f>H873+H864+H855+H846+H837+H828+H819+H810+H801+H792+H783+H774+H765+H756+H747+H738+H729+H720+H711+H702+H693+H684+H675+H666+H657+H648+H639+H630+H621+H612+H603+H594+H585+H576+H567+H558+H549+H540+H531+H522+H513+H504+H495+H486+H477+H468+H459+H450+H441+H432+H423+H414+H405+H396+H387+H378+H369+H360+H351+H342+H333+H324+H315+H306+H297+H288+H279+H270+H261+H252+H243+H234+H225+H216+H207+H198+H189+H180+H171+H162+H153+H144+H135+H126+H117+H108+H99+H90+H81+H72+H63+H54+H45+H36+H27+H18+H9</f>
        <v>6168.5000000000009</v>
      </c>
      <c r="I882" s="117">
        <f t="shared" ref="I882:M890" si="194">I9+I18+I27+I36+I45+I54+I63+I72+I81+I90+I99+I108+I117+I126+I135+I144+I153+I162+I171+I180+I189+I198+I207+I216+I225+I234+I243+I252+I261+I270+I279+I288+I297+I306+I315+I324+I333+I342+I351+I360+I369+I378+I387+I396+I405+I414+I423+I432+I441+I450+I459+I468+I477+I486+I495+I504+I513+I522+I531+I540+I549+I558+I567+I576+I585+I594+I603+I612+I621+I630+I639+I648+I657+I666+I675+I684+I693+I702+I711+I720+I729+I738+I747+I756+I765+I774+I783+I792+I801+I810+I819+I828+I837+I846+I855+I864+I873</f>
        <v>1828.31</v>
      </c>
      <c r="J882" s="117">
        <f t="shared" si="194"/>
        <v>74.3</v>
      </c>
      <c r="K882" s="117">
        <f t="shared" si="194"/>
        <v>0</v>
      </c>
      <c r="L882" s="117">
        <f t="shared" si="194"/>
        <v>0</v>
      </c>
      <c r="M882" s="117">
        <f t="shared" si="194"/>
        <v>0</v>
      </c>
      <c r="N882" s="508">
        <f>N873+N864+N855+N846+N837+N828+N819+N810+N801+N792+N783+N774+N765+N756+N747+N738+N729+N720+N711+N702+N693+N684+N675+N666+N657+N648+N639+N630+N621+N612+N603+N594+N585+N576+N567+N558+N549+N540+N531+N522+N513+N504+N495+N486+N477+N468+N459+N450+N441+N432+N423+N414+N405+N396+N387+N378+N369+N360+N351+N342+N333+N324+N315+N306+N297+N288+N279+N270+N261+N252+N243+N234+N225+N216+N207+N198+N189+N180+N171+N162+N153+N144+N135+N126+N117+N108+N99+N90+N81+N72+N63+N54+N45+N36+N27+N18+N9</f>
        <v>2645.14</v>
      </c>
      <c r="O882" s="508">
        <f t="shared" ref="O882:Q882" si="195">O873+O864+O855+O846+O837+O828+O819+O810+O801+O792+O783+O774+O765+O756+O747+O738+O729+O720+O711+O702+O693+O684+O675+O666+O657+O648+O639+O630+O621+O612+O603+O594+O585+O576+O567+O558+O549+O540+O531+O522+O513+O504+O495+O486+O477+O468+O459+O450+O441+O432+O423+O414+O405+O396+O387+O378+O369+O360+O351+O342+O333+O324+O315+O306+O297+O288+O279+O270+O261+O252+O243+O234+O225+O216+O207+O198+O189+O180+O171+O162+O153+O144+O135+O126+O117+O108+O99+O90+O81+O72+O63+O54+O45+O36+O27+O18+O9</f>
        <v>1266.5200000000002</v>
      </c>
      <c r="P882" s="508">
        <f t="shared" si="195"/>
        <v>143.87</v>
      </c>
      <c r="Q882" s="508">
        <f t="shared" si="195"/>
        <v>7715.1100000000006</v>
      </c>
      <c r="R882" s="508">
        <f>R873+R864+R855+R846+R837+R828+R819+R810+R801+R792+R783+R774+R765+R756+R747+R738+R729+R720+R711+R702+R693+R684+R675+R666+R657+R648+R639+R630+R621+R612+R603+R594+R585+R576+R567+R558+R549+R540+R531+R522+R513+R504+R495+R486+R477+R468+R459+R450+R441+R432+R423+R414+R405+R396+R387+R378+R369+R360+R351+R342+R333+R324+R315+R306+R297+R288+R279+R270+R261+R252+R243+R234+R225+R216+R207+R198+R189+R180+R171+R162+R153+R144+R135+R126+R117+R108+R99+R90+R81+R72+R63+R54+R45+R36+R27+R18+R9</f>
        <v>2700.5299999999997</v>
      </c>
      <c r="S882" s="117">
        <f t="shared" ref="S882:W890" si="196">S9+S18+S27+S36+S45+S54+S63+S72+S81+S90+S99+S108+S117+S126+S135+S144+S153+S162+S171+S180+S189+S198+S207+S216+S225+S234+S243+S252+S261+S270+S279+S288+S297+S306+S315+S324+S333+S342+S351+S360+S369+S378+S387+S396+S405+S414+S423+S432+S441+S450+S459+S468+S477+S486+S495+S504+S513+S522+S531+S540+S549+S558+S567+S576+S585+S594+S603+S612+S621+S630+S639+S648+S657+S666+S675+S684+S693+S702+S711+S720+S729+S738+S747+S756+S765+S774+S783+S792+S801+S810+S819+S828+S837+S846+S855+S864+S873</f>
        <v>69.97</v>
      </c>
      <c r="T882" s="117">
        <f t="shared" si="196"/>
        <v>0</v>
      </c>
      <c r="U882" s="117">
        <f t="shared" si="196"/>
        <v>0</v>
      </c>
      <c r="V882" s="117">
        <f t="shared" si="196"/>
        <v>0</v>
      </c>
      <c r="W882" s="117">
        <f t="shared" si="196"/>
        <v>0</v>
      </c>
    </row>
    <row r="883" spans="1:23" ht="30" customHeight="1" thickBot="1">
      <c r="A883" s="114"/>
      <c r="B883" s="115"/>
      <c r="C883" s="118" t="s">
        <v>18</v>
      </c>
      <c r="D883" s="513"/>
      <c r="E883" s="513"/>
      <c r="F883" s="513"/>
      <c r="G883" s="513"/>
      <c r="H883" s="513"/>
      <c r="I883" s="117">
        <f t="shared" si="194"/>
        <v>269.25</v>
      </c>
      <c r="J883" s="117">
        <f t="shared" si="194"/>
        <v>27.95</v>
      </c>
      <c r="K883" s="117">
        <f t="shared" si="194"/>
        <v>0</v>
      </c>
      <c r="L883" s="117">
        <f t="shared" si="194"/>
        <v>0</v>
      </c>
      <c r="M883" s="117">
        <f t="shared" si="194"/>
        <v>0</v>
      </c>
      <c r="N883" s="509"/>
      <c r="O883" s="509"/>
      <c r="P883" s="509"/>
      <c r="Q883" s="509"/>
      <c r="R883" s="509"/>
      <c r="S883" s="117">
        <f t="shared" si="196"/>
        <v>0</v>
      </c>
      <c r="T883" s="117">
        <f t="shared" si="196"/>
        <v>0</v>
      </c>
      <c r="U883" s="117">
        <f t="shared" si="196"/>
        <v>0</v>
      </c>
      <c r="V883" s="117">
        <f t="shared" si="196"/>
        <v>0</v>
      </c>
      <c r="W883" s="117">
        <f t="shared" si="196"/>
        <v>0</v>
      </c>
    </row>
    <row r="884" spans="1:23" ht="30" customHeight="1" thickBot="1">
      <c r="A884" s="114"/>
      <c r="B884" s="115"/>
      <c r="C884" s="118" t="s">
        <v>19</v>
      </c>
      <c r="D884" s="513"/>
      <c r="E884" s="513"/>
      <c r="F884" s="513"/>
      <c r="G884" s="513"/>
      <c r="H884" s="513"/>
      <c r="I884" s="117">
        <f t="shared" si="194"/>
        <v>213.44</v>
      </c>
      <c r="J884" s="117">
        <f t="shared" si="194"/>
        <v>10.72</v>
      </c>
      <c r="K884" s="117">
        <f t="shared" si="194"/>
        <v>0</v>
      </c>
      <c r="L884" s="117">
        <f t="shared" si="194"/>
        <v>0</v>
      </c>
      <c r="M884" s="117">
        <f t="shared" si="194"/>
        <v>0</v>
      </c>
      <c r="N884" s="509"/>
      <c r="O884" s="509"/>
      <c r="P884" s="509"/>
      <c r="Q884" s="509"/>
      <c r="R884" s="509"/>
      <c r="S884" s="117">
        <f t="shared" si="196"/>
        <v>0</v>
      </c>
      <c r="T884" s="117">
        <f t="shared" si="196"/>
        <v>0</v>
      </c>
      <c r="U884" s="117">
        <f t="shared" si="196"/>
        <v>0</v>
      </c>
      <c r="V884" s="117">
        <f t="shared" si="196"/>
        <v>0</v>
      </c>
      <c r="W884" s="117">
        <f t="shared" si="196"/>
        <v>0</v>
      </c>
    </row>
    <row r="885" spans="1:23" ht="30" customHeight="1" thickBot="1">
      <c r="A885" s="114"/>
      <c r="B885" s="115"/>
      <c r="C885" s="118" t="s">
        <v>20</v>
      </c>
      <c r="D885" s="513"/>
      <c r="E885" s="513"/>
      <c r="F885" s="513"/>
      <c r="G885" s="513"/>
      <c r="H885" s="513"/>
      <c r="I885" s="117">
        <f t="shared" si="194"/>
        <v>4664.7400000000016</v>
      </c>
      <c r="J885" s="117">
        <f t="shared" si="194"/>
        <v>60.1</v>
      </c>
      <c r="K885" s="117">
        <f t="shared" si="194"/>
        <v>0</v>
      </c>
      <c r="L885" s="117">
        <f t="shared" si="194"/>
        <v>0</v>
      </c>
      <c r="M885" s="117">
        <f t="shared" si="194"/>
        <v>0</v>
      </c>
      <c r="N885" s="509"/>
      <c r="O885" s="509"/>
      <c r="P885" s="509"/>
      <c r="Q885" s="509"/>
      <c r="R885" s="509"/>
      <c r="S885" s="117">
        <f t="shared" si="196"/>
        <v>757.12</v>
      </c>
      <c r="T885" s="117">
        <f t="shared" si="196"/>
        <v>0</v>
      </c>
      <c r="U885" s="117">
        <f t="shared" si="196"/>
        <v>0</v>
      </c>
      <c r="V885" s="117">
        <f t="shared" si="196"/>
        <v>0</v>
      </c>
      <c r="W885" s="117">
        <f t="shared" si="196"/>
        <v>0</v>
      </c>
    </row>
    <row r="886" spans="1:23" ht="30" customHeight="1" thickBot="1">
      <c r="A886" s="114"/>
      <c r="B886" s="115"/>
      <c r="C886" s="118" t="s">
        <v>21</v>
      </c>
      <c r="D886" s="513"/>
      <c r="E886" s="513"/>
      <c r="F886" s="513"/>
      <c r="G886" s="513"/>
      <c r="H886" s="513"/>
      <c r="I886" s="117">
        <f t="shared" si="194"/>
        <v>524.30000000000007</v>
      </c>
      <c r="J886" s="117">
        <f t="shared" si="194"/>
        <v>0.13</v>
      </c>
      <c r="K886" s="117">
        <f t="shared" si="194"/>
        <v>0</v>
      </c>
      <c r="L886" s="117">
        <f t="shared" si="194"/>
        <v>0</v>
      </c>
      <c r="M886" s="117">
        <f t="shared" si="194"/>
        <v>0</v>
      </c>
      <c r="N886" s="509"/>
      <c r="O886" s="509"/>
      <c r="P886" s="509"/>
      <c r="Q886" s="509"/>
      <c r="R886" s="509"/>
      <c r="S886" s="117">
        <f t="shared" si="196"/>
        <v>0</v>
      </c>
      <c r="T886" s="117">
        <f t="shared" si="196"/>
        <v>0</v>
      </c>
      <c r="U886" s="117">
        <f t="shared" si="196"/>
        <v>0</v>
      </c>
      <c r="V886" s="117">
        <f t="shared" si="196"/>
        <v>0</v>
      </c>
      <c r="W886" s="117">
        <f t="shared" si="196"/>
        <v>0</v>
      </c>
    </row>
    <row r="887" spans="1:23" ht="30" customHeight="1" thickBot="1">
      <c r="A887" s="114"/>
      <c r="B887" s="115"/>
      <c r="C887" s="118" t="s">
        <v>22</v>
      </c>
      <c r="D887" s="513"/>
      <c r="E887" s="513"/>
      <c r="F887" s="513"/>
      <c r="G887" s="513"/>
      <c r="H887" s="513"/>
      <c r="I887" s="117">
        <f t="shared" si="194"/>
        <v>55.300000000000004</v>
      </c>
      <c r="J887" s="117">
        <f t="shared" si="194"/>
        <v>0</v>
      </c>
      <c r="K887" s="117">
        <f t="shared" si="194"/>
        <v>0</v>
      </c>
      <c r="L887" s="117">
        <f t="shared" si="194"/>
        <v>0</v>
      </c>
      <c r="M887" s="117">
        <f t="shared" si="194"/>
        <v>0</v>
      </c>
      <c r="N887" s="509"/>
      <c r="O887" s="509"/>
      <c r="P887" s="509"/>
      <c r="Q887" s="509"/>
      <c r="R887" s="509"/>
      <c r="S887" s="117">
        <f t="shared" si="196"/>
        <v>0</v>
      </c>
      <c r="T887" s="117">
        <f t="shared" si="196"/>
        <v>0</v>
      </c>
      <c r="U887" s="117">
        <f t="shared" si="196"/>
        <v>0</v>
      </c>
      <c r="V887" s="117">
        <f t="shared" si="196"/>
        <v>0</v>
      </c>
      <c r="W887" s="117">
        <f t="shared" si="196"/>
        <v>0</v>
      </c>
    </row>
    <row r="888" spans="1:23" ht="30" customHeight="1" thickBot="1">
      <c r="A888" s="114"/>
      <c r="B888" s="115"/>
      <c r="C888" s="118" t="s">
        <v>23</v>
      </c>
      <c r="D888" s="513"/>
      <c r="E888" s="513"/>
      <c r="F888" s="513"/>
      <c r="G888" s="513"/>
      <c r="H888" s="513"/>
      <c r="I888" s="117">
        <f t="shared" si="194"/>
        <v>60.17</v>
      </c>
      <c r="J888" s="117">
        <f t="shared" si="194"/>
        <v>0</v>
      </c>
      <c r="K888" s="117">
        <f t="shared" si="194"/>
        <v>0</v>
      </c>
      <c r="L888" s="117">
        <f t="shared" si="194"/>
        <v>0</v>
      </c>
      <c r="M888" s="117">
        <f t="shared" si="194"/>
        <v>0</v>
      </c>
      <c r="N888" s="509"/>
      <c r="O888" s="509"/>
      <c r="P888" s="509"/>
      <c r="Q888" s="509"/>
      <c r="R888" s="509"/>
      <c r="S888" s="117">
        <f t="shared" si="196"/>
        <v>0</v>
      </c>
      <c r="T888" s="117">
        <f t="shared" si="196"/>
        <v>0</v>
      </c>
      <c r="U888" s="117">
        <f t="shared" si="196"/>
        <v>0</v>
      </c>
      <c r="V888" s="117">
        <f t="shared" si="196"/>
        <v>0</v>
      </c>
      <c r="W888" s="117">
        <f t="shared" si="196"/>
        <v>0</v>
      </c>
    </row>
    <row r="889" spans="1:23" ht="30" customHeight="1" thickBot="1">
      <c r="A889" s="114"/>
      <c r="B889" s="115"/>
      <c r="C889" s="119" t="s">
        <v>24</v>
      </c>
      <c r="D889" s="514"/>
      <c r="E889" s="514"/>
      <c r="F889" s="514"/>
      <c r="G889" s="514"/>
      <c r="H889" s="514"/>
      <c r="I889" s="117">
        <f t="shared" si="194"/>
        <v>2293.2599999999998</v>
      </c>
      <c r="J889" s="117">
        <f t="shared" si="194"/>
        <v>203.37</v>
      </c>
      <c r="K889" s="117">
        <f t="shared" si="194"/>
        <v>0</v>
      </c>
      <c r="L889" s="117">
        <f t="shared" si="194"/>
        <v>0</v>
      </c>
      <c r="M889" s="117">
        <f t="shared" si="194"/>
        <v>0</v>
      </c>
      <c r="N889" s="509"/>
      <c r="O889" s="509"/>
      <c r="P889" s="509"/>
      <c r="Q889" s="509"/>
      <c r="R889" s="509"/>
      <c r="S889" s="117">
        <f t="shared" si="196"/>
        <v>139.36000000000001</v>
      </c>
      <c r="T889" s="117">
        <f t="shared" si="196"/>
        <v>1.8</v>
      </c>
      <c r="U889" s="117">
        <f t="shared" si="196"/>
        <v>0</v>
      </c>
      <c r="V889" s="117">
        <f t="shared" si="196"/>
        <v>0</v>
      </c>
      <c r="W889" s="117">
        <f t="shared" si="196"/>
        <v>0</v>
      </c>
    </row>
    <row r="890" spans="1:23" s="17" customFormat="1" ht="30" customHeight="1" thickBot="1">
      <c r="A890" s="120"/>
      <c r="B890" s="510" t="s">
        <v>25</v>
      </c>
      <c r="C890" s="511"/>
      <c r="D890" s="121"/>
      <c r="E890" s="122"/>
      <c r="F890" s="122"/>
      <c r="G890" s="122"/>
      <c r="H890" s="122"/>
      <c r="I890" s="123">
        <f>I17+I26+I35+I44+I53+I62+I71+I80+I89+I98+I107+I116+I125+I134+I143+I152+I161+I170+I179+I188+I197+I206+I215+I224+I233+I242+I251+I260+I269+I278+I287+I296+I305+I314+I323+I332+I341+I350+I359+I368+I377+I386+I395+I404+I413+I422+I431+I440+I449+I458+I467+I476+I485+I494+I503+I512+I521+I530+I539+I548+I557+I566+I575+I584+I593+I602+I611+I620+I629+I638+I647+I656+I665+I674+I683+I692+I701+I710+I719+I728+I737+I746+I755+I764+I773+I782+I791+I800+I809+I818+I827+I836+I845+I854+I863+I872+I881</f>
        <v>9908.7700000000023</v>
      </c>
      <c r="J890" s="123">
        <f>J17+J26+J35+J44+J53+J62+J71+J80+J89+J98+J107+J116+J125+J134+J143+J152+J161+J170+J179+J188+J197+J206+J215+J224+J233+J242+J251+J260+J269+J278+J287+J296+J305+J314+J323+J332+J341+J350+J359+J368+J377+J386+J395+J404+J413+J422+J431+J440+J449+J458+J467+J476+J485+J494+J503+J512+J521+J530+J539+J548+J557+J566+J575+J584+J593+J602+J611+J620+J629+J638+J647+J656+J665+J674+J683+J692+J701+J710+J719+J728+J737+J746+J755+J764+J773+J782+J791+J800+J809+J818+J827+J836+J845+J854+J863+J872+J881</f>
        <v>376.57000000000005</v>
      </c>
      <c r="K890" s="117">
        <f t="shared" si="194"/>
        <v>0</v>
      </c>
      <c r="L890" s="117">
        <f t="shared" si="194"/>
        <v>0</v>
      </c>
      <c r="M890" s="117">
        <f t="shared" si="194"/>
        <v>0</v>
      </c>
      <c r="N890" s="121"/>
      <c r="O890" s="122"/>
      <c r="P890" s="122"/>
      <c r="Q890" s="122"/>
      <c r="R890" s="122"/>
      <c r="S890" s="117">
        <f>S17+S26+S35+S44+S53+S62+S71+S80+S89+S98+S107+S116+S125+S134+S143+S152+S161+S170+S179+S188+S197+S206+S215+S224+S233+S242+S251+S260+S269+S278+S287+S296+S305+S314+S323+S332+S341+S350+S359+S368+S377+S386+S395+S404+S413+S422+S431+S440+S449+S458+S467+S476+S485+S494+S503+S512+S521+S530+S539+S548+S557+S566+S575+S584+S593+S602+S611+S620+S629+S638+S647+S656+S665+S674+S683+S692+S701+S710+S719+S728+S737+S746+S755+S764+S773+S782+S791+S800+S809+S818+S827+S836+S845+S854+S863+S872+S881</f>
        <v>966.44999999999993</v>
      </c>
      <c r="T890" s="117">
        <f t="shared" si="196"/>
        <v>1.8</v>
      </c>
      <c r="U890" s="117">
        <f t="shared" si="196"/>
        <v>0</v>
      </c>
      <c r="V890" s="117">
        <f t="shared" si="196"/>
        <v>0</v>
      </c>
      <c r="W890" s="124">
        <f t="shared" si="196"/>
        <v>0</v>
      </c>
    </row>
    <row r="892" spans="1:23">
      <c r="D892" s="113">
        <f>SUM(D882:H889)</f>
        <v>55110.719999999987</v>
      </c>
    </row>
    <row r="895" spans="1:23" s="111" customFormat="1" ht="17.25">
      <c r="D895" s="110"/>
      <c r="E895" s="110"/>
      <c r="G895" s="110"/>
      <c r="H895" s="110"/>
    </row>
  </sheetData>
  <mergeCells count="1292">
    <mergeCell ref="N882:N889"/>
    <mergeCell ref="O882:O889"/>
    <mergeCell ref="P882:P889"/>
    <mergeCell ref="Q882:Q889"/>
    <mergeCell ref="R882:R889"/>
    <mergeCell ref="B890:C890"/>
    <mergeCell ref="O873:O880"/>
    <mergeCell ref="P873:P880"/>
    <mergeCell ref="Q873:Q880"/>
    <mergeCell ref="R873:R880"/>
    <mergeCell ref="B881:C881"/>
    <mergeCell ref="D882:D889"/>
    <mergeCell ref="E882:E889"/>
    <mergeCell ref="F882:F889"/>
    <mergeCell ref="G882:G889"/>
    <mergeCell ref="H882:H889"/>
    <mergeCell ref="R864:R871"/>
    <mergeCell ref="B872:C872"/>
    <mergeCell ref="A873:A881"/>
    <mergeCell ref="B873:B880"/>
    <mergeCell ref="D873:D880"/>
    <mergeCell ref="E873:E880"/>
    <mergeCell ref="F873:F880"/>
    <mergeCell ref="G873:G880"/>
    <mergeCell ref="H873:H880"/>
    <mergeCell ref="N873:N880"/>
    <mergeCell ref="G864:G871"/>
    <mergeCell ref="H864:H871"/>
    <mergeCell ref="N864:N871"/>
    <mergeCell ref="O864:O871"/>
    <mergeCell ref="P864:P871"/>
    <mergeCell ref="Q864:Q871"/>
    <mergeCell ref="O855:O862"/>
    <mergeCell ref="P855:P862"/>
    <mergeCell ref="Q855:Q862"/>
    <mergeCell ref="R855:R862"/>
    <mergeCell ref="B863:C863"/>
    <mergeCell ref="A864:A872"/>
    <mergeCell ref="B864:B871"/>
    <mergeCell ref="D864:D871"/>
    <mergeCell ref="E864:E871"/>
    <mergeCell ref="F864:F871"/>
    <mergeCell ref="R846:R853"/>
    <mergeCell ref="B854:C854"/>
    <mergeCell ref="A855:A863"/>
    <mergeCell ref="B855:B862"/>
    <mergeCell ref="D855:D862"/>
    <mergeCell ref="E855:E862"/>
    <mergeCell ref="F855:F862"/>
    <mergeCell ref="G855:G862"/>
    <mergeCell ref="H855:H862"/>
    <mergeCell ref="N855:N862"/>
    <mergeCell ref="G846:G853"/>
    <mergeCell ref="H846:H853"/>
    <mergeCell ref="N846:N853"/>
    <mergeCell ref="O846:O853"/>
    <mergeCell ref="P846:P853"/>
    <mergeCell ref="Q846:Q853"/>
    <mergeCell ref="O837:O844"/>
    <mergeCell ref="P837:P844"/>
    <mergeCell ref="Q837:Q844"/>
    <mergeCell ref="R837:R844"/>
    <mergeCell ref="B845:C845"/>
    <mergeCell ref="A846:A854"/>
    <mergeCell ref="B846:B853"/>
    <mergeCell ref="D846:D853"/>
    <mergeCell ref="E846:E853"/>
    <mergeCell ref="F846:F853"/>
    <mergeCell ref="R828:R835"/>
    <mergeCell ref="B836:C836"/>
    <mergeCell ref="A837:A845"/>
    <mergeCell ref="B837:B844"/>
    <mergeCell ref="D837:D844"/>
    <mergeCell ref="E837:E844"/>
    <mergeCell ref="F837:F844"/>
    <mergeCell ref="G837:G844"/>
    <mergeCell ref="H837:H844"/>
    <mergeCell ref="N837:N844"/>
    <mergeCell ref="G828:G835"/>
    <mergeCell ref="H828:H835"/>
    <mergeCell ref="N828:N835"/>
    <mergeCell ref="O828:O835"/>
    <mergeCell ref="P828:P835"/>
    <mergeCell ref="Q828:Q835"/>
    <mergeCell ref="O819:O826"/>
    <mergeCell ref="P819:P826"/>
    <mergeCell ref="Q819:Q826"/>
    <mergeCell ref="R819:R826"/>
    <mergeCell ref="B827:C827"/>
    <mergeCell ref="A828:A836"/>
    <mergeCell ref="B828:B835"/>
    <mergeCell ref="D828:D835"/>
    <mergeCell ref="E828:E835"/>
    <mergeCell ref="F828:F835"/>
    <mergeCell ref="R810:R817"/>
    <mergeCell ref="B818:C818"/>
    <mergeCell ref="A819:A827"/>
    <mergeCell ref="B819:B826"/>
    <mergeCell ref="D819:D826"/>
    <mergeCell ref="E819:E826"/>
    <mergeCell ref="F819:F826"/>
    <mergeCell ref="G819:G826"/>
    <mergeCell ref="H819:H826"/>
    <mergeCell ref="N819:N826"/>
    <mergeCell ref="G810:G817"/>
    <mergeCell ref="H810:H817"/>
    <mergeCell ref="N810:N817"/>
    <mergeCell ref="O810:O817"/>
    <mergeCell ref="P810:P817"/>
    <mergeCell ref="Q810:Q817"/>
    <mergeCell ref="O801:O808"/>
    <mergeCell ref="P801:P808"/>
    <mergeCell ref="Q801:Q808"/>
    <mergeCell ref="R801:R808"/>
    <mergeCell ref="B809:C809"/>
    <mergeCell ref="A810:A818"/>
    <mergeCell ref="B810:B817"/>
    <mergeCell ref="D810:D817"/>
    <mergeCell ref="E810:E817"/>
    <mergeCell ref="F810:F817"/>
    <mergeCell ref="R792:R799"/>
    <mergeCell ref="B800:C800"/>
    <mergeCell ref="A801:A809"/>
    <mergeCell ref="B801:B808"/>
    <mergeCell ref="D801:D808"/>
    <mergeCell ref="E801:E808"/>
    <mergeCell ref="F801:F808"/>
    <mergeCell ref="G801:G808"/>
    <mergeCell ref="H801:H808"/>
    <mergeCell ref="N801:N808"/>
    <mergeCell ref="G792:G799"/>
    <mergeCell ref="H792:H799"/>
    <mergeCell ref="N792:N799"/>
    <mergeCell ref="O792:O799"/>
    <mergeCell ref="P792:P799"/>
    <mergeCell ref="Q792:Q799"/>
    <mergeCell ref="O783:O790"/>
    <mergeCell ref="P783:P790"/>
    <mergeCell ref="Q783:Q790"/>
    <mergeCell ref="R783:R790"/>
    <mergeCell ref="B791:C791"/>
    <mergeCell ref="A792:A800"/>
    <mergeCell ref="B792:B799"/>
    <mergeCell ref="D792:D799"/>
    <mergeCell ref="E792:E799"/>
    <mergeCell ref="F792:F799"/>
    <mergeCell ref="R774:R781"/>
    <mergeCell ref="B782:C782"/>
    <mergeCell ref="A783:A791"/>
    <mergeCell ref="B783:B790"/>
    <mergeCell ref="D783:D790"/>
    <mergeCell ref="E783:E790"/>
    <mergeCell ref="F783:F790"/>
    <mergeCell ref="G783:G790"/>
    <mergeCell ref="H783:H790"/>
    <mergeCell ref="N783:N790"/>
    <mergeCell ref="G774:G781"/>
    <mergeCell ref="H774:H781"/>
    <mergeCell ref="N774:N781"/>
    <mergeCell ref="O774:O781"/>
    <mergeCell ref="P774:P781"/>
    <mergeCell ref="Q774:Q781"/>
    <mergeCell ref="O765:O772"/>
    <mergeCell ref="P765:P772"/>
    <mergeCell ref="Q765:Q772"/>
    <mergeCell ref="R765:R772"/>
    <mergeCell ref="B773:C773"/>
    <mergeCell ref="A774:A782"/>
    <mergeCell ref="B774:B781"/>
    <mergeCell ref="D774:D781"/>
    <mergeCell ref="E774:E781"/>
    <mergeCell ref="F774:F781"/>
    <mergeCell ref="R756:R763"/>
    <mergeCell ref="B764:C764"/>
    <mergeCell ref="A765:A773"/>
    <mergeCell ref="B765:B772"/>
    <mergeCell ref="D765:D772"/>
    <mergeCell ref="E765:E772"/>
    <mergeCell ref="F765:F772"/>
    <mergeCell ref="G765:G772"/>
    <mergeCell ref="H765:H772"/>
    <mergeCell ref="N765:N772"/>
    <mergeCell ref="G756:G763"/>
    <mergeCell ref="H756:H763"/>
    <mergeCell ref="N756:N763"/>
    <mergeCell ref="O756:O763"/>
    <mergeCell ref="P756:P763"/>
    <mergeCell ref="Q756:Q763"/>
    <mergeCell ref="O747:O754"/>
    <mergeCell ref="P747:P754"/>
    <mergeCell ref="Q747:Q754"/>
    <mergeCell ref="R747:R754"/>
    <mergeCell ref="B755:C755"/>
    <mergeCell ref="A756:A764"/>
    <mergeCell ref="B756:B763"/>
    <mergeCell ref="D756:D763"/>
    <mergeCell ref="E756:E763"/>
    <mergeCell ref="F756:F763"/>
    <mergeCell ref="R738:R745"/>
    <mergeCell ref="B746:C746"/>
    <mergeCell ref="A747:A755"/>
    <mergeCell ref="B747:B754"/>
    <mergeCell ref="D747:D754"/>
    <mergeCell ref="E747:E754"/>
    <mergeCell ref="F747:F754"/>
    <mergeCell ref="G747:G754"/>
    <mergeCell ref="H747:H754"/>
    <mergeCell ref="N747:N754"/>
    <mergeCell ref="G738:G745"/>
    <mergeCell ref="H738:H745"/>
    <mergeCell ref="N738:N745"/>
    <mergeCell ref="O738:O745"/>
    <mergeCell ref="P738:P745"/>
    <mergeCell ref="Q738:Q745"/>
    <mergeCell ref="O729:O736"/>
    <mergeCell ref="P729:P736"/>
    <mergeCell ref="Q729:Q736"/>
    <mergeCell ref="R729:R736"/>
    <mergeCell ref="B737:C737"/>
    <mergeCell ref="A738:A746"/>
    <mergeCell ref="B738:B745"/>
    <mergeCell ref="D738:D745"/>
    <mergeCell ref="E738:E745"/>
    <mergeCell ref="F738:F745"/>
    <mergeCell ref="R720:R727"/>
    <mergeCell ref="B728:C728"/>
    <mergeCell ref="A729:A737"/>
    <mergeCell ref="B729:B736"/>
    <mergeCell ref="D729:D736"/>
    <mergeCell ref="E729:E736"/>
    <mergeCell ref="F729:F736"/>
    <mergeCell ref="G729:G736"/>
    <mergeCell ref="H729:H736"/>
    <mergeCell ref="N729:N736"/>
    <mergeCell ref="G720:G727"/>
    <mergeCell ref="H720:H727"/>
    <mergeCell ref="N720:N727"/>
    <mergeCell ref="O720:O727"/>
    <mergeCell ref="P720:P727"/>
    <mergeCell ref="Q720:Q727"/>
    <mergeCell ref="O711:O718"/>
    <mergeCell ref="P711:P718"/>
    <mergeCell ref="Q711:Q718"/>
    <mergeCell ref="R711:R718"/>
    <mergeCell ref="B719:C719"/>
    <mergeCell ref="A720:A728"/>
    <mergeCell ref="B720:B727"/>
    <mergeCell ref="D720:D727"/>
    <mergeCell ref="E720:E727"/>
    <mergeCell ref="F720:F727"/>
    <mergeCell ref="R702:R709"/>
    <mergeCell ref="B710:C710"/>
    <mergeCell ref="A711:A719"/>
    <mergeCell ref="B711:B718"/>
    <mergeCell ref="D711:D718"/>
    <mergeCell ref="E711:E718"/>
    <mergeCell ref="F711:F718"/>
    <mergeCell ref="G711:G718"/>
    <mergeCell ref="H711:H718"/>
    <mergeCell ref="N711:N718"/>
    <mergeCell ref="G702:G709"/>
    <mergeCell ref="H702:H709"/>
    <mergeCell ref="N702:N709"/>
    <mergeCell ref="O702:O709"/>
    <mergeCell ref="P702:P709"/>
    <mergeCell ref="Q702:Q709"/>
    <mergeCell ref="O693:O700"/>
    <mergeCell ref="P693:P700"/>
    <mergeCell ref="Q693:Q700"/>
    <mergeCell ref="R693:R700"/>
    <mergeCell ref="B701:C701"/>
    <mergeCell ref="A702:A710"/>
    <mergeCell ref="B702:B709"/>
    <mergeCell ref="D702:D709"/>
    <mergeCell ref="E702:E709"/>
    <mergeCell ref="F702:F709"/>
    <mergeCell ref="R684:R691"/>
    <mergeCell ref="B692:C692"/>
    <mergeCell ref="A693:A701"/>
    <mergeCell ref="B693:B700"/>
    <mergeCell ref="D693:D700"/>
    <mergeCell ref="E693:E700"/>
    <mergeCell ref="F693:F700"/>
    <mergeCell ref="G693:G700"/>
    <mergeCell ref="H693:H700"/>
    <mergeCell ref="N693:N700"/>
    <mergeCell ref="G684:G691"/>
    <mergeCell ref="H684:H691"/>
    <mergeCell ref="N684:N691"/>
    <mergeCell ref="O684:O691"/>
    <mergeCell ref="P684:P691"/>
    <mergeCell ref="Q684:Q691"/>
    <mergeCell ref="O675:O682"/>
    <mergeCell ref="P675:P682"/>
    <mergeCell ref="Q675:Q682"/>
    <mergeCell ref="R675:R682"/>
    <mergeCell ref="B683:C683"/>
    <mergeCell ref="A684:A692"/>
    <mergeCell ref="B684:B691"/>
    <mergeCell ref="D684:D691"/>
    <mergeCell ref="E684:E691"/>
    <mergeCell ref="F684:F691"/>
    <mergeCell ref="R666:R673"/>
    <mergeCell ref="B674:C674"/>
    <mergeCell ref="A675:A683"/>
    <mergeCell ref="B675:B682"/>
    <mergeCell ref="D675:D682"/>
    <mergeCell ref="E675:E682"/>
    <mergeCell ref="F675:F682"/>
    <mergeCell ref="G675:G682"/>
    <mergeCell ref="H675:H682"/>
    <mergeCell ref="N675:N682"/>
    <mergeCell ref="G666:G673"/>
    <mergeCell ref="H666:H673"/>
    <mergeCell ref="N666:N673"/>
    <mergeCell ref="O666:O673"/>
    <mergeCell ref="P666:P673"/>
    <mergeCell ref="Q666:Q673"/>
    <mergeCell ref="O657:O664"/>
    <mergeCell ref="P657:P664"/>
    <mergeCell ref="Q657:Q664"/>
    <mergeCell ref="R657:R664"/>
    <mergeCell ref="B665:C665"/>
    <mergeCell ref="A666:A674"/>
    <mergeCell ref="B666:B673"/>
    <mergeCell ref="D666:D673"/>
    <mergeCell ref="E666:E673"/>
    <mergeCell ref="F666:F673"/>
    <mergeCell ref="R648:R655"/>
    <mergeCell ref="B656:C656"/>
    <mergeCell ref="A657:A665"/>
    <mergeCell ref="B657:B664"/>
    <mergeCell ref="D657:D664"/>
    <mergeCell ref="E657:E664"/>
    <mergeCell ref="F657:F664"/>
    <mergeCell ref="G657:G664"/>
    <mergeCell ref="H657:H664"/>
    <mergeCell ref="N657:N664"/>
    <mergeCell ref="G648:G655"/>
    <mergeCell ref="H648:H655"/>
    <mergeCell ref="N648:N655"/>
    <mergeCell ref="O648:O655"/>
    <mergeCell ref="P648:P655"/>
    <mergeCell ref="Q648:Q655"/>
    <mergeCell ref="O639:O646"/>
    <mergeCell ref="P639:P646"/>
    <mergeCell ref="Q639:Q646"/>
    <mergeCell ref="R639:R646"/>
    <mergeCell ref="B647:C647"/>
    <mergeCell ref="A648:A656"/>
    <mergeCell ref="B648:B655"/>
    <mergeCell ref="D648:D655"/>
    <mergeCell ref="E648:E655"/>
    <mergeCell ref="F648:F655"/>
    <mergeCell ref="R630:R637"/>
    <mergeCell ref="B638:C638"/>
    <mergeCell ref="A639:A647"/>
    <mergeCell ref="B639:B646"/>
    <mergeCell ref="D639:D646"/>
    <mergeCell ref="E639:E646"/>
    <mergeCell ref="F639:F646"/>
    <mergeCell ref="G639:G646"/>
    <mergeCell ref="H639:H646"/>
    <mergeCell ref="N639:N646"/>
    <mergeCell ref="G630:G637"/>
    <mergeCell ref="H630:H637"/>
    <mergeCell ref="N630:N637"/>
    <mergeCell ref="O630:O637"/>
    <mergeCell ref="P630:P637"/>
    <mergeCell ref="Q630:Q637"/>
    <mergeCell ref="O621:O628"/>
    <mergeCell ref="P621:P628"/>
    <mergeCell ref="Q621:Q628"/>
    <mergeCell ref="R621:R628"/>
    <mergeCell ref="B629:C629"/>
    <mergeCell ref="A630:A638"/>
    <mergeCell ref="B630:B637"/>
    <mergeCell ref="D630:D637"/>
    <mergeCell ref="E630:E637"/>
    <mergeCell ref="F630:F637"/>
    <mergeCell ref="R612:R619"/>
    <mergeCell ref="B620:C620"/>
    <mergeCell ref="A621:A629"/>
    <mergeCell ref="B621:B628"/>
    <mergeCell ref="D621:D628"/>
    <mergeCell ref="E621:E628"/>
    <mergeCell ref="F621:F628"/>
    <mergeCell ref="G621:G628"/>
    <mergeCell ref="H621:H628"/>
    <mergeCell ref="N621:N628"/>
    <mergeCell ref="G612:G619"/>
    <mergeCell ref="H612:H619"/>
    <mergeCell ref="N612:N619"/>
    <mergeCell ref="O612:O619"/>
    <mergeCell ref="P612:P619"/>
    <mergeCell ref="Q612:Q619"/>
    <mergeCell ref="O603:O610"/>
    <mergeCell ref="P603:P610"/>
    <mergeCell ref="Q603:Q610"/>
    <mergeCell ref="R603:R610"/>
    <mergeCell ref="B611:C611"/>
    <mergeCell ref="A612:A620"/>
    <mergeCell ref="B612:B619"/>
    <mergeCell ref="D612:D619"/>
    <mergeCell ref="E612:E619"/>
    <mergeCell ref="F612:F619"/>
    <mergeCell ref="R594:R601"/>
    <mergeCell ref="B602:C602"/>
    <mergeCell ref="A603:A611"/>
    <mergeCell ref="B603:B610"/>
    <mergeCell ref="D603:D610"/>
    <mergeCell ref="E603:E610"/>
    <mergeCell ref="F603:F610"/>
    <mergeCell ref="G603:G610"/>
    <mergeCell ref="H603:H610"/>
    <mergeCell ref="N603:N610"/>
    <mergeCell ref="G594:G601"/>
    <mergeCell ref="H594:H601"/>
    <mergeCell ref="N594:N601"/>
    <mergeCell ref="O594:O601"/>
    <mergeCell ref="P594:P601"/>
    <mergeCell ref="Q594:Q601"/>
    <mergeCell ref="O585:O592"/>
    <mergeCell ref="P585:P592"/>
    <mergeCell ref="Q585:Q592"/>
    <mergeCell ref="R585:R592"/>
    <mergeCell ref="B593:C593"/>
    <mergeCell ref="A594:A602"/>
    <mergeCell ref="B594:B601"/>
    <mergeCell ref="D594:D601"/>
    <mergeCell ref="E594:E601"/>
    <mergeCell ref="F594:F601"/>
    <mergeCell ref="R576:R583"/>
    <mergeCell ref="B584:C584"/>
    <mergeCell ref="A585:A593"/>
    <mergeCell ref="B585:B592"/>
    <mergeCell ref="D585:D592"/>
    <mergeCell ref="E585:E592"/>
    <mergeCell ref="F585:F592"/>
    <mergeCell ref="G585:G592"/>
    <mergeCell ref="H585:H592"/>
    <mergeCell ref="N585:N592"/>
    <mergeCell ref="G576:G583"/>
    <mergeCell ref="H576:H583"/>
    <mergeCell ref="N576:N583"/>
    <mergeCell ref="O576:O583"/>
    <mergeCell ref="P576:P583"/>
    <mergeCell ref="Q576:Q583"/>
    <mergeCell ref="O567:O574"/>
    <mergeCell ref="P567:P574"/>
    <mergeCell ref="Q567:Q574"/>
    <mergeCell ref="R567:R574"/>
    <mergeCell ref="B575:C575"/>
    <mergeCell ref="A576:A584"/>
    <mergeCell ref="B576:B583"/>
    <mergeCell ref="D576:D583"/>
    <mergeCell ref="E576:E583"/>
    <mergeCell ref="F576:F583"/>
    <mergeCell ref="R558:R565"/>
    <mergeCell ref="B566:C566"/>
    <mergeCell ref="A567:A575"/>
    <mergeCell ref="B567:B574"/>
    <mergeCell ref="D567:D574"/>
    <mergeCell ref="E567:E574"/>
    <mergeCell ref="F567:F574"/>
    <mergeCell ref="G567:G574"/>
    <mergeCell ref="H567:H574"/>
    <mergeCell ref="N567:N574"/>
    <mergeCell ref="G558:G565"/>
    <mergeCell ref="H558:H565"/>
    <mergeCell ref="N558:N565"/>
    <mergeCell ref="O558:O565"/>
    <mergeCell ref="P558:P565"/>
    <mergeCell ref="Q558:Q565"/>
    <mergeCell ref="O549:O556"/>
    <mergeCell ref="P549:P556"/>
    <mergeCell ref="Q549:Q556"/>
    <mergeCell ref="R549:R556"/>
    <mergeCell ref="B557:C557"/>
    <mergeCell ref="A558:A566"/>
    <mergeCell ref="B558:B565"/>
    <mergeCell ref="D558:D565"/>
    <mergeCell ref="E558:E565"/>
    <mergeCell ref="F558:F565"/>
    <mergeCell ref="R540:R547"/>
    <mergeCell ref="B548:C548"/>
    <mergeCell ref="A549:A557"/>
    <mergeCell ref="B549:B556"/>
    <mergeCell ref="D549:D556"/>
    <mergeCell ref="E549:E556"/>
    <mergeCell ref="F549:F556"/>
    <mergeCell ref="G549:G556"/>
    <mergeCell ref="H549:H556"/>
    <mergeCell ref="N549:N556"/>
    <mergeCell ref="G540:G547"/>
    <mergeCell ref="H540:H547"/>
    <mergeCell ref="N540:N547"/>
    <mergeCell ref="O540:O547"/>
    <mergeCell ref="P540:P547"/>
    <mergeCell ref="Q540:Q547"/>
    <mergeCell ref="O531:O538"/>
    <mergeCell ref="P531:P538"/>
    <mergeCell ref="Q531:Q538"/>
    <mergeCell ref="R531:R538"/>
    <mergeCell ref="B539:C539"/>
    <mergeCell ref="A540:A548"/>
    <mergeCell ref="B540:B547"/>
    <mergeCell ref="D540:D547"/>
    <mergeCell ref="E540:E547"/>
    <mergeCell ref="F540:F547"/>
    <mergeCell ref="R522:R529"/>
    <mergeCell ref="B530:C530"/>
    <mergeCell ref="A531:A539"/>
    <mergeCell ref="B531:B538"/>
    <mergeCell ref="D531:D538"/>
    <mergeCell ref="E531:E538"/>
    <mergeCell ref="F531:F538"/>
    <mergeCell ref="G531:G538"/>
    <mergeCell ref="H531:H538"/>
    <mergeCell ref="N531:N538"/>
    <mergeCell ref="G522:G529"/>
    <mergeCell ref="H522:H529"/>
    <mergeCell ref="N522:N529"/>
    <mergeCell ref="O522:O529"/>
    <mergeCell ref="P522:P529"/>
    <mergeCell ref="Q522:Q529"/>
    <mergeCell ref="O513:O520"/>
    <mergeCell ref="P513:P520"/>
    <mergeCell ref="Q513:Q520"/>
    <mergeCell ref="R513:R520"/>
    <mergeCell ref="B521:C521"/>
    <mergeCell ref="A522:A530"/>
    <mergeCell ref="B522:B529"/>
    <mergeCell ref="D522:D529"/>
    <mergeCell ref="E522:E529"/>
    <mergeCell ref="F522:F529"/>
    <mergeCell ref="R504:R511"/>
    <mergeCell ref="B512:C512"/>
    <mergeCell ref="A513:A521"/>
    <mergeCell ref="B513:B520"/>
    <mergeCell ref="D513:D520"/>
    <mergeCell ref="E513:E520"/>
    <mergeCell ref="F513:F520"/>
    <mergeCell ref="G513:G520"/>
    <mergeCell ref="H513:H520"/>
    <mergeCell ref="N513:N520"/>
    <mergeCell ref="G504:G511"/>
    <mergeCell ref="H504:H511"/>
    <mergeCell ref="N504:N511"/>
    <mergeCell ref="O504:O511"/>
    <mergeCell ref="P504:P511"/>
    <mergeCell ref="Q504:Q511"/>
    <mergeCell ref="O495:O502"/>
    <mergeCell ref="P495:P502"/>
    <mergeCell ref="Q495:Q502"/>
    <mergeCell ref="R495:R502"/>
    <mergeCell ref="B503:C503"/>
    <mergeCell ref="A504:A512"/>
    <mergeCell ref="B504:B511"/>
    <mergeCell ref="D504:D511"/>
    <mergeCell ref="E504:E511"/>
    <mergeCell ref="F504:F511"/>
    <mergeCell ref="R486:R493"/>
    <mergeCell ref="B494:C494"/>
    <mergeCell ref="A495:A503"/>
    <mergeCell ref="B495:B502"/>
    <mergeCell ref="D495:D502"/>
    <mergeCell ref="E495:E502"/>
    <mergeCell ref="F495:F502"/>
    <mergeCell ref="G495:G502"/>
    <mergeCell ref="H495:H502"/>
    <mergeCell ref="N495:N502"/>
    <mergeCell ref="G486:G493"/>
    <mergeCell ref="H486:H493"/>
    <mergeCell ref="N486:N493"/>
    <mergeCell ref="O486:O493"/>
    <mergeCell ref="P486:P493"/>
    <mergeCell ref="Q486:Q493"/>
    <mergeCell ref="O477:O484"/>
    <mergeCell ref="P477:P484"/>
    <mergeCell ref="Q477:Q484"/>
    <mergeCell ref="R477:R484"/>
    <mergeCell ref="B485:C485"/>
    <mergeCell ref="A486:A494"/>
    <mergeCell ref="B486:B493"/>
    <mergeCell ref="D486:D493"/>
    <mergeCell ref="E486:E493"/>
    <mergeCell ref="F486:F493"/>
    <mergeCell ref="R468:R475"/>
    <mergeCell ref="B476:C476"/>
    <mergeCell ref="A477:A485"/>
    <mergeCell ref="B477:B484"/>
    <mergeCell ref="D477:D484"/>
    <mergeCell ref="E477:E484"/>
    <mergeCell ref="F477:F484"/>
    <mergeCell ref="G477:G484"/>
    <mergeCell ref="H477:H484"/>
    <mergeCell ref="N477:N484"/>
    <mergeCell ref="G468:G475"/>
    <mergeCell ref="H468:H475"/>
    <mergeCell ref="N468:N475"/>
    <mergeCell ref="O468:O475"/>
    <mergeCell ref="P468:P475"/>
    <mergeCell ref="Q468:Q475"/>
    <mergeCell ref="O459:O466"/>
    <mergeCell ref="P459:P466"/>
    <mergeCell ref="Q459:Q466"/>
    <mergeCell ref="R459:R466"/>
    <mergeCell ref="B467:C467"/>
    <mergeCell ref="A468:A476"/>
    <mergeCell ref="B468:B475"/>
    <mergeCell ref="D468:D475"/>
    <mergeCell ref="E468:E475"/>
    <mergeCell ref="F468:F475"/>
    <mergeCell ref="R450:R457"/>
    <mergeCell ref="B458:C458"/>
    <mergeCell ref="A459:A467"/>
    <mergeCell ref="B459:B466"/>
    <mergeCell ref="D459:D466"/>
    <mergeCell ref="E459:E466"/>
    <mergeCell ref="F459:F466"/>
    <mergeCell ref="G459:G466"/>
    <mergeCell ref="H459:H466"/>
    <mergeCell ref="N459:N466"/>
    <mergeCell ref="G450:G457"/>
    <mergeCell ref="H450:H457"/>
    <mergeCell ref="N450:N457"/>
    <mergeCell ref="O450:O457"/>
    <mergeCell ref="P450:P457"/>
    <mergeCell ref="Q450:Q457"/>
    <mergeCell ref="O441:O448"/>
    <mergeCell ref="P441:P448"/>
    <mergeCell ref="Q441:Q448"/>
    <mergeCell ref="R441:R448"/>
    <mergeCell ref="B449:C449"/>
    <mergeCell ref="A450:A458"/>
    <mergeCell ref="B450:B457"/>
    <mergeCell ref="D450:D457"/>
    <mergeCell ref="E450:E457"/>
    <mergeCell ref="F450:F457"/>
    <mergeCell ref="R432:R439"/>
    <mergeCell ref="B440:C440"/>
    <mergeCell ref="A441:A449"/>
    <mergeCell ref="B441:B448"/>
    <mergeCell ref="D441:D448"/>
    <mergeCell ref="E441:E448"/>
    <mergeCell ref="F441:F448"/>
    <mergeCell ref="G441:G448"/>
    <mergeCell ref="H441:H448"/>
    <mergeCell ref="N441:N448"/>
    <mergeCell ref="G432:G439"/>
    <mergeCell ref="H432:H439"/>
    <mergeCell ref="N432:N439"/>
    <mergeCell ref="O432:O439"/>
    <mergeCell ref="P432:P439"/>
    <mergeCell ref="Q432:Q439"/>
    <mergeCell ref="O423:O430"/>
    <mergeCell ref="P423:P430"/>
    <mergeCell ref="Q423:Q430"/>
    <mergeCell ref="R423:R430"/>
    <mergeCell ref="B431:C431"/>
    <mergeCell ref="A432:A440"/>
    <mergeCell ref="B432:B439"/>
    <mergeCell ref="D432:D439"/>
    <mergeCell ref="E432:E439"/>
    <mergeCell ref="F432:F439"/>
    <mergeCell ref="R414:R421"/>
    <mergeCell ref="B422:C422"/>
    <mergeCell ref="A423:A431"/>
    <mergeCell ref="B423:B430"/>
    <mergeCell ref="D423:D430"/>
    <mergeCell ref="E423:E430"/>
    <mergeCell ref="F423:F430"/>
    <mergeCell ref="G423:G430"/>
    <mergeCell ref="H423:H430"/>
    <mergeCell ref="N423:N430"/>
    <mergeCell ref="G414:G421"/>
    <mergeCell ref="H414:H421"/>
    <mergeCell ref="N414:N421"/>
    <mergeCell ref="O414:O421"/>
    <mergeCell ref="P414:P421"/>
    <mergeCell ref="Q414:Q421"/>
    <mergeCell ref="O405:O412"/>
    <mergeCell ref="P405:P412"/>
    <mergeCell ref="Q405:Q412"/>
    <mergeCell ref="R405:R412"/>
    <mergeCell ref="B413:C413"/>
    <mergeCell ref="A414:A422"/>
    <mergeCell ref="B414:B421"/>
    <mergeCell ref="D414:D421"/>
    <mergeCell ref="E414:E421"/>
    <mergeCell ref="F414:F421"/>
    <mergeCell ref="R396:R403"/>
    <mergeCell ref="B404:C404"/>
    <mergeCell ref="A405:A413"/>
    <mergeCell ref="B405:B412"/>
    <mergeCell ref="D405:D412"/>
    <mergeCell ref="E405:E412"/>
    <mergeCell ref="F405:F412"/>
    <mergeCell ref="G405:G412"/>
    <mergeCell ref="H405:H412"/>
    <mergeCell ref="N405:N412"/>
    <mergeCell ref="G396:G403"/>
    <mergeCell ref="H396:H403"/>
    <mergeCell ref="N396:N403"/>
    <mergeCell ref="O396:O403"/>
    <mergeCell ref="P396:P403"/>
    <mergeCell ref="Q396:Q403"/>
    <mergeCell ref="O387:O394"/>
    <mergeCell ref="P387:P394"/>
    <mergeCell ref="Q387:Q394"/>
    <mergeCell ref="R387:R394"/>
    <mergeCell ref="B395:C395"/>
    <mergeCell ref="A396:A404"/>
    <mergeCell ref="B396:B403"/>
    <mergeCell ref="D396:D403"/>
    <mergeCell ref="E396:E403"/>
    <mergeCell ref="F396:F403"/>
    <mergeCell ref="R378:R385"/>
    <mergeCell ref="B386:C386"/>
    <mergeCell ref="A387:A395"/>
    <mergeCell ref="B387:B394"/>
    <mergeCell ref="D387:D394"/>
    <mergeCell ref="E387:E394"/>
    <mergeCell ref="F387:F394"/>
    <mergeCell ref="G387:G394"/>
    <mergeCell ref="H387:H394"/>
    <mergeCell ref="N387:N394"/>
    <mergeCell ref="G378:G385"/>
    <mergeCell ref="H378:H385"/>
    <mergeCell ref="N378:N385"/>
    <mergeCell ref="O378:O385"/>
    <mergeCell ref="P378:P385"/>
    <mergeCell ref="Q378:Q385"/>
    <mergeCell ref="O369:O376"/>
    <mergeCell ref="P369:P376"/>
    <mergeCell ref="Q369:Q376"/>
    <mergeCell ref="R369:R376"/>
    <mergeCell ref="B377:C377"/>
    <mergeCell ref="A378:A386"/>
    <mergeCell ref="B378:B385"/>
    <mergeCell ref="D378:D385"/>
    <mergeCell ref="E378:E385"/>
    <mergeCell ref="F378:F385"/>
    <mergeCell ref="R360:R367"/>
    <mergeCell ref="B368:C368"/>
    <mergeCell ref="A369:A377"/>
    <mergeCell ref="B369:B376"/>
    <mergeCell ref="D369:D376"/>
    <mergeCell ref="E369:E376"/>
    <mergeCell ref="F369:F376"/>
    <mergeCell ref="G369:G376"/>
    <mergeCell ref="H369:H376"/>
    <mergeCell ref="N369:N376"/>
    <mergeCell ref="G360:G367"/>
    <mergeCell ref="H360:H367"/>
    <mergeCell ref="N360:N367"/>
    <mergeCell ref="O360:O367"/>
    <mergeCell ref="P360:P367"/>
    <mergeCell ref="Q360:Q367"/>
    <mergeCell ref="O351:O358"/>
    <mergeCell ref="P351:P358"/>
    <mergeCell ref="Q351:Q358"/>
    <mergeCell ref="R351:R358"/>
    <mergeCell ref="B359:C359"/>
    <mergeCell ref="A360:A368"/>
    <mergeCell ref="B360:B367"/>
    <mergeCell ref="D360:D367"/>
    <mergeCell ref="E360:E367"/>
    <mergeCell ref="F360:F367"/>
    <mergeCell ref="R342:R349"/>
    <mergeCell ref="B350:C350"/>
    <mergeCell ref="A351:A359"/>
    <mergeCell ref="B351:B358"/>
    <mergeCell ref="D351:D358"/>
    <mergeCell ref="E351:E358"/>
    <mergeCell ref="F351:F358"/>
    <mergeCell ref="G351:G358"/>
    <mergeCell ref="H351:H358"/>
    <mergeCell ref="N351:N358"/>
    <mergeCell ref="G342:G349"/>
    <mergeCell ref="H342:H349"/>
    <mergeCell ref="N342:N349"/>
    <mergeCell ref="O342:O349"/>
    <mergeCell ref="P342:P349"/>
    <mergeCell ref="Q342:Q349"/>
    <mergeCell ref="O333:O340"/>
    <mergeCell ref="P333:P340"/>
    <mergeCell ref="Q333:Q340"/>
    <mergeCell ref="R333:R340"/>
    <mergeCell ref="B341:C341"/>
    <mergeCell ref="A342:A350"/>
    <mergeCell ref="B342:B349"/>
    <mergeCell ref="D342:D349"/>
    <mergeCell ref="E342:E349"/>
    <mergeCell ref="F342:F349"/>
    <mergeCell ref="R324:R331"/>
    <mergeCell ref="B332:C332"/>
    <mergeCell ref="A333:A341"/>
    <mergeCell ref="B333:B340"/>
    <mergeCell ref="D333:D340"/>
    <mergeCell ref="E333:E340"/>
    <mergeCell ref="F333:F340"/>
    <mergeCell ref="G333:G340"/>
    <mergeCell ref="H333:H340"/>
    <mergeCell ref="N333:N340"/>
    <mergeCell ref="G324:G331"/>
    <mergeCell ref="H324:H331"/>
    <mergeCell ref="N324:N331"/>
    <mergeCell ref="O324:O331"/>
    <mergeCell ref="P324:P331"/>
    <mergeCell ref="Q324:Q331"/>
    <mergeCell ref="O315:O322"/>
    <mergeCell ref="P315:P322"/>
    <mergeCell ref="Q315:Q322"/>
    <mergeCell ref="R315:R322"/>
    <mergeCell ref="B323:C323"/>
    <mergeCell ref="A324:A332"/>
    <mergeCell ref="B324:B331"/>
    <mergeCell ref="D324:D331"/>
    <mergeCell ref="E324:E331"/>
    <mergeCell ref="F324:F331"/>
    <mergeCell ref="R306:R313"/>
    <mergeCell ref="B314:C314"/>
    <mergeCell ref="A315:A323"/>
    <mergeCell ref="B315:B322"/>
    <mergeCell ref="D315:D322"/>
    <mergeCell ref="E315:E322"/>
    <mergeCell ref="F315:F322"/>
    <mergeCell ref="G315:G322"/>
    <mergeCell ref="H315:H322"/>
    <mergeCell ref="N315:N322"/>
    <mergeCell ref="G306:G313"/>
    <mergeCell ref="H306:H313"/>
    <mergeCell ref="N306:N313"/>
    <mergeCell ref="O306:O313"/>
    <mergeCell ref="P306:P313"/>
    <mergeCell ref="Q306:Q313"/>
    <mergeCell ref="O297:O304"/>
    <mergeCell ref="P297:P304"/>
    <mergeCell ref="Q297:Q304"/>
    <mergeCell ref="R297:R304"/>
    <mergeCell ref="B305:C305"/>
    <mergeCell ref="A306:A314"/>
    <mergeCell ref="B306:B313"/>
    <mergeCell ref="D306:D313"/>
    <mergeCell ref="E306:E313"/>
    <mergeCell ref="F306:F313"/>
    <mergeCell ref="R288:R295"/>
    <mergeCell ref="B296:C296"/>
    <mergeCell ref="A297:A305"/>
    <mergeCell ref="B297:B304"/>
    <mergeCell ref="D297:D304"/>
    <mergeCell ref="E297:E304"/>
    <mergeCell ref="F297:F304"/>
    <mergeCell ref="G297:G304"/>
    <mergeCell ref="H297:H304"/>
    <mergeCell ref="N297:N304"/>
    <mergeCell ref="G288:G295"/>
    <mergeCell ref="H288:H295"/>
    <mergeCell ref="N288:N295"/>
    <mergeCell ref="O288:O295"/>
    <mergeCell ref="P288:P295"/>
    <mergeCell ref="Q288:Q295"/>
    <mergeCell ref="O279:O286"/>
    <mergeCell ref="P279:P286"/>
    <mergeCell ref="Q279:Q286"/>
    <mergeCell ref="R279:R286"/>
    <mergeCell ref="B287:C287"/>
    <mergeCell ref="A288:A296"/>
    <mergeCell ref="B288:B295"/>
    <mergeCell ref="D288:D295"/>
    <mergeCell ref="E288:E295"/>
    <mergeCell ref="F288:F295"/>
    <mergeCell ref="R270:R277"/>
    <mergeCell ref="B278:C278"/>
    <mergeCell ref="A279:A287"/>
    <mergeCell ref="B279:B286"/>
    <mergeCell ref="D279:D286"/>
    <mergeCell ref="E279:E286"/>
    <mergeCell ref="F279:F286"/>
    <mergeCell ref="G279:G286"/>
    <mergeCell ref="H279:H286"/>
    <mergeCell ref="N279:N286"/>
    <mergeCell ref="G270:G277"/>
    <mergeCell ref="H270:H277"/>
    <mergeCell ref="N270:N277"/>
    <mergeCell ref="O270:O277"/>
    <mergeCell ref="P270:P277"/>
    <mergeCell ref="Q270:Q277"/>
    <mergeCell ref="O261:O268"/>
    <mergeCell ref="P261:P268"/>
    <mergeCell ref="Q261:Q268"/>
    <mergeCell ref="R261:R268"/>
    <mergeCell ref="B269:C269"/>
    <mergeCell ref="A270:A278"/>
    <mergeCell ref="B270:B277"/>
    <mergeCell ref="D270:D277"/>
    <mergeCell ref="E270:E277"/>
    <mergeCell ref="F270:F277"/>
    <mergeCell ref="R252:R259"/>
    <mergeCell ref="B260:C260"/>
    <mergeCell ref="A261:A269"/>
    <mergeCell ref="B261:B268"/>
    <mergeCell ref="D261:D268"/>
    <mergeCell ref="E261:E268"/>
    <mergeCell ref="F261:F268"/>
    <mergeCell ref="G261:G268"/>
    <mergeCell ref="H261:H268"/>
    <mergeCell ref="N261:N268"/>
    <mergeCell ref="G252:G259"/>
    <mergeCell ref="H252:H259"/>
    <mergeCell ref="N252:N259"/>
    <mergeCell ref="O252:O259"/>
    <mergeCell ref="P252:P259"/>
    <mergeCell ref="Q252:Q259"/>
    <mergeCell ref="O243:O250"/>
    <mergeCell ref="P243:P250"/>
    <mergeCell ref="Q243:Q250"/>
    <mergeCell ref="R243:R250"/>
    <mergeCell ref="B251:C251"/>
    <mergeCell ref="A252:A260"/>
    <mergeCell ref="B252:B259"/>
    <mergeCell ref="D252:D259"/>
    <mergeCell ref="E252:E259"/>
    <mergeCell ref="F252:F259"/>
    <mergeCell ref="R234:R241"/>
    <mergeCell ref="B242:C242"/>
    <mergeCell ref="A243:A251"/>
    <mergeCell ref="B243:B250"/>
    <mergeCell ref="D243:D250"/>
    <mergeCell ref="E243:E250"/>
    <mergeCell ref="F243:F250"/>
    <mergeCell ref="G243:G250"/>
    <mergeCell ref="H243:H250"/>
    <mergeCell ref="N243:N250"/>
    <mergeCell ref="G234:G241"/>
    <mergeCell ref="H234:H241"/>
    <mergeCell ref="N234:N241"/>
    <mergeCell ref="O234:O241"/>
    <mergeCell ref="P234:P241"/>
    <mergeCell ref="Q234:Q241"/>
    <mergeCell ref="O225:O232"/>
    <mergeCell ref="P225:P232"/>
    <mergeCell ref="Q225:Q232"/>
    <mergeCell ref="R225:R232"/>
    <mergeCell ref="B233:C233"/>
    <mergeCell ref="A234:A242"/>
    <mergeCell ref="B234:B241"/>
    <mergeCell ref="D234:D241"/>
    <mergeCell ref="E234:E241"/>
    <mergeCell ref="F234:F241"/>
    <mergeCell ref="R216:R223"/>
    <mergeCell ref="B224:C224"/>
    <mergeCell ref="A225:A233"/>
    <mergeCell ref="B225:B232"/>
    <mergeCell ref="D225:D232"/>
    <mergeCell ref="E225:E232"/>
    <mergeCell ref="F225:F232"/>
    <mergeCell ref="G225:G232"/>
    <mergeCell ref="H225:H232"/>
    <mergeCell ref="N225:N232"/>
    <mergeCell ref="G216:G223"/>
    <mergeCell ref="H216:H223"/>
    <mergeCell ref="N216:N223"/>
    <mergeCell ref="O216:O223"/>
    <mergeCell ref="P216:P223"/>
    <mergeCell ref="Q216:Q223"/>
    <mergeCell ref="O207:O214"/>
    <mergeCell ref="P207:P214"/>
    <mergeCell ref="Q207:Q214"/>
    <mergeCell ref="R207:R214"/>
    <mergeCell ref="B215:C215"/>
    <mergeCell ref="A216:A224"/>
    <mergeCell ref="B216:B223"/>
    <mergeCell ref="D216:D223"/>
    <mergeCell ref="E216:E223"/>
    <mergeCell ref="F216:F223"/>
    <mergeCell ref="R198:R205"/>
    <mergeCell ref="B206:C206"/>
    <mergeCell ref="A207:A215"/>
    <mergeCell ref="B207:B214"/>
    <mergeCell ref="D207:D214"/>
    <mergeCell ref="E207:E214"/>
    <mergeCell ref="F207:F214"/>
    <mergeCell ref="G207:G214"/>
    <mergeCell ref="H207:H214"/>
    <mergeCell ref="N207:N214"/>
    <mergeCell ref="G198:G205"/>
    <mergeCell ref="H198:H205"/>
    <mergeCell ref="N198:N205"/>
    <mergeCell ref="O198:O205"/>
    <mergeCell ref="P198:P205"/>
    <mergeCell ref="Q198:Q205"/>
    <mergeCell ref="O189:O196"/>
    <mergeCell ref="P189:P196"/>
    <mergeCell ref="Q189:Q196"/>
    <mergeCell ref="R189:R196"/>
    <mergeCell ref="B197:C197"/>
    <mergeCell ref="A198:A206"/>
    <mergeCell ref="B198:B205"/>
    <mergeCell ref="D198:D205"/>
    <mergeCell ref="E198:E205"/>
    <mergeCell ref="F198:F205"/>
    <mergeCell ref="R180:R187"/>
    <mergeCell ref="B188:C188"/>
    <mergeCell ref="A189:A197"/>
    <mergeCell ref="B189:B196"/>
    <mergeCell ref="D189:D196"/>
    <mergeCell ref="E189:E196"/>
    <mergeCell ref="F189:F196"/>
    <mergeCell ref="G189:G196"/>
    <mergeCell ref="H189:H196"/>
    <mergeCell ref="N189:N196"/>
    <mergeCell ref="G180:G187"/>
    <mergeCell ref="H180:H187"/>
    <mergeCell ref="N180:N187"/>
    <mergeCell ref="O180:O187"/>
    <mergeCell ref="P180:P187"/>
    <mergeCell ref="Q180:Q187"/>
    <mergeCell ref="O171:O178"/>
    <mergeCell ref="P171:P178"/>
    <mergeCell ref="Q171:Q178"/>
    <mergeCell ref="R171:R178"/>
    <mergeCell ref="B179:C179"/>
    <mergeCell ref="A180:A188"/>
    <mergeCell ref="B180:B187"/>
    <mergeCell ref="D180:D187"/>
    <mergeCell ref="E180:E187"/>
    <mergeCell ref="F180:F187"/>
    <mergeCell ref="R162:R169"/>
    <mergeCell ref="B170:C170"/>
    <mergeCell ref="A171:A179"/>
    <mergeCell ref="B171:B178"/>
    <mergeCell ref="D171:D178"/>
    <mergeCell ref="E171:E178"/>
    <mergeCell ref="F171:F178"/>
    <mergeCell ref="G171:G178"/>
    <mergeCell ref="H171:H178"/>
    <mergeCell ref="N171:N178"/>
    <mergeCell ref="G162:G169"/>
    <mergeCell ref="H162:H169"/>
    <mergeCell ref="N162:N169"/>
    <mergeCell ref="O162:O169"/>
    <mergeCell ref="P162:P169"/>
    <mergeCell ref="Q162:Q169"/>
    <mergeCell ref="O153:O160"/>
    <mergeCell ref="P153:P160"/>
    <mergeCell ref="Q153:Q160"/>
    <mergeCell ref="R153:R160"/>
    <mergeCell ref="B161:C161"/>
    <mergeCell ref="A162:A170"/>
    <mergeCell ref="B162:B169"/>
    <mergeCell ref="D162:D169"/>
    <mergeCell ref="E162:E169"/>
    <mergeCell ref="F162:F169"/>
    <mergeCell ref="R144:R151"/>
    <mergeCell ref="B152:C152"/>
    <mergeCell ref="A153:A161"/>
    <mergeCell ref="B153:B160"/>
    <mergeCell ref="D153:D160"/>
    <mergeCell ref="E153:E160"/>
    <mergeCell ref="F153:F160"/>
    <mergeCell ref="G153:G160"/>
    <mergeCell ref="H153:H160"/>
    <mergeCell ref="N153:N160"/>
    <mergeCell ref="G144:G151"/>
    <mergeCell ref="H144:H151"/>
    <mergeCell ref="N144:N151"/>
    <mergeCell ref="O144:O151"/>
    <mergeCell ref="P144:P151"/>
    <mergeCell ref="Q144:Q151"/>
    <mergeCell ref="O135:O142"/>
    <mergeCell ref="P135:P142"/>
    <mergeCell ref="Q135:Q142"/>
    <mergeCell ref="R135:R142"/>
    <mergeCell ref="B143:C143"/>
    <mergeCell ref="A144:A152"/>
    <mergeCell ref="B144:B151"/>
    <mergeCell ref="D144:D151"/>
    <mergeCell ref="E144:E151"/>
    <mergeCell ref="F144:F151"/>
    <mergeCell ref="R126:R133"/>
    <mergeCell ref="B134:C134"/>
    <mergeCell ref="A135:A143"/>
    <mergeCell ref="B135:B142"/>
    <mergeCell ref="D135:D142"/>
    <mergeCell ref="E135:E142"/>
    <mergeCell ref="F135:F142"/>
    <mergeCell ref="G135:G142"/>
    <mergeCell ref="H135:H142"/>
    <mergeCell ref="N135:N142"/>
    <mergeCell ref="G126:G133"/>
    <mergeCell ref="H126:H133"/>
    <mergeCell ref="N126:N133"/>
    <mergeCell ref="O126:O133"/>
    <mergeCell ref="P126:P133"/>
    <mergeCell ref="Q126:Q133"/>
    <mergeCell ref="O117:O124"/>
    <mergeCell ref="P117:P124"/>
    <mergeCell ref="Q117:Q124"/>
    <mergeCell ref="R117:R124"/>
    <mergeCell ref="B125:C125"/>
    <mergeCell ref="A126:A134"/>
    <mergeCell ref="B126:B133"/>
    <mergeCell ref="D126:D133"/>
    <mergeCell ref="E126:E133"/>
    <mergeCell ref="F126:F133"/>
    <mergeCell ref="R108:R115"/>
    <mergeCell ref="B116:C116"/>
    <mergeCell ref="A117:A125"/>
    <mergeCell ref="B117:B124"/>
    <mergeCell ref="D117:D124"/>
    <mergeCell ref="E117:E124"/>
    <mergeCell ref="F117:F124"/>
    <mergeCell ref="G117:G124"/>
    <mergeCell ref="H117:H124"/>
    <mergeCell ref="N117:N124"/>
    <mergeCell ref="G108:G115"/>
    <mergeCell ref="H108:H115"/>
    <mergeCell ref="N108:N115"/>
    <mergeCell ref="O108:O115"/>
    <mergeCell ref="P108:P115"/>
    <mergeCell ref="Q108:Q115"/>
    <mergeCell ref="O99:O106"/>
    <mergeCell ref="P99:P106"/>
    <mergeCell ref="Q99:Q106"/>
    <mergeCell ref="R99:R106"/>
    <mergeCell ref="B107:C107"/>
    <mergeCell ref="A108:A116"/>
    <mergeCell ref="B108:B115"/>
    <mergeCell ref="D108:D115"/>
    <mergeCell ref="E108:E115"/>
    <mergeCell ref="F108:F115"/>
    <mergeCell ref="R90:R97"/>
    <mergeCell ref="B98:C98"/>
    <mergeCell ref="A99:A107"/>
    <mergeCell ref="B99:B106"/>
    <mergeCell ref="D99:D106"/>
    <mergeCell ref="E99:E106"/>
    <mergeCell ref="F99:F106"/>
    <mergeCell ref="G99:G106"/>
    <mergeCell ref="H99:H106"/>
    <mergeCell ref="N99:N106"/>
    <mergeCell ref="G90:G97"/>
    <mergeCell ref="H90:H97"/>
    <mergeCell ref="N90:N97"/>
    <mergeCell ref="O90:O97"/>
    <mergeCell ref="P90:P97"/>
    <mergeCell ref="Q90:Q97"/>
    <mergeCell ref="O81:O88"/>
    <mergeCell ref="P81:P88"/>
    <mergeCell ref="Q81:Q88"/>
    <mergeCell ref="R81:R88"/>
    <mergeCell ref="B89:C89"/>
    <mergeCell ref="A90:A98"/>
    <mergeCell ref="B90:B97"/>
    <mergeCell ref="D90:D97"/>
    <mergeCell ref="E90:E97"/>
    <mergeCell ref="F90:F97"/>
    <mergeCell ref="R72:R79"/>
    <mergeCell ref="B80:C80"/>
    <mergeCell ref="A81:A89"/>
    <mergeCell ref="B81:B88"/>
    <mergeCell ref="D81:D88"/>
    <mergeCell ref="E81:E88"/>
    <mergeCell ref="F81:F88"/>
    <mergeCell ref="G81:G88"/>
    <mergeCell ref="H81:H88"/>
    <mergeCell ref="N81:N88"/>
    <mergeCell ref="G72:G79"/>
    <mergeCell ref="H72:H79"/>
    <mergeCell ref="N72:N79"/>
    <mergeCell ref="O72:O79"/>
    <mergeCell ref="P72:P79"/>
    <mergeCell ref="Q72:Q79"/>
    <mergeCell ref="O63:O70"/>
    <mergeCell ref="P63:P70"/>
    <mergeCell ref="Q63:Q70"/>
    <mergeCell ref="R63:R70"/>
    <mergeCell ref="B71:C71"/>
    <mergeCell ref="A72:A80"/>
    <mergeCell ref="B72:B79"/>
    <mergeCell ref="D72:D79"/>
    <mergeCell ref="E72:E79"/>
    <mergeCell ref="F72:F79"/>
    <mergeCell ref="R54:R61"/>
    <mergeCell ref="B62:C62"/>
    <mergeCell ref="A63:A71"/>
    <mergeCell ref="B63:B70"/>
    <mergeCell ref="D63:D70"/>
    <mergeCell ref="E63:E70"/>
    <mergeCell ref="F63:F70"/>
    <mergeCell ref="G63:G70"/>
    <mergeCell ref="H63:H70"/>
    <mergeCell ref="N63:N70"/>
    <mergeCell ref="G54:G61"/>
    <mergeCell ref="H54:H61"/>
    <mergeCell ref="N54:N61"/>
    <mergeCell ref="O54:O61"/>
    <mergeCell ref="P54:P61"/>
    <mergeCell ref="Q54:Q61"/>
    <mergeCell ref="O45:O52"/>
    <mergeCell ref="P45:P52"/>
    <mergeCell ref="Q45:Q52"/>
    <mergeCell ref="R45:R52"/>
    <mergeCell ref="B53:C53"/>
    <mergeCell ref="A54:A62"/>
    <mergeCell ref="B54:B61"/>
    <mergeCell ref="D54:D61"/>
    <mergeCell ref="E54:E61"/>
    <mergeCell ref="F54:F61"/>
    <mergeCell ref="R36:R43"/>
    <mergeCell ref="B44:C44"/>
    <mergeCell ref="A45:A53"/>
    <mergeCell ref="B45:B52"/>
    <mergeCell ref="D45:D52"/>
    <mergeCell ref="E45:E52"/>
    <mergeCell ref="F45:F52"/>
    <mergeCell ref="G45:G52"/>
    <mergeCell ref="H45:H52"/>
    <mergeCell ref="N45:N52"/>
    <mergeCell ref="G36:G43"/>
    <mergeCell ref="H36:H43"/>
    <mergeCell ref="N36:N43"/>
    <mergeCell ref="O36:O43"/>
    <mergeCell ref="P36:P43"/>
    <mergeCell ref="Q36:Q43"/>
    <mergeCell ref="S6:W6"/>
    <mergeCell ref="O27:O34"/>
    <mergeCell ref="P27:P34"/>
    <mergeCell ref="Q27:Q34"/>
    <mergeCell ref="R27:R34"/>
    <mergeCell ref="B35:C35"/>
    <mergeCell ref="A36:A44"/>
    <mergeCell ref="B36:B43"/>
    <mergeCell ref="D36:D43"/>
    <mergeCell ref="E36:E43"/>
    <mergeCell ref="F36:F43"/>
    <mergeCell ref="R18:R25"/>
    <mergeCell ref="B26:C26"/>
    <mergeCell ref="A27:A35"/>
    <mergeCell ref="B27:B34"/>
    <mergeCell ref="D27:D34"/>
    <mergeCell ref="E27:E34"/>
    <mergeCell ref="F27:F34"/>
    <mergeCell ref="G27:G34"/>
    <mergeCell ref="H27:H34"/>
    <mergeCell ref="N27:N34"/>
    <mergeCell ref="G18:G25"/>
    <mergeCell ref="H18:H25"/>
    <mergeCell ref="N18:N25"/>
    <mergeCell ref="O18:O25"/>
    <mergeCell ref="P18:P25"/>
    <mergeCell ref="Q18:Q25"/>
    <mergeCell ref="A18:A26"/>
    <mergeCell ref="B18:B25"/>
    <mergeCell ref="D18:D25"/>
    <mergeCell ref="E18:E25"/>
    <mergeCell ref="F18:F25"/>
    <mergeCell ref="A1:W1"/>
    <mergeCell ref="A2:W2"/>
    <mergeCell ref="A3:W3"/>
    <mergeCell ref="A4:A7"/>
    <mergeCell ref="B4:B7"/>
    <mergeCell ref="C4:C7"/>
    <mergeCell ref="D4:M4"/>
    <mergeCell ref="N4:W4"/>
    <mergeCell ref="D5:H5"/>
    <mergeCell ref="I5:M5"/>
    <mergeCell ref="B17:C17"/>
    <mergeCell ref="H9:H16"/>
    <mergeCell ref="N9:N16"/>
    <mergeCell ref="O9:O16"/>
    <mergeCell ref="P9:P16"/>
    <mergeCell ref="Q9:Q16"/>
    <mergeCell ref="R9:R16"/>
    <mergeCell ref="D8:H8"/>
    <mergeCell ref="I8:M8"/>
    <mergeCell ref="N8:R8"/>
    <mergeCell ref="S8:W8"/>
    <mergeCell ref="A9:A17"/>
    <mergeCell ref="B9:B16"/>
    <mergeCell ref="D9:D16"/>
    <mergeCell ref="E9:E16"/>
    <mergeCell ref="F9:F16"/>
    <mergeCell ref="G9:G16"/>
    <mergeCell ref="N5:R5"/>
    <mergeCell ref="S5:W5"/>
    <mergeCell ref="D6:H6"/>
    <mergeCell ref="I6:M6"/>
    <mergeCell ref="N6:R6"/>
  </mergeCells>
  <pageMargins left="0" right="0" top="0.31496062992126" bottom="0.118110236220472" header="3.9370078740157501E-2" footer="3.9370078740157501E-2"/>
  <pageSetup scale="6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X530"/>
  <sheetViews>
    <sheetView topLeftCell="H523" zoomScale="90" zoomScaleNormal="90" workbookViewId="0">
      <selection activeCell="J533" sqref="J533"/>
    </sheetView>
  </sheetViews>
  <sheetFormatPr defaultRowHeight="13.5"/>
  <cols>
    <col min="1" max="1" width="3.42578125" style="2" customWidth="1"/>
    <col min="2" max="2" width="14" style="2" customWidth="1"/>
    <col min="3" max="3" width="53" style="2" customWidth="1"/>
    <col min="4" max="23" width="11.7109375" style="2" customWidth="1"/>
    <col min="24" max="24" width="12.42578125" style="2" customWidth="1"/>
    <col min="25" max="222" width="9.140625" style="2"/>
    <col min="223" max="223" width="3.42578125" style="2" customWidth="1"/>
    <col min="224" max="224" width="15" style="2" customWidth="1"/>
    <col min="225" max="225" width="16.28515625" style="2" customWidth="1"/>
    <col min="226" max="226" width="15.42578125" style="2" customWidth="1"/>
    <col min="227" max="227" width="14.5703125" style="2" customWidth="1"/>
    <col min="228" max="228" width="12.85546875" style="2" customWidth="1"/>
    <col min="229" max="232" width="8.28515625" style="2" customWidth="1"/>
    <col min="233" max="233" width="11.7109375" style="2" customWidth="1"/>
    <col min="234" max="237" width="8.28515625" style="2" customWidth="1"/>
    <col min="238" max="238" width="11.7109375" style="2" customWidth="1"/>
    <col min="239" max="242" width="8.28515625" style="2" customWidth="1"/>
    <col min="243" max="243" width="11.7109375" style="2" customWidth="1"/>
    <col min="244" max="247" width="8.28515625" style="2" customWidth="1"/>
    <col min="248" max="248" width="11.7109375" style="2" customWidth="1"/>
    <col min="249" max="478" width="9.140625" style="2"/>
    <col min="479" max="479" width="3.42578125" style="2" customWidth="1"/>
    <col min="480" max="480" width="15" style="2" customWidth="1"/>
    <col min="481" max="481" width="16.28515625" style="2" customWidth="1"/>
    <col min="482" max="482" width="15.42578125" style="2" customWidth="1"/>
    <col min="483" max="483" width="14.5703125" style="2" customWidth="1"/>
    <col min="484" max="484" width="12.85546875" style="2" customWidth="1"/>
    <col min="485" max="488" width="8.28515625" style="2" customWidth="1"/>
    <col min="489" max="489" width="11.7109375" style="2" customWidth="1"/>
    <col min="490" max="493" width="8.28515625" style="2" customWidth="1"/>
    <col min="494" max="494" width="11.7109375" style="2" customWidth="1"/>
    <col min="495" max="498" width="8.28515625" style="2" customWidth="1"/>
    <col min="499" max="499" width="11.7109375" style="2" customWidth="1"/>
    <col min="500" max="503" width="8.28515625" style="2" customWidth="1"/>
    <col min="504" max="504" width="11.7109375" style="2" customWidth="1"/>
    <col min="505" max="734" width="9.140625" style="2"/>
    <col min="735" max="735" width="3.42578125" style="2" customWidth="1"/>
    <col min="736" max="736" width="15" style="2" customWidth="1"/>
    <col min="737" max="737" width="16.28515625" style="2" customWidth="1"/>
    <col min="738" max="738" width="15.42578125" style="2" customWidth="1"/>
    <col min="739" max="739" width="14.5703125" style="2" customWidth="1"/>
    <col min="740" max="740" width="12.85546875" style="2" customWidth="1"/>
    <col min="741" max="744" width="8.28515625" style="2" customWidth="1"/>
    <col min="745" max="745" width="11.7109375" style="2" customWidth="1"/>
    <col min="746" max="749" width="8.28515625" style="2" customWidth="1"/>
    <col min="750" max="750" width="11.7109375" style="2" customWidth="1"/>
    <col min="751" max="754" width="8.28515625" style="2" customWidth="1"/>
    <col min="755" max="755" width="11.7109375" style="2" customWidth="1"/>
    <col min="756" max="759" width="8.28515625" style="2" customWidth="1"/>
    <col min="760" max="760" width="11.7109375" style="2" customWidth="1"/>
    <col min="761" max="990" width="9.140625" style="2"/>
    <col min="991" max="991" width="3.42578125" style="2" customWidth="1"/>
    <col min="992" max="992" width="15" style="2" customWidth="1"/>
    <col min="993" max="993" width="16.28515625" style="2" customWidth="1"/>
    <col min="994" max="994" width="15.42578125" style="2" customWidth="1"/>
    <col min="995" max="995" width="14.5703125" style="2" customWidth="1"/>
    <col min="996" max="996" width="12.85546875" style="2" customWidth="1"/>
    <col min="997" max="1000" width="8.28515625" style="2" customWidth="1"/>
    <col min="1001" max="1001" width="11.7109375" style="2" customWidth="1"/>
    <col min="1002" max="1005" width="8.28515625" style="2" customWidth="1"/>
    <col min="1006" max="1006" width="11.7109375" style="2" customWidth="1"/>
    <col min="1007" max="1010" width="8.28515625" style="2" customWidth="1"/>
    <col min="1011" max="1011" width="11.7109375" style="2" customWidth="1"/>
    <col min="1012" max="1015" width="8.28515625" style="2" customWidth="1"/>
    <col min="1016" max="1016" width="11.7109375" style="2" customWidth="1"/>
    <col min="1017" max="1246" width="9.140625" style="2"/>
    <col min="1247" max="1247" width="3.42578125" style="2" customWidth="1"/>
    <col min="1248" max="1248" width="15" style="2" customWidth="1"/>
    <col min="1249" max="1249" width="16.28515625" style="2" customWidth="1"/>
    <col min="1250" max="1250" width="15.42578125" style="2" customWidth="1"/>
    <col min="1251" max="1251" width="14.5703125" style="2" customWidth="1"/>
    <col min="1252" max="1252" width="12.85546875" style="2" customWidth="1"/>
    <col min="1253" max="1256" width="8.28515625" style="2" customWidth="1"/>
    <col min="1257" max="1257" width="11.7109375" style="2" customWidth="1"/>
    <col min="1258" max="1261" width="8.28515625" style="2" customWidth="1"/>
    <col min="1262" max="1262" width="11.7109375" style="2" customWidth="1"/>
    <col min="1263" max="1266" width="8.28515625" style="2" customWidth="1"/>
    <col min="1267" max="1267" width="11.7109375" style="2" customWidth="1"/>
    <col min="1268" max="1271" width="8.28515625" style="2" customWidth="1"/>
    <col min="1272" max="1272" width="11.7109375" style="2" customWidth="1"/>
    <col min="1273" max="1502" width="9.140625" style="2"/>
    <col min="1503" max="1503" width="3.42578125" style="2" customWidth="1"/>
    <col min="1504" max="1504" width="15" style="2" customWidth="1"/>
    <col min="1505" max="1505" width="16.28515625" style="2" customWidth="1"/>
    <col min="1506" max="1506" width="15.42578125" style="2" customWidth="1"/>
    <col min="1507" max="1507" width="14.5703125" style="2" customWidth="1"/>
    <col min="1508" max="1508" width="12.85546875" style="2" customWidth="1"/>
    <col min="1509" max="1512" width="8.28515625" style="2" customWidth="1"/>
    <col min="1513" max="1513" width="11.7109375" style="2" customWidth="1"/>
    <col min="1514" max="1517" width="8.28515625" style="2" customWidth="1"/>
    <col min="1518" max="1518" width="11.7109375" style="2" customWidth="1"/>
    <col min="1519" max="1522" width="8.28515625" style="2" customWidth="1"/>
    <col min="1523" max="1523" width="11.7109375" style="2" customWidth="1"/>
    <col min="1524" max="1527" width="8.28515625" style="2" customWidth="1"/>
    <col min="1528" max="1528" width="11.7109375" style="2" customWidth="1"/>
    <col min="1529" max="1758" width="9.140625" style="2"/>
    <col min="1759" max="1759" width="3.42578125" style="2" customWidth="1"/>
    <col min="1760" max="1760" width="15" style="2" customWidth="1"/>
    <col min="1761" max="1761" width="16.28515625" style="2" customWidth="1"/>
    <col min="1762" max="1762" width="15.42578125" style="2" customWidth="1"/>
    <col min="1763" max="1763" width="14.5703125" style="2" customWidth="1"/>
    <col min="1764" max="1764" width="12.85546875" style="2" customWidth="1"/>
    <col min="1765" max="1768" width="8.28515625" style="2" customWidth="1"/>
    <col min="1769" max="1769" width="11.7109375" style="2" customWidth="1"/>
    <col min="1770" max="1773" width="8.28515625" style="2" customWidth="1"/>
    <col min="1774" max="1774" width="11.7109375" style="2" customWidth="1"/>
    <col min="1775" max="1778" width="8.28515625" style="2" customWidth="1"/>
    <col min="1779" max="1779" width="11.7109375" style="2" customWidth="1"/>
    <col min="1780" max="1783" width="8.28515625" style="2" customWidth="1"/>
    <col min="1784" max="1784" width="11.7109375" style="2" customWidth="1"/>
    <col min="1785" max="2014" width="9.140625" style="2"/>
    <col min="2015" max="2015" width="3.42578125" style="2" customWidth="1"/>
    <col min="2016" max="2016" width="15" style="2" customWidth="1"/>
    <col min="2017" max="2017" width="16.28515625" style="2" customWidth="1"/>
    <col min="2018" max="2018" width="15.42578125" style="2" customWidth="1"/>
    <col min="2019" max="2019" width="14.5703125" style="2" customWidth="1"/>
    <col min="2020" max="2020" width="12.85546875" style="2" customWidth="1"/>
    <col min="2021" max="2024" width="8.28515625" style="2" customWidth="1"/>
    <col min="2025" max="2025" width="11.7109375" style="2" customWidth="1"/>
    <col min="2026" max="2029" width="8.28515625" style="2" customWidth="1"/>
    <col min="2030" max="2030" width="11.7109375" style="2" customWidth="1"/>
    <col min="2031" max="2034" width="8.28515625" style="2" customWidth="1"/>
    <col min="2035" max="2035" width="11.7109375" style="2" customWidth="1"/>
    <col min="2036" max="2039" width="8.28515625" style="2" customWidth="1"/>
    <col min="2040" max="2040" width="11.7109375" style="2" customWidth="1"/>
    <col min="2041" max="2270" width="9.140625" style="2"/>
    <col min="2271" max="2271" width="3.42578125" style="2" customWidth="1"/>
    <col min="2272" max="2272" width="15" style="2" customWidth="1"/>
    <col min="2273" max="2273" width="16.28515625" style="2" customWidth="1"/>
    <col min="2274" max="2274" width="15.42578125" style="2" customWidth="1"/>
    <col min="2275" max="2275" width="14.5703125" style="2" customWidth="1"/>
    <col min="2276" max="2276" width="12.85546875" style="2" customWidth="1"/>
    <col min="2277" max="2280" width="8.28515625" style="2" customWidth="1"/>
    <col min="2281" max="2281" width="11.7109375" style="2" customWidth="1"/>
    <col min="2282" max="2285" width="8.28515625" style="2" customWidth="1"/>
    <col min="2286" max="2286" width="11.7109375" style="2" customWidth="1"/>
    <col min="2287" max="2290" width="8.28515625" style="2" customWidth="1"/>
    <col min="2291" max="2291" width="11.7109375" style="2" customWidth="1"/>
    <col min="2292" max="2295" width="8.28515625" style="2" customWidth="1"/>
    <col min="2296" max="2296" width="11.7109375" style="2" customWidth="1"/>
    <col min="2297" max="2526" width="9.140625" style="2"/>
    <col min="2527" max="2527" width="3.42578125" style="2" customWidth="1"/>
    <col min="2528" max="2528" width="15" style="2" customWidth="1"/>
    <col min="2529" max="2529" width="16.28515625" style="2" customWidth="1"/>
    <col min="2530" max="2530" width="15.42578125" style="2" customWidth="1"/>
    <col min="2531" max="2531" width="14.5703125" style="2" customWidth="1"/>
    <col min="2532" max="2532" width="12.85546875" style="2" customWidth="1"/>
    <col min="2533" max="2536" width="8.28515625" style="2" customWidth="1"/>
    <col min="2537" max="2537" width="11.7109375" style="2" customWidth="1"/>
    <col min="2538" max="2541" width="8.28515625" style="2" customWidth="1"/>
    <col min="2542" max="2542" width="11.7109375" style="2" customWidth="1"/>
    <col min="2543" max="2546" width="8.28515625" style="2" customWidth="1"/>
    <col min="2547" max="2547" width="11.7109375" style="2" customWidth="1"/>
    <col min="2548" max="2551" width="8.28515625" style="2" customWidth="1"/>
    <col min="2552" max="2552" width="11.7109375" style="2" customWidth="1"/>
    <col min="2553" max="2782" width="9.140625" style="2"/>
    <col min="2783" max="2783" width="3.42578125" style="2" customWidth="1"/>
    <col min="2784" max="2784" width="15" style="2" customWidth="1"/>
    <col min="2785" max="2785" width="16.28515625" style="2" customWidth="1"/>
    <col min="2786" max="2786" width="15.42578125" style="2" customWidth="1"/>
    <col min="2787" max="2787" width="14.5703125" style="2" customWidth="1"/>
    <col min="2788" max="2788" width="12.85546875" style="2" customWidth="1"/>
    <col min="2789" max="2792" width="8.28515625" style="2" customWidth="1"/>
    <col min="2793" max="2793" width="11.7109375" style="2" customWidth="1"/>
    <col min="2794" max="2797" width="8.28515625" style="2" customWidth="1"/>
    <col min="2798" max="2798" width="11.7109375" style="2" customWidth="1"/>
    <col min="2799" max="2802" width="8.28515625" style="2" customWidth="1"/>
    <col min="2803" max="2803" width="11.7109375" style="2" customWidth="1"/>
    <col min="2804" max="2807" width="8.28515625" style="2" customWidth="1"/>
    <col min="2808" max="2808" width="11.7109375" style="2" customWidth="1"/>
    <col min="2809" max="3038" width="9.140625" style="2"/>
    <col min="3039" max="3039" width="3.42578125" style="2" customWidth="1"/>
    <col min="3040" max="3040" width="15" style="2" customWidth="1"/>
    <col min="3041" max="3041" width="16.28515625" style="2" customWidth="1"/>
    <col min="3042" max="3042" width="15.42578125" style="2" customWidth="1"/>
    <col min="3043" max="3043" width="14.5703125" style="2" customWidth="1"/>
    <col min="3044" max="3044" width="12.85546875" style="2" customWidth="1"/>
    <col min="3045" max="3048" width="8.28515625" style="2" customWidth="1"/>
    <col min="3049" max="3049" width="11.7109375" style="2" customWidth="1"/>
    <col min="3050" max="3053" width="8.28515625" style="2" customWidth="1"/>
    <col min="3054" max="3054" width="11.7109375" style="2" customWidth="1"/>
    <col min="3055" max="3058" width="8.28515625" style="2" customWidth="1"/>
    <col min="3059" max="3059" width="11.7109375" style="2" customWidth="1"/>
    <col min="3060" max="3063" width="8.28515625" style="2" customWidth="1"/>
    <col min="3064" max="3064" width="11.7109375" style="2" customWidth="1"/>
    <col min="3065" max="3294" width="9.140625" style="2"/>
    <col min="3295" max="3295" width="3.42578125" style="2" customWidth="1"/>
    <col min="3296" max="3296" width="15" style="2" customWidth="1"/>
    <col min="3297" max="3297" width="16.28515625" style="2" customWidth="1"/>
    <col min="3298" max="3298" width="15.42578125" style="2" customWidth="1"/>
    <col min="3299" max="3299" width="14.5703125" style="2" customWidth="1"/>
    <col min="3300" max="3300" width="12.85546875" style="2" customWidth="1"/>
    <col min="3301" max="3304" width="8.28515625" style="2" customWidth="1"/>
    <col min="3305" max="3305" width="11.7109375" style="2" customWidth="1"/>
    <col min="3306" max="3309" width="8.28515625" style="2" customWidth="1"/>
    <col min="3310" max="3310" width="11.7109375" style="2" customWidth="1"/>
    <col min="3311" max="3314" width="8.28515625" style="2" customWidth="1"/>
    <col min="3315" max="3315" width="11.7109375" style="2" customWidth="1"/>
    <col min="3316" max="3319" width="8.28515625" style="2" customWidth="1"/>
    <col min="3320" max="3320" width="11.7109375" style="2" customWidth="1"/>
    <col min="3321" max="3550" width="9.140625" style="2"/>
    <col min="3551" max="3551" width="3.42578125" style="2" customWidth="1"/>
    <col min="3552" max="3552" width="15" style="2" customWidth="1"/>
    <col min="3553" max="3553" width="16.28515625" style="2" customWidth="1"/>
    <col min="3554" max="3554" width="15.42578125" style="2" customWidth="1"/>
    <col min="3555" max="3555" width="14.5703125" style="2" customWidth="1"/>
    <col min="3556" max="3556" width="12.85546875" style="2" customWidth="1"/>
    <col min="3557" max="3560" width="8.28515625" style="2" customWidth="1"/>
    <col min="3561" max="3561" width="11.7109375" style="2" customWidth="1"/>
    <col min="3562" max="3565" width="8.28515625" style="2" customWidth="1"/>
    <col min="3566" max="3566" width="11.7109375" style="2" customWidth="1"/>
    <col min="3567" max="3570" width="8.28515625" style="2" customWidth="1"/>
    <col min="3571" max="3571" width="11.7109375" style="2" customWidth="1"/>
    <col min="3572" max="3575" width="8.28515625" style="2" customWidth="1"/>
    <col min="3576" max="3576" width="11.7109375" style="2" customWidth="1"/>
    <col min="3577" max="3806" width="9.140625" style="2"/>
    <col min="3807" max="3807" width="3.42578125" style="2" customWidth="1"/>
    <col min="3808" max="3808" width="15" style="2" customWidth="1"/>
    <col min="3809" max="3809" width="16.28515625" style="2" customWidth="1"/>
    <col min="3810" max="3810" width="15.42578125" style="2" customWidth="1"/>
    <col min="3811" max="3811" width="14.5703125" style="2" customWidth="1"/>
    <col min="3812" max="3812" width="12.85546875" style="2" customWidth="1"/>
    <col min="3813" max="3816" width="8.28515625" style="2" customWidth="1"/>
    <col min="3817" max="3817" width="11.7109375" style="2" customWidth="1"/>
    <col min="3818" max="3821" width="8.28515625" style="2" customWidth="1"/>
    <col min="3822" max="3822" width="11.7109375" style="2" customWidth="1"/>
    <col min="3823" max="3826" width="8.28515625" style="2" customWidth="1"/>
    <col min="3827" max="3827" width="11.7109375" style="2" customWidth="1"/>
    <col min="3828" max="3831" width="8.28515625" style="2" customWidth="1"/>
    <col min="3832" max="3832" width="11.7109375" style="2" customWidth="1"/>
    <col min="3833" max="4062" width="9.140625" style="2"/>
    <col min="4063" max="4063" width="3.42578125" style="2" customWidth="1"/>
    <col min="4064" max="4064" width="15" style="2" customWidth="1"/>
    <col min="4065" max="4065" width="16.28515625" style="2" customWidth="1"/>
    <col min="4066" max="4066" width="15.42578125" style="2" customWidth="1"/>
    <col min="4067" max="4067" width="14.5703125" style="2" customWidth="1"/>
    <col min="4068" max="4068" width="12.85546875" style="2" customWidth="1"/>
    <col min="4069" max="4072" width="8.28515625" style="2" customWidth="1"/>
    <col min="4073" max="4073" width="11.7109375" style="2" customWidth="1"/>
    <col min="4074" max="4077" width="8.28515625" style="2" customWidth="1"/>
    <col min="4078" max="4078" width="11.7109375" style="2" customWidth="1"/>
    <col min="4079" max="4082" width="8.28515625" style="2" customWidth="1"/>
    <col min="4083" max="4083" width="11.7109375" style="2" customWidth="1"/>
    <col min="4084" max="4087" width="8.28515625" style="2" customWidth="1"/>
    <col min="4088" max="4088" width="11.7109375" style="2" customWidth="1"/>
    <col min="4089" max="4318" width="9.140625" style="2"/>
    <col min="4319" max="4319" width="3.42578125" style="2" customWidth="1"/>
    <col min="4320" max="4320" width="15" style="2" customWidth="1"/>
    <col min="4321" max="4321" width="16.28515625" style="2" customWidth="1"/>
    <col min="4322" max="4322" width="15.42578125" style="2" customWidth="1"/>
    <col min="4323" max="4323" width="14.5703125" style="2" customWidth="1"/>
    <col min="4324" max="4324" width="12.85546875" style="2" customWidth="1"/>
    <col min="4325" max="4328" width="8.28515625" style="2" customWidth="1"/>
    <col min="4329" max="4329" width="11.7109375" style="2" customWidth="1"/>
    <col min="4330" max="4333" width="8.28515625" style="2" customWidth="1"/>
    <col min="4334" max="4334" width="11.7109375" style="2" customWidth="1"/>
    <col min="4335" max="4338" width="8.28515625" style="2" customWidth="1"/>
    <col min="4339" max="4339" width="11.7109375" style="2" customWidth="1"/>
    <col min="4340" max="4343" width="8.28515625" style="2" customWidth="1"/>
    <col min="4344" max="4344" width="11.7109375" style="2" customWidth="1"/>
    <col min="4345" max="4574" width="9.140625" style="2"/>
    <col min="4575" max="4575" width="3.42578125" style="2" customWidth="1"/>
    <col min="4576" max="4576" width="15" style="2" customWidth="1"/>
    <col min="4577" max="4577" width="16.28515625" style="2" customWidth="1"/>
    <col min="4578" max="4578" width="15.42578125" style="2" customWidth="1"/>
    <col min="4579" max="4579" width="14.5703125" style="2" customWidth="1"/>
    <col min="4580" max="4580" width="12.85546875" style="2" customWidth="1"/>
    <col min="4581" max="4584" width="8.28515625" style="2" customWidth="1"/>
    <col min="4585" max="4585" width="11.7109375" style="2" customWidth="1"/>
    <col min="4586" max="4589" width="8.28515625" style="2" customWidth="1"/>
    <col min="4590" max="4590" width="11.7109375" style="2" customWidth="1"/>
    <col min="4591" max="4594" width="8.28515625" style="2" customWidth="1"/>
    <col min="4595" max="4595" width="11.7109375" style="2" customWidth="1"/>
    <col min="4596" max="4599" width="8.28515625" style="2" customWidth="1"/>
    <col min="4600" max="4600" width="11.7109375" style="2" customWidth="1"/>
    <col min="4601" max="4830" width="9.140625" style="2"/>
    <col min="4831" max="4831" width="3.42578125" style="2" customWidth="1"/>
    <col min="4832" max="4832" width="15" style="2" customWidth="1"/>
    <col min="4833" max="4833" width="16.28515625" style="2" customWidth="1"/>
    <col min="4834" max="4834" width="15.42578125" style="2" customWidth="1"/>
    <col min="4835" max="4835" width="14.5703125" style="2" customWidth="1"/>
    <col min="4836" max="4836" width="12.85546875" style="2" customWidth="1"/>
    <col min="4837" max="4840" width="8.28515625" style="2" customWidth="1"/>
    <col min="4841" max="4841" width="11.7109375" style="2" customWidth="1"/>
    <col min="4842" max="4845" width="8.28515625" style="2" customWidth="1"/>
    <col min="4846" max="4846" width="11.7109375" style="2" customWidth="1"/>
    <col min="4847" max="4850" width="8.28515625" style="2" customWidth="1"/>
    <col min="4851" max="4851" width="11.7109375" style="2" customWidth="1"/>
    <col min="4852" max="4855" width="8.28515625" style="2" customWidth="1"/>
    <col min="4856" max="4856" width="11.7109375" style="2" customWidth="1"/>
    <col min="4857" max="5086" width="9.140625" style="2"/>
    <col min="5087" max="5087" width="3.42578125" style="2" customWidth="1"/>
    <col min="5088" max="5088" width="15" style="2" customWidth="1"/>
    <col min="5089" max="5089" width="16.28515625" style="2" customWidth="1"/>
    <col min="5090" max="5090" width="15.42578125" style="2" customWidth="1"/>
    <col min="5091" max="5091" width="14.5703125" style="2" customWidth="1"/>
    <col min="5092" max="5092" width="12.85546875" style="2" customWidth="1"/>
    <col min="5093" max="5096" width="8.28515625" style="2" customWidth="1"/>
    <col min="5097" max="5097" width="11.7109375" style="2" customWidth="1"/>
    <col min="5098" max="5101" width="8.28515625" style="2" customWidth="1"/>
    <col min="5102" max="5102" width="11.7109375" style="2" customWidth="1"/>
    <col min="5103" max="5106" width="8.28515625" style="2" customWidth="1"/>
    <col min="5107" max="5107" width="11.7109375" style="2" customWidth="1"/>
    <col min="5108" max="5111" width="8.28515625" style="2" customWidth="1"/>
    <col min="5112" max="5112" width="11.7109375" style="2" customWidth="1"/>
    <col min="5113" max="5342" width="9.140625" style="2"/>
    <col min="5343" max="5343" width="3.42578125" style="2" customWidth="1"/>
    <col min="5344" max="5344" width="15" style="2" customWidth="1"/>
    <col min="5345" max="5345" width="16.28515625" style="2" customWidth="1"/>
    <col min="5346" max="5346" width="15.42578125" style="2" customWidth="1"/>
    <col min="5347" max="5347" width="14.5703125" style="2" customWidth="1"/>
    <col min="5348" max="5348" width="12.85546875" style="2" customWidth="1"/>
    <col min="5349" max="5352" width="8.28515625" style="2" customWidth="1"/>
    <col min="5353" max="5353" width="11.7109375" style="2" customWidth="1"/>
    <col min="5354" max="5357" width="8.28515625" style="2" customWidth="1"/>
    <col min="5358" max="5358" width="11.7109375" style="2" customWidth="1"/>
    <col min="5359" max="5362" width="8.28515625" style="2" customWidth="1"/>
    <col min="5363" max="5363" width="11.7109375" style="2" customWidth="1"/>
    <col min="5364" max="5367" width="8.28515625" style="2" customWidth="1"/>
    <col min="5368" max="5368" width="11.7109375" style="2" customWidth="1"/>
    <col min="5369" max="5598" width="9.140625" style="2"/>
    <col min="5599" max="5599" width="3.42578125" style="2" customWidth="1"/>
    <col min="5600" max="5600" width="15" style="2" customWidth="1"/>
    <col min="5601" max="5601" width="16.28515625" style="2" customWidth="1"/>
    <col min="5602" max="5602" width="15.42578125" style="2" customWidth="1"/>
    <col min="5603" max="5603" width="14.5703125" style="2" customWidth="1"/>
    <col min="5604" max="5604" width="12.85546875" style="2" customWidth="1"/>
    <col min="5605" max="5608" width="8.28515625" style="2" customWidth="1"/>
    <col min="5609" max="5609" width="11.7109375" style="2" customWidth="1"/>
    <col min="5610" max="5613" width="8.28515625" style="2" customWidth="1"/>
    <col min="5614" max="5614" width="11.7109375" style="2" customWidth="1"/>
    <col min="5615" max="5618" width="8.28515625" style="2" customWidth="1"/>
    <col min="5619" max="5619" width="11.7109375" style="2" customWidth="1"/>
    <col min="5620" max="5623" width="8.28515625" style="2" customWidth="1"/>
    <col min="5624" max="5624" width="11.7109375" style="2" customWidth="1"/>
    <col min="5625" max="5854" width="9.140625" style="2"/>
    <col min="5855" max="5855" width="3.42578125" style="2" customWidth="1"/>
    <col min="5856" max="5856" width="15" style="2" customWidth="1"/>
    <col min="5857" max="5857" width="16.28515625" style="2" customWidth="1"/>
    <col min="5858" max="5858" width="15.42578125" style="2" customWidth="1"/>
    <col min="5859" max="5859" width="14.5703125" style="2" customWidth="1"/>
    <col min="5860" max="5860" width="12.85546875" style="2" customWidth="1"/>
    <col min="5861" max="5864" width="8.28515625" style="2" customWidth="1"/>
    <col min="5865" max="5865" width="11.7109375" style="2" customWidth="1"/>
    <col min="5866" max="5869" width="8.28515625" style="2" customWidth="1"/>
    <col min="5870" max="5870" width="11.7109375" style="2" customWidth="1"/>
    <col min="5871" max="5874" width="8.28515625" style="2" customWidth="1"/>
    <col min="5875" max="5875" width="11.7109375" style="2" customWidth="1"/>
    <col min="5876" max="5879" width="8.28515625" style="2" customWidth="1"/>
    <col min="5880" max="5880" width="11.7109375" style="2" customWidth="1"/>
    <col min="5881" max="6110" width="9.140625" style="2"/>
    <col min="6111" max="6111" width="3.42578125" style="2" customWidth="1"/>
    <col min="6112" max="6112" width="15" style="2" customWidth="1"/>
    <col min="6113" max="6113" width="16.28515625" style="2" customWidth="1"/>
    <col min="6114" max="6114" width="15.42578125" style="2" customWidth="1"/>
    <col min="6115" max="6115" width="14.5703125" style="2" customWidth="1"/>
    <col min="6116" max="6116" width="12.85546875" style="2" customWidth="1"/>
    <col min="6117" max="6120" width="8.28515625" style="2" customWidth="1"/>
    <col min="6121" max="6121" width="11.7109375" style="2" customWidth="1"/>
    <col min="6122" max="6125" width="8.28515625" style="2" customWidth="1"/>
    <col min="6126" max="6126" width="11.7109375" style="2" customWidth="1"/>
    <col min="6127" max="6130" width="8.28515625" style="2" customWidth="1"/>
    <col min="6131" max="6131" width="11.7109375" style="2" customWidth="1"/>
    <col min="6132" max="6135" width="8.28515625" style="2" customWidth="1"/>
    <col min="6136" max="6136" width="11.7109375" style="2" customWidth="1"/>
    <col min="6137" max="6366" width="9.140625" style="2"/>
    <col min="6367" max="6367" width="3.42578125" style="2" customWidth="1"/>
    <col min="6368" max="6368" width="15" style="2" customWidth="1"/>
    <col min="6369" max="6369" width="16.28515625" style="2" customWidth="1"/>
    <col min="6370" max="6370" width="15.42578125" style="2" customWidth="1"/>
    <col min="6371" max="6371" width="14.5703125" style="2" customWidth="1"/>
    <col min="6372" max="6372" width="12.85546875" style="2" customWidth="1"/>
    <col min="6373" max="6376" width="8.28515625" style="2" customWidth="1"/>
    <col min="6377" max="6377" width="11.7109375" style="2" customWidth="1"/>
    <col min="6378" max="6381" width="8.28515625" style="2" customWidth="1"/>
    <col min="6382" max="6382" width="11.7109375" style="2" customWidth="1"/>
    <col min="6383" max="6386" width="8.28515625" style="2" customWidth="1"/>
    <col min="6387" max="6387" width="11.7109375" style="2" customWidth="1"/>
    <col min="6388" max="6391" width="8.28515625" style="2" customWidth="1"/>
    <col min="6392" max="6392" width="11.7109375" style="2" customWidth="1"/>
    <col min="6393" max="6622" width="9.140625" style="2"/>
    <col min="6623" max="6623" width="3.42578125" style="2" customWidth="1"/>
    <col min="6624" max="6624" width="15" style="2" customWidth="1"/>
    <col min="6625" max="6625" width="16.28515625" style="2" customWidth="1"/>
    <col min="6626" max="6626" width="15.42578125" style="2" customWidth="1"/>
    <col min="6627" max="6627" width="14.5703125" style="2" customWidth="1"/>
    <col min="6628" max="6628" width="12.85546875" style="2" customWidth="1"/>
    <col min="6629" max="6632" width="8.28515625" style="2" customWidth="1"/>
    <col min="6633" max="6633" width="11.7109375" style="2" customWidth="1"/>
    <col min="6634" max="6637" width="8.28515625" style="2" customWidth="1"/>
    <col min="6638" max="6638" width="11.7109375" style="2" customWidth="1"/>
    <col min="6639" max="6642" width="8.28515625" style="2" customWidth="1"/>
    <col min="6643" max="6643" width="11.7109375" style="2" customWidth="1"/>
    <col min="6644" max="6647" width="8.28515625" style="2" customWidth="1"/>
    <col min="6648" max="6648" width="11.7109375" style="2" customWidth="1"/>
    <col min="6649" max="6878" width="9.140625" style="2"/>
    <col min="6879" max="6879" width="3.42578125" style="2" customWidth="1"/>
    <col min="6880" max="6880" width="15" style="2" customWidth="1"/>
    <col min="6881" max="6881" width="16.28515625" style="2" customWidth="1"/>
    <col min="6882" max="6882" width="15.42578125" style="2" customWidth="1"/>
    <col min="6883" max="6883" width="14.5703125" style="2" customWidth="1"/>
    <col min="6884" max="6884" width="12.85546875" style="2" customWidth="1"/>
    <col min="6885" max="6888" width="8.28515625" style="2" customWidth="1"/>
    <col min="6889" max="6889" width="11.7109375" style="2" customWidth="1"/>
    <col min="6890" max="6893" width="8.28515625" style="2" customWidth="1"/>
    <col min="6894" max="6894" width="11.7109375" style="2" customWidth="1"/>
    <col min="6895" max="6898" width="8.28515625" style="2" customWidth="1"/>
    <col min="6899" max="6899" width="11.7109375" style="2" customWidth="1"/>
    <col min="6900" max="6903" width="8.28515625" style="2" customWidth="1"/>
    <col min="6904" max="6904" width="11.7109375" style="2" customWidth="1"/>
    <col min="6905" max="7134" width="9.140625" style="2"/>
    <col min="7135" max="7135" width="3.42578125" style="2" customWidth="1"/>
    <col min="7136" max="7136" width="15" style="2" customWidth="1"/>
    <col min="7137" max="7137" width="16.28515625" style="2" customWidth="1"/>
    <col min="7138" max="7138" width="15.42578125" style="2" customWidth="1"/>
    <col min="7139" max="7139" width="14.5703125" style="2" customWidth="1"/>
    <col min="7140" max="7140" width="12.85546875" style="2" customWidth="1"/>
    <col min="7141" max="7144" width="8.28515625" style="2" customWidth="1"/>
    <col min="7145" max="7145" width="11.7109375" style="2" customWidth="1"/>
    <col min="7146" max="7149" width="8.28515625" style="2" customWidth="1"/>
    <col min="7150" max="7150" width="11.7109375" style="2" customWidth="1"/>
    <col min="7151" max="7154" width="8.28515625" style="2" customWidth="1"/>
    <col min="7155" max="7155" width="11.7109375" style="2" customWidth="1"/>
    <col min="7156" max="7159" width="8.28515625" style="2" customWidth="1"/>
    <col min="7160" max="7160" width="11.7109375" style="2" customWidth="1"/>
    <col min="7161" max="7390" width="9.140625" style="2"/>
    <col min="7391" max="7391" width="3.42578125" style="2" customWidth="1"/>
    <col min="7392" max="7392" width="15" style="2" customWidth="1"/>
    <col min="7393" max="7393" width="16.28515625" style="2" customWidth="1"/>
    <col min="7394" max="7394" width="15.42578125" style="2" customWidth="1"/>
    <col min="7395" max="7395" width="14.5703125" style="2" customWidth="1"/>
    <col min="7396" max="7396" width="12.85546875" style="2" customWidth="1"/>
    <col min="7397" max="7400" width="8.28515625" style="2" customWidth="1"/>
    <col min="7401" max="7401" width="11.7109375" style="2" customWidth="1"/>
    <col min="7402" max="7405" width="8.28515625" style="2" customWidth="1"/>
    <col min="7406" max="7406" width="11.7109375" style="2" customWidth="1"/>
    <col min="7407" max="7410" width="8.28515625" style="2" customWidth="1"/>
    <col min="7411" max="7411" width="11.7109375" style="2" customWidth="1"/>
    <col min="7412" max="7415" width="8.28515625" style="2" customWidth="1"/>
    <col min="7416" max="7416" width="11.7109375" style="2" customWidth="1"/>
    <col min="7417" max="7646" width="9.140625" style="2"/>
    <col min="7647" max="7647" width="3.42578125" style="2" customWidth="1"/>
    <col min="7648" max="7648" width="15" style="2" customWidth="1"/>
    <col min="7649" max="7649" width="16.28515625" style="2" customWidth="1"/>
    <col min="7650" max="7650" width="15.42578125" style="2" customWidth="1"/>
    <col min="7651" max="7651" width="14.5703125" style="2" customWidth="1"/>
    <col min="7652" max="7652" width="12.85546875" style="2" customWidth="1"/>
    <col min="7653" max="7656" width="8.28515625" style="2" customWidth="1"/>
    <col min="7657" max="7657" width="11.7109375" style="2" customWidth="1"/>
    <col min="7658" max="7661" width="8.28515625" style="2" customWidth="1"/>
    <col min="7662" max="7662" width="11.7109375" style="2" customWidth="1"/>
    <col min="7663" max="7666" width="8.28515625" style="2" customWidth="1"/>
    <col min="7667" max="7667" width="11.7109375" style="2" customWidth="1"/>
    <col min="7668" max="7671" width="8.28515625" style="2" customWidth="1"/>
    <col min="7672" max="7672" width="11.7109375" style="2" customWidth="1"/>
    <col min="7673" max="7902" width="9.140625" style="2"/>
    <col min="7903" max="7903" width="3.42578125" style="2" customWidth="1"/>
    <col min="7904" max="7904" width="15" style="2" customWidth="1"/>
    <col min="7905" max="7905" width="16.28515625" style="2" customWidth="1"/>
    <col min="7906" max="7906" width="15.42578125" style="2" customWidth="1"/>
    <col min="7907" max="7907" width="14.5703125" style="2" customWidth="1"/>
    <col min="7908" max="7908" width="12.85546875" style="2" customWidth="1"/>
    <col min="7909" max="7912" width="8.28515625" style="2" customWidth="1"/>
    <col min="7913" max="7913" width="11.7109375" style="2" customWidth="1"/>
    <col min="7914" max="7917" width="8.28515625" style="2" customWidth="1"/>
    <col min="7918" max="7918" width="11.7109375" style="2" customWidth="1"/>
    <col min="7919" max="7922" width="8.28515625" style="2" customWidth="1"/>
    <col min="7923" max="7923" width="11.7109375" style="2" customWidth="1"/>
    <col min="7924" max="7927" width="8.28515625" style="2" customWidth="1"/>
    <col min="7928" max="7928" width="11.7109375" style="2" customWidth="1"/>
    <col min="7929" max="8158" width="9.140625" style="2"/>
    <col min="8159" max="8159" width="3.42578125" style="2" customWidth="1"/>
    <col min="8160" max="8160" width="15" style="2" customWidth="1"/>
    <col min="8161" max="8161" width="16.28515625" style="2" customWidth="1"/>
    <col min="8162" max="8162" width="15.42578125" style="2" customWidth="1"/>
    <col min="8163" max="8163" width="14.5703125" style="2" customWidth="1"/>
    <col min="8164" max="8164" width="12.85546875" style="2" customWidth="1"/>
    <col min="8165" max="8168" width="8.28515625" style="2" customWidth="1"/>
    <col min="8169" max="8169" width="11.7109375" style="2" customWidth="1"/>
    <col min="8170" max="8173" width="8.28515625" style="2" customWidth="1"/>
    <col min="8174" max="8174" width="11.7109375" style="2" customWidth="1"/>
    <col min="8175" max="8178" width="8.28515625" style="2" customWidth="1"/>
    <col min="8179" max="8179" width="11.7109375" style="2" customWidth="1"/>
    <col min="8180" max="8183" width="8.28515625" style="2" customWidth="1"/>
    <col min="8184" max="8184" width="11.7109375" style="2" customWidth="1"/>
    <col min="8185" max="8414" width="9.140625" style="2"/>
    <col min="8415" max="8415" width="3.42578125" style="2" customWidth="1"/>
    <col min="8416" max="8416" width="15" style="2" customWidth="1"/>
    <col min="8417" max="8417" width="16.28515625" style="2" customWidth="1"/>
    <col min="8418" max="8418" width="15.42578125" style="2" customWidth="1"/>
    <col min="8419" max="8419" width="14.5703125" style="2" customWidth="1"/>
    <col min="8420" max="8420" width="12.85546875" style="2" customWidth="1"/>
    <col min="8421" max="8424" width="8.28515625" style="2" customWidth="1"/>
    <col min="8425" max="8425" width="11.7109375" style="2" customWidth="1"/>
    <col min="8426" max="8429" width="8.28515625" style="2" customWidth="1"/>
    <col min="8430" max="8430" width="11.7109375" style="2" customWidth="1"/>
    <col min="8431" max="8434" width="8.28515625" style="2" customWidth="1"/>
    <col min="8435" max="8435" width="11.7109375" style="2" customWidth="1"/>
    <col min="8436" max="8439" width="8.28515625" style="2" customWidth="1"/>
    <col min="8440" max="8440" width="11.7109375" style="2" customWidth="1"/>
    <col min="8441" max="8670" width="9.140625" style="2"/>
    <col min="8671" max="8671" width="3.42578125" style="2" customWidth="1"/>
    <col min="8672" max="8672" width="15" style="2" customWidth="1"/>
    <col min="8673" max="8673" width="16.28515625" style="2" customWidth="1"/>
    <col min="8674" max="8674" width="15.42578125" style="2" customWidth="1"/>
    <col min="8675" max="8675" width="14.5703125" style="2" customWidth="1"/>
    <col min="8676" max="8676" width="12.85546875" style="2" customWidth="1"/>
    <col min="8677" max="8680" width="8.28515625" style="2" customWidth="1"/>
    <col min="8681" max="8681" width="11.7109375" style="2" customWidth="1"/>
    <col min="8682" max="8685" width="8.28515625" style="2" customWidth="1"/>
    <col min="8686" max="8686" width="11.7109375" style="2" customWidth="1"/>
    <col min="8687" max="8690" width="8.28515625" style="2" customWidth="1"/>
    <col min="8691" max="8691" width="11.7109375" style="2" customWidth="1"/>
    <col min="8692" max="8695" width="8.28515625" style="2" customWidth="1"/>
    <col min="8696" max="8696" width="11.7109375" style="2" customWidth="1"/>
    <col min="8697" max="8926" width="9.140625" style="2"/>
    <col min="8927" max="8927" width="3.42578125" style="2" customWidth="1"/>
    <col min="8928" max="8928" width="15" style="2" customWidth="1"/>
    <col min="8929" max="8929" width="16.28515625" style="2" customWidth="1"/>
    <col min="8930" max="8930" width="15.42578125" style="2" customWidth="1"/>
    <col min="8931" max="8931" width="14.5703125" style="2" customWidth="1"/>
    <col min="8932" max="8932" width="12.85546875" style="2" customWidth="1"/>
    <col min="8933" max="8936" width="8.28515625" style="2" customWidth="1"/>
    <col min="8937" max="8937" width="11.7109375" style="2" customWidth="1"/>
    <col min="8938" max="8941" width="8.28515625" style="2" customWidth="1"/>
    <col min="8942" max="8942" width="11.7109375" style="2" customWidth="1"/>
    <col min="8943" max="8946" width="8.28515625" style="2" customWidth="1"/>
    <col min="8947" max="8947" width="11.7109375" style="2" customWidth="1"/>
    <col min="8948" max="8951" width="8.28515625" style="2" customWidth="1"/>
    <col min="8952" max="8952" width="11.7109375" style="2" customWidth="1"/>
    <col min="8953" max="9182" width="9.140625" style="2"/>
    <col min="9183" max="9183" width="3.42578125" style="2" customWidth="1"/>
    <col min="9184" max="9184" width="15" style="2" customWidth="1"/>
    <col min="9185" max="9185" width="16.28515625" style="2" customWidth="1"/>
    <col min="9186" max="9186" width="15.42578125" style="2" customWidth="1"/>
    <col min="9187" max="9187" width="14.5703125" style="2" customWidth="1"/>
    <col min="9188" max="9188" width="12.85546875" style="2" customWidth="1"/>
    <col min="9189" max="9192" width="8.28515625" style="2" customWidth="1"/>
    <col min="9193" max="9193" width="11.7109375" style="2" customWidth="1"/>
    <col min="9194" max="9197" width="8.28515625" style="2" customWidth="1"/>
    <col min="9198" max="9198" width="11.7109375" style="2" customWidth="1"/>
    <col min="9199" max="9202" width="8.28515625" style="2" customWidth="1"/>
    <col min="9203" max="9203" width="11.7109375" style="2" customWidth="1"/>
    <col min="9204" max="9207" width="8.28515625" style="2" customWidth="1"/>
    <col min="9208" max="9208" width="11.7109375" style="2" customWidth="1"/>
    <col min="9209" max="9438" width="9.140625" style="2"/>
    <col min="9439" max="9439" width="3.42578125" style="2" customWidth="1"/>
    <col min="9440" max="9440" width="15" style="2" customWidth="1"/>
    <col min="9441" max="9441" width="16.28515625" style="2" customWidth="1"/>
    <col min="9442" max="9442" width="15.42578125" style="2" customWidth="1"/>
    <col min="9443" max="9443" width="14.5703125" style="2" customWidth="1"/>
    <col min="9444" max="9444" width="12.85546875" style="2" customWidth="1"/>
    <col min="9445" max="9448" width="8.28515625" style="2" customWidth="1"/>
    <col min="9449" max="9449" width="11.7109375" style="2" customWidth="1"/>
    <col min="9450" max="9453" width="8.28515625" style="2" customWidth="1"/>
    <col min="9454" max="9454" width="11.7109375" style="2" customWidth="1"/>
    <col min="9455" max="9458" width="8.28515625" style="2" customWidth="1"/>
    <col min="9459" max="9459" width="11.7109375" style="2" customWidth="1"/>
    <col min="9460" max="9463" width="8.28515625" style="2" customWidth="1"/>
    <col min="9464" max="9464" width="11.7109375" style="2" customWidth="1"/>
    <col min="9465" max="9694" width="9.140625" style="2"/>
    <col min="9695" max="9695" width="3.42578125" style="2" customWidth="1"/>
    <col min="9696" max="9696" width="15" style="2" customWidth="1"/>
    <col min="9697" max="9697" width="16.28515625" style="2" customWidth="1"/>
    <col min="9698" max="9698" width="15.42578125" style="2" customWidth="1"/>
    <col min="9699" max="9699" width="14.5703125" style="2" customWidth="1"/>
    <col min="9700" max="9700" width="12.85546875" style="2" customWidth="1"/>
    <col min="9701" max="9704" width="8.28515625" style="2" customWidth="1"/>
    <col min="9705" max="9705" width="11.7109375" style="2" customWidth="1"/>
    <col min="9706" max="9709" width="8.28515625" style="2" customWidth="1"/>
    <col min="9710" max="9710" width="11.7109375" style="2" customWidth="1"/>
    <col min="9711" max="9714" width="8.28515625" style="2" customWidth="1"/>
    <col min="9715" max="9715" width="11.7109375" style="2" customWidth="1"/>
    <col min="9716" max="9719" width="8.28515625" style="2" customWidth="1"/>
    <col min="9720" max="9720" width="11.7109375" style="2" customWidth="1"/>
    <col min="9721" max="9950" width="9.140625" style="2"/>
    <col min="9951" max="9951" width="3.42578125" style="2" customWidth="1"/>
    <col min="9952" max="9952" width="15" style="2" customWidth="1"/>
    <col min="9953" max="9953" width="16.28515625" style="2" customWidth="1"/>
    <col min="9954" max="9954" width="15.42578125" style="2" customWidth="1"/>
    <col min="9955" max="9955" width="14.5703125" style="2" customWidth="1"/>
    <col min="9956" max="9956" width="12.85546875" style="2" customWidth="1"/>
    <col min="9957" max="9960" width="8.28515625" style="2" customWidth="1"/>
    <col min="9961" max="9961" width="11.7109375" style="2" customWidth="1"/>
    <col min="9962" max="9965" width="8.28515625" style="2" customWidth="1"/>
    <col min="9966" max="9966" width="11.7109375" style="2" customWidth="1"/>
    <col min="9967" max="9970" width="8.28515625" style="2" customWidth="1"/>
    <col min="9971" max="9971" width="11.7109375" style="2" customWidth="1"/>
    <col min="9972" max="9975" width="8.28515625" style="2" customWidth="1"/>
    <col min="9976" max="9976" width="11.7109375" style="2" customWidth="1"/>
    <col min="9977" max="10206" width="9.140625" style="2"/>
    <col min="10207" max="10207" width="3.42578125" style="2" customWidth="1"/>
    <col min="10208" max="10208" width="15" style="2" customWidth="1"/>
    <col min="10209" max="10209" width="16.28515625" style="2" customWidth="1"/>
    <col min="10210" max="10210" width="15.42578125" style="2" customWidth="1"/>
    <col min="10211" max="10211" width="14.5703125" style="2" customWidth="1"/>
    <col min="10212" max="10212" width="12.85546875" style="2" customWidth="1"/>
    <col min="10213" max="10216" width="8.28515625" style="2" customWidth="1"/>
    <col min="10217" max="10217" width="11.7109375" style="2" customWidth="1"/>
    <col min="10218" max="10221" width="8.28515625" style="2" customWidth="1"/>
    <col min="10222" max="10222" width="11.7109375" style="2" customWidth="1"/>
    <col min="10223" max="10226" width="8.28515625" style="2" customWidth="1"/>
    <col min="10227" max="10227" width="11.7109375" style="2" customWidth="1"/>
    <col min="10228" max="10231" width="8.28515625" style="2" customWidth="1"/>
    <col min="10232" max="10232" width="11.7109375" style="2" customWidth="1"/>
    <col min="10233" max="10462" width="9.140625" style="2"/>
    <col min="10463" max="10463" width="3.42578125" style="2" customWidth="1"/>
    <col min="10464" max="10464" width="15" style="2" customWidth="1"/>
    <col min="10465" max="10465" width="16.28515625" style="2" customWidth="1"/>
    <col min="10466" max="10466" width="15.42578125" style="2" customWidth="1"/>
    <col min="10467" max="10467" width="14.5703125" style="2" customWidth="1"/>
    <col min="10468" max="10468" width="12.85546875" style="2" customWidth="1"/>
    <col min="10469" max="10472" width="8.28515625" style="2" customWidth="1"/>
    <col min="10473" max="10473" width="11.7109375" style="2" customWidth="1"/>
    <col min="10474" max="10477" width="8.28515625" style="2" customWidth="1"/>
    <col min="10478" max="10478" width="11.7109375" style="2" customWidth="1"/>
    <col min="10479" max="10482" width="8.28515625" style="2" customWidth="1"/>
    <col min="10483" max="10483" width="11.7109375" style="2" customWidth="1"/>
    <col min="10484" max="10487" width="8.28515625" style="2" customWidth="1"/>
    <col min="10488" max="10488" width="11.7109375" style="2" customWidth="1"/>
    <col min="10489" max="10718" width="9.140625" style="2"/>
    <col min="10719" max="10719" width="3.42578125" style="2" customWidth="1"/>
    <col min="10720" max="10720" width="15" style="2" customWidth="1"/>
    <col min="10721" max="10721" width="16.28515625" style="2" customWidth="1"/>
    <col min="10722" max="10722" width="15.42578125" style="2" customWidth="1"/>
    <col min="10723" max="10723" width="14.5703125" style="2" customWidth="1"/>
    <col min="10724" max="10724" width="12.85546875" style="2" customWidth="1"/>
    <col min="10725" max="10728" width="8.28515625" style="2" customWidth="1"/>
    <col min="10729" max="10729" width="11.7109375" style="2" customWidth="1"/>
    <col min="10730" max="10733" width="8.28515625" style="2" customWidth="1"/>
    <col min="10734" max="10734" width="11.7109375" style="2" customWidth="1"/>
    <col min="10735" max="10738" width="8.28515625" style="2" customWidth="1"/>
    <col min="10739" max="10739" width="11.7109375" style="2" customWidth="1"/>
    <col min="10740" max="10743" width="8.28515625" style="2" customWidth="1"/>
    <col min="10744" max="10744" width="11.7109375" style="2" customWidth="1"/>
    <col min="10745" max="10974" width="9.140625" style="2"/>
    <col min="10975" max="10975" width="3.42578125" style="2" customWidth="1"/>
    <col min="10976" max="10976" width="15" style="2" customWidth="1"/>
    <col min="10977" max="10977" width="16.28515625" style="2" customWidth="1"/>
    <col min="10978" max="10978" width="15.42578125" style="2" customWidth="1"/>
    <col min="10979" max="10979" width="14.5703125" style="2" customWidth="1"/>
    <col min="10980" max="10980" width="12.85546875" style="2" customWidth="1"/>
    <col min="10981" max="10984" width="8.28515625" style="2" customWidth="1"/>
    <col min="10985" max="10985" width="11.7109375" style="2" customWidth="1"/>
    <col min="10986" max="10989" width="8.28515625" style="2" customWidth="1"/>
    <col min="10990" max="10990" width="11.7109375" style="2" customWidth="1"/>
    <col min="10991" max="10994" width="8.28515625" style="2" customWidth="1"/>
    <col min="10995" max="10995" width="11.7109375" style="2" customWidth="1"/>
    <col min="10996" max="10999" width="8.28515625" style="2" customWidth="1"/>
    <col min="11000" max="11000" width="11.7109375" style="2" customWidth="1"/>
    <col min="11001" max="11230" width="9.140625" style="2"/>
    <col min="11231" max="11231" width="3.42578125" style="2" customWidth="1"/>
    <col min="11232" max="11232" width="15" style="2" customWidth="1"/>
    <col min="11233" max="11233" width="16.28515625" style="2" customWidth="1"/>
    <col min="11234" max="11234" width="15.42578125" style="2" customWidth="1"/>
    <col min="11235" max="11235" width="14.5703125" style="2" customWidth="1"/>
    <col min="11236" max="11236" width="12.85546875" style="2" customWidth="1"/>
    <col min="11237" max="11240" width="8.28515625" style="2" customWidth="1"/>
    <col min="11241" max="11241" width="11.7109375" style="2" customWidth="1"/>
    <col min="11242" max="11245" width="8.28515625" style="2" customWidth="1"/>
    <col min="11246" max="11246" width="11.7109375" style="2" customWidth="1"/>
    <col min="11247" max="11250" width="8.28515625" style="2" customWidth="1"/>
    <col min="11251" max="11251" width="11.7109375" style="2" customWidth="1"/>
    <col min="11252" max="11255" width="8.28515625" style="2" customWidth="1"/>
    <col min="11256" max="11256" width="11.7109375" style="2" customWidth="1"/>
    <col min="11257" max="11486" width="9.140625" style="2"/>
    <col min="11487" max="11487" width="3.42578125" style="2" customWidth="1"/>
    <col min="11488" max="11488" width="15" style="2" customWidth="1"/>
    <col min="11489" max="11489" width="16.28515625" style="2" customWidth="1"/>
    <col min="11490" max="11490" width="15.42578125" style="2" customWidth="1"/>
    <col min="11491" max="11491" width="14.5703125" style="2" customWidth="1"/>
    <col min="11492" max="11492" width="12.85546875" style="2" customWidth="1"/>
    <col min="11493" max="11496" width="8.28515625" style="2" customWidth="1"/>
    <col min="11497" max="11497" width="11.7109375" style="2" customWidth="1"/>
    <col min="11498" max="11501" width="8.28515625" style="2" customWidth="1"/>
    <col min="11502" max="11502" width="11.7109375" style="2" customWidth="1"/>
    <col min="11503" max="11506" width="8.28515625" style="2" customWidth="1"/>
    <col min="11507" max="11507" width="11.7109375" style="2" customWidth="1"/>
    <col min="11508" max="11511" width="8.28515625" style="2" customWidth="1"/>
    <col min="11512" max="11512" width="11.7109375" style="2" customWidth="1"/>
    <col min="11513" max="11742" width="9.140625" style="2"/>
    <col min="11743" max="11743" width="3.42578125" style="2" customWidth="1"/>
    <col min="11744" max="11744" width="15" style="2" customWidth="1"/>
    <col min="11745" max="11745" width="16.28515625" style="2" customWidth="1"/>
    <col min="11746" max="11746" width="15.42578125" style="2" customWidth="1"/>
    <col min="11747" max="11747" width="14.5703125" style="2" customWidth="1"/>
    <col min="11748" max="11748" width="12.85546875" style="2" customWidth="1"/>
    <col min="11749" max="11752" width="8.28515625" style="2" customWidth="1"/>
    <col min="11753" max="11753" width="11.7109375" style="2" customWidth="1"/>
    <col min="11754" max="11757" width="8.28515625" style="2" customWidth="1"/>
    <col min="11758" max="11758" width="11.7109375" style="2" customWidth="1"/>
    <col min="11759" max="11762" width="8.28515625" style="2" customWidth="1"/>
    <col min="11763" max="11763" width="11.7109375" style="2" customWidth="1"/>
    <col min="11764" max="11767" width="8.28515625" style="2" customWidth="1"/>
    <col min="11768" max="11768" width="11.7109375" style="2" customWidth="1"/>
    <col min="11769" max="11998" width="9.140625" style="2"/>
    <col min="11999" max="11999" width="3.42578125" style="2" customWidth="1"/>
    <col min="12000" max="12000" width="15" style="2" customWidth="1"/>
    <col min="12001" max="12001" width="16.28515625" style="2" customWidth="1"/>
    <col min="12002" max="12002" width="15.42578125" style="2" customWidth="1"/>
    <col min="12003" max="12003" width="14.5703125" style="2" customWidth="1"/>
    <col min="12004" max="12004" width="12.85546875" style="2" customWidth="1"/>
    <col min="12005" max="12008" width="8.28515625" style="2" customWidth="1"/>
    <col min="12009" max="12009" width="11.7109375" style="2" customWidth="1"/>
    <col min="12010" max="12013" width="8.28515625" style="2" customWidth="1"/>
    <col min="12014" max="12014" width="11.7109375" style="2" customWidth="1"/>
    <col min="12015" max="12018" width="8.28515625" style="2" customWidth="1"/>
    <col min="12019" max="12019" width="11.7109375" style="2" customWidth="1"/>
    <col min="12020" max="12023" width="8.28515625" style="2" customWidth="1"/>
    <col min="12024" max="12024" width="11.7109375" style="2" customWidth="1"/>
    <col min="12025" max="12254" width="9.140625" style="2"/>
    <col min="12255" max="12255" width="3.42578125" style="2" customWidth="1"/>
    <col min="12256" max="12256" width="15" style="2" customWidth="1"/>
    <col min="12257" max="12257" width="16.28515625" style="2" customWidth="1"/>
    <col min="12258" max="12258" width="15.42578125" style="2" customWidth="1"/>
    <col min="12259" max="12259" width="14.5703125" style="2" customWidth="1"/>
    <col min="12260" max="12260" width="12.85546875" style="2" customWidth="1"/>
    <col min="12261" max="12264" width="8.28515625" style="2" customWidth="1"/>
    <col min="12265" max="12265" width="11.7109375" style="2" customWidth="1"/>
    <col min="12266" max="12269" width="8.28515625" style="2" customWidth="1"/>
    <col min="12270" max="12270" width="11.7109375" style="2" customWidth="1"/>
    <col min="12271" max="12274" width="8.28515625" style="2" customWidth="1"/>
    <col min="12275" max="12275" width="11.7109375" style="2" customWidth="1"/>
    <col min="12276" max="12279" width="8.28515625" style="2" customWidth="1"/>
    <col min="12280" max="12280" width="11.7109375" style="2" customWidth="1"/>
    <col min="12281" max="12510" width="9.140625" style="2"/>
    <col min="12511" max="12511" width="3.42578125" style="2" customWidth="1"/>
    <col min="12512" max="12512" width="15" style="2" customWidth="1"/>
    <col min="12513" max="12513" width="16.28515625" style="2" customWidth="1"/>
    <col min="12514" max="12514" width="15.42578125" style="2" customWidth="1"/>
    <col min="12515" max="12515" width="14.5703125" style="2" customWidth="1"/>
    <col min="12516" max="12516" width="12.85546875" style="2" customWidth="1"/>
    <col min="12517" max="12520" width="8.28515625" style="2" customWidth="1"/>
    <col min="12521" max="12521" width="11.7109375" style="2" customWidth="1"/>
    <col min="12522" max="12525" width="8.28515625" style="2" customWidth="1"/>
    <col min="12526" max="12526" width="11.7109375" style="2" customWidth="1"/>
    <col min="12527" max="12530" width="8.28515625" style="2" customWidth="1"/>
    <col min="12531" max="12531" width="11.7109375" style="2" customWidth="1"/>
    <col min="12532" max="12535" width="8.28515625" style="2" customWidth="1"/>
    <col min="12536" max="12536" width="11.7109375" style="2" customWidth="1"/>
    <col min="12537" max="12766" width="9.140625" style="2"/>
    <col min="12767" max="12767" width="3.42578125" style="2" customWidth="1"/>
    <col min="12768" max="12768" width="15" style="2" customWidth="1"/>
    <col min="12769" max="12769" width="16.28515625" style="2" customWidth="1"/>
    <col min="12770" max="12770" width="15.42578125" style="2" customWidth="1"/>
    <col min="12771" max="12771" width="14.5703125" style="2" customWidth="1"/>
    <col min="12772" max="12772" width="12.85546875" style="2" customWidth="1"/>
    <col min="12773" max="12776" width="8.28515625" style="2" customWidth="1"/>
    <col min="12777" max="12777" width="11.7109375" style="2" customWidth="1"/>
    <col min="12778" max="12781" width="8.28515625" style="2" customWidth="1"/>
    <col min="12782" max="12782" width="11.7109375" style="2" customWidth="1"/>
    <col min="12783" max="12786" width="8.28515625" style="2" customWidth="1"/>
    <col min="12787" max="12787" width="11.7109375" style="2" customWidth="1"/>
    <col min="12788" max="12791" width="8.28515625" style="2" customWidth="1"/>
    <col min="12792" max="12792" width="11.7109375" style="2" customWidth="1"/>
    <col min="12793" max="13022" width="9.140625" style="2"/>
    <col min="13023" max="13023" width="3.42578125" style="2" customWidth="1"/>
    <col min="13024" max="13024" width="15" style="2" customWidth="1"/>
    <col min="13025" max="13025" width="16.28515625" style="2" customWidth="1"/>
    <col min="13026" max="13026" width="15.42578125" style="2" customWidth="1"/>
    <col min="13027" max="13027" width="14.5703125" style="2" customWidth="1"/>
    <col min="13028" max="13028" width="12.85546875" style="2" customWidth="1"/>
    <col min="13029" max="13032" width="8.28515625" style="2" customWidth="1"/>
    <col min="13033" max="13033" width="11.7109375" style="2" customWidth="1"/>
    <col min="13034" max="13037" width="8.28515625" style="2" customWidth="1"/>
    <col min="13038" max="13038" width="11.7109375" style="2" customWidth="1"/>
    <col min="13039" max="13042" width="8.28515625" style="2" customWidth="1"/>
    <col min="13043" max="13043" width="11.7109375" style="2" customWidth="1"/>
    <col min="13044" max="13047" width="8.28515625" style="2" customWidth="1"/>
    <col min="13048" max="13048" width="11.7109375" style="2" customWidth="1"/>
    <col min="13049" max="13278" width="9.140625" style="2"/>
    <col min="13279" max="13279" width="3.42578125" style="2" customWidth="1"/>
    <col min="13280" max="13280" width="15" style="2" customWidth="1"/>
    <col min="13281" max="13281" width="16.28515625" style="2" customWidth="1"/>
    <col min="13282" max="13282" width="15.42578125" style="2" customWidth="1"/>
    <col min="13283" max="13283" width="14.5703125" style="2" customWidth="1"/>
    <col min="13284" max="13284" width="12.85546875" style="2" customWidth="1"/>
    <col min="13285" max="13288" width="8.28515625" style="2" customWidth="1"/>
    <col min="13289" max="13289" width="11.7109375" style="2" customWidth="1"/>
    <col min="13290" max="13293" width="8.28515625" style="2" customWidth="1"/>
    <col min="13294" max="13294" width="11.7109375" style="2" customWidth="1"/>
    <col min="13295" max="13298" width="8.28515625" style="2" customWidth="1"/>
    <col min="13299" max="13299" width="11.7109375" style="2" customWidth="1"/>
    <col min="13300" max="13303" width="8.28515625" style="2" customWidth="1"/>
    <col min="13304" max="13304" width="11.7109375" style="2" customWidth="1"/>
    <col min="13305" max="13534" width="9.140625" style="2"/>
    <col min="13535" max="13535" width="3.42578125" style="2" customWidth="1"/>
    <col min="13536" max="13536" width="15" style="2" customWidth="1"/>
    <col min="13537" max="13537" width="16.28515625" style="2" customWidth="1"/>
    <col min="13538" max="13538" width="15.42578125" style="2" customWidth="1"/>
    <col min="13539" max="13539" width="14.5703125" style="2" customWidth="1"/>
    <col min="13540" max="13540" width="12.85546875" style="2" customWidth="1"/>
    <col min="13541" max="13544" width="8.28515625" style="2" customWidth="1"/>
    <col min="13545" max="13545" width="11.7109375" style="2" customWidth="1"/>
    <col min="13546" max="13549" width="8.28515625" style="2" customWidth="1"/>
    <col min="13550" max="13550" width="11.7109375" style="2" customWidth="1"/>
    <col min="13551" max="13554" width="8.28515625" style="2" customWidth="1"/>
    <col min="13555" max="13555" width="11.7109375" style="2" customWidth="1"/>
    <col min="13556" max="13559" width="8.28515625" style="2" customWidth="1"/>
    <col min="13560" max="13560" width="11.7109375" style="2" customWidth="1"/>
    <col min="13561" max="13790" width="9.140625" style="2"/>
    <col min="13791" max="13791" width="3.42578125" style="2" customWidth="1"/>
    <col min="13792" max="13792" width="15" style="2" customWidth="1"/>
    <col min="13793" max="13793" width="16.28515625" style="2" customWidth="1"/>
    <col min="13794" max="13794" width="15.42578125" style="2" customWidth="1"/>
    <col min="13795" max="13795" width="14.5703125" style="2" customWidth="1"/>
    <col min="13796" max="13796" width="12.85546875" style="2" customWidth="1"/>
    <col min="13797" max="13800" width="8.28515625" style="2" customWidth="1"/>
    <col min="13801" max="13801" width="11.7109375" style="2" customWidth="1"/>
    <col min="13802" max="13805" width="8.28515625" style="2" customWidth="1"/>
    <col min="13806" max="13806" width="11.7109375" style="2" customWidth="1"/>
    <col min="13807" max="13810" width="8.28515625" style="2" customWidth="1"/>
    <col min="13811" max="13811" width="11.7109375" style="2" customWidth="1"/>
    <col min="13812" max="13815" width="8.28515625" style="2" customWidth="1"/>
    <col min="13816" max="13816" width="11.7109375" style="2" customWidth="1"/>
    <col min="13817" max="14046" width="9.140625" style="2"/>
    <col min="14047" max="14047" width="3.42578125" style="2" customWidth="1"/>
    <col min="14048" max="14048" width="15" style="2" customWidth="1"/>
    <col min="14049" max="14049" width="16.28515625" style="2" customWidth="1"/>
    <col min="14050" max="14050" width="15.42578125" style="2" customWidth="1"/>
    <col min="14051" max="14051" width="14.5703125" style="2" customWidth="1"/>
    <col min="14052" max="14052" width="12.85546875" style="2" customWidth="1"/>
    <col min="14053" max="14056" width="8.28515625" style="2" customWidth="1"/>
    <col min="14057" max="14057" width="11.7109375" style="2" customWidth="1"/>
    <col min="14058" max="14061" width="8.28515625" style="2" customWidth="1"/>
    <col min="14062" max="14062" width="11.7109375" style="2" customWidth="1"/>
    <col min="14063" max="14066" width="8.28515625" style="2" customWidth="1"/>
    <col min="14067" max="14067" width="11.7109375" style="2" customWidth="1"/>
    <col min="14068" max="14071" width="8.28515625" style="2" customWidth="1"/>
    <col min="14072" max="14072" width="11.7109375" style="2" customWidth="1"/>
    <col min="14073" max="14302" width="9.140625" style="2"/>
    <col min="14303" max="14303" width="3.42578125" style="2" customWidth="1"/>
    <col min="14304" max="14304" width="15" style="2" customWidth="1"/>
    <col min="14305" max="14305" width="16.28515625" style="2" customWidth="1"/>
    <col min="14306" max="14306" width="15.42578125" style="2" customWidth="1"/>
    <col min="14307" max="14307" width="14.5703125" style="2" customWidth="1"/>
    <col min="14308" max="14308" width="12.85546875" style="2" customWidth="1"/>
    <col min="14309" max="14312" width="8.28515625" style="2" customWidth="1"/>
    <col min="14313" max="14313" width="11.7109375" style="2" customWidth="1"/>
    <col min="14314" max="14317" width="8.28515625" style="2" customWidth="1"/>
    <col min="14318" max="14318" width="11.7109375" style="2" customWidth="1"/>
    <col min="14319" max="14322" width="8.28515625" style="2" customWidth="1"/>
    <col min="14323" max="14323" width="11.7109375" style="2" customWidth="1"/>
    <col min="14324" max="14327" width="8.28515625" style="2" customWidth="1"/>
    <col min="14328" max="14328" width="11.7109375" style="2" customWidth="1"/>
    <col min="14329" max="14558" width="9.140625" style="2"/>
    <col min="14559" max="14559" width="3.42578125" style="2" customWidth="1"/>
    <col min="14560" max="14560" width="15" style="2" customWidth="1"/>
    <col min="14561" max="14561" width="16.28515625" style="2" customWidth="1"/>
    <col min="14562" max="14562" width="15.42578125" style="2" customWidth="1"/>
    <col min="14563" max="14563" width="14.5703125" style="2" customWidth="1"/>
    <col min="14564" max="14564" width="12.85546875" style="2" customWidth="1"/>
    <col min="14565" max="14568" width="8.28515625" style="2" customWidth="1"/>
    <col min="14569" max="14569" width="11.7109375" style="2" customWidth="1"/>
    <col min="14570" max="14573" width="8.28515625" style="2" customWidth="1"/>
    <col min="14574" max="14574" width="11.7109375" style="2" customWidth="1"/>
    <col min="14575" max="14578" width="8.28515625" style="2" customWidth="1"/>
    <col min="14579" max="14579" width="11.7109375" style="2" customWidth="1"/>
    <col min="14580" max="14583" width="8.28515625" style="2" customWidth="1"/>
    <col min="14584" max="14584" width="11.7109375" style="2" customWidth="1"/>
    <col min="14585" max="14814" width="9.140625" style="2"/>
    <col min="14815" max="14815" width="3.42578125" style="2" customWidth="1"/>
    <col min="14816" max="14816" width="15" style="2" customWidth="1"/>
    <col min="14817" max="14817" width="16.28515625" style="2" customWidth="1"/>
    <col min="14818" max="14818" width="15.42578125" style="2" customWidth="1"/>
    <col min="14819" max="14819" width="14.5703125" style="2" customWidth="1"/>
    <col min="14820" max="14820" width="12.85546875" style="2" customWidth="1"/>
    <col min="14821" max="14824" width="8.28515625" style="2" customWidth="1"/>
    <col min="14825" max="14825" width="11.7109375" style="2" customWidth="1"/>
    <col min="14826" max="14829" width="8.28515625" style="2" customWidth="1"/>
    <col min="14830" max="14830" width="11.7109375" style="2" customWidth="1"/>
    <col min="14831" max="14834" width="8.28515625" style="2" customWidth="1"/>
    <col min="14835" max="14835" width="11.7109375" style="2" customWidth="1"/>
    <col min="14836" max="14839" width="8.28515625" style="2" customWidth="1"/>
    <col min="14840" max="14840" width="11.7109375" style="2" customWidth="1"/>
    <col min="14841" max="15070" width="9.140625" style="2"/>
    <col min="15071" max="15071" width="3.42578125" style="2" customWidth="1"/>
    <col min="15072" max="15072" width="15" style="2" customWidth="1"/>
    <col min="15073" max="15073" width="16.28515625" style="2" customWidth="1"/>
    <col min="15074" max="15074" width="15.42578125" style="2" customWidth="1"/>
    <col min="15075" max="15075" width="14.5703125" style="2" customWidth="1"/>
    <col min="15076" max="15076" width="12.85546875" style="2" customWidth="1"/>
    <col min="15077" max="15080" width="8.28515625" style="2" customWidth="1"/>
    <col min="15081" max="15081" width="11.7109375" style="2" customWidth="1"/>
    <col min="15082" max="15085" width="8.28515625" style="2" customWidth="1"/>
    <col min="15086" max="15086" width="11.7109375" style="2" customWidth="1"/>
    <col min="15087" max="15090" width="8.28515625" style="2" customWidth="1"/>
    <col min="15091" max="15091" width="11.7109375" style="2" customWidth="1"/>
    <col min="15092" max="15095" width="8.28515625" style="2" customWidth="1"/>
    <col min="15096" max="15096" width="11.7109375" style="2" customWidth="1"/>
    <col min="15097" max="15326" width="9.140625" style="2"/>
    <col min="15327" max="15327" width="3.42578125" style="2" customWidth="1"/>
    <col min="15328" max="15328" width="15" style="2" customWidth="1"/>
    <col min="15329" max="15329" width="16.28515625" style="2" customWidth="1"/>
    <col min="15330" max="15330" width="15.42578125" style="2" customWidth="1"/>
    <col min="15331" max="15331" width="14.5703125" style="2" customWidth="1"/>
    <col min="15332" max="15332" width="12.85546875" style="2" customWidth="1"/>
    <col min="15333" max="15336" width="8.28515625" style="2" customWidth="1"/>
    <col min="15337" max="15337" width="11.7109375" style="2" customWidth="1"/>
    <col min="15338" max="15341" width="8.28515625" style="2" customWidth="1"/>
    <col min="15342" max="15342" width="11.7109375" style="2" customWidth="1"/>
    <col min="15343" max="15346" width="8.28515625" style="2" customWidth="1"/>
    <col min="15347" max="15347" width="11.7109375" style="2" customWidth="1"/>
    <col min="15348" max="15351" width="8.28515625" style="2" customWidth="1"/>
    <col min="15352" max="15352" width="11.7109375" style="2" customWidth="1"/>
    <col min="15353" max="15582" width="9.140625" style="2"/>
    <col min="15583" max="15583" width="3.42578125" style="2" customWidth="1"/>
    <col min="15584" max="15584" width="15" style="2" customWidth="1"/>
    <col min="15585" max="15585" width="16.28515625" style="2" customWidth="1"/>
    <col min="15586" max="15586" width="15.42578125" style="2" customWidth="1"/>
    <col min="15587" max="15587" width="14.5703125" style="2" customWidth="1"/>
    <col min="15588" max="15588" width="12.85546875" style="2" customWidth="1"/>
    <col min="15589" max="15592" width="8.28515625" style="2" customWidth="1"/>
    <col min="15593" max="15593" width="11.7109375" style="2" customWidth="1"/>
    <col min="15594" max="15597" width="8.28515625" style="2" customWidth="1"/>
    <col min="15598" max="15598" width="11.7109375" style="2" customWidth="1"/>
    <col min="15599" max="15602" width="8.28515625" style="2" customWidth="1"/>
    <col min="15603" max="15603" width="11.7109375" style="2" customWidth="1"/>
    <col min="15604" max="15607" width="8.28515625" style="2" customWidth="1"/>
    <col min="15608" max="15608" width="11.7109375" style="2" customWidth="1"/>
    <col min="15609" max="15838" width="9.140625" style="2"/>
    <col min="15839" max="15839" width="3.42578125" style="2" customWidth="1"/>
    <col min="15840" max="15840" width="15" style="2" customWidth="1"/>
    <col min="15841" max="15841" width="16.28515625" style="2" customWidth="1"/>
    <col min="15842" max="15842" width="15.42578125" style="2" customWidth="1"/>
    <col min="15843" max="15843" width="14.5703125" style="2" customWidth="1"/>
    <col min="15844" max="15844" width="12.85546875" style="2" customWidth="1"/>
    <col min="15845" max="15848" width="8.28515625" style="2" customWidth="1"/>
    <col min="15849" max="15849" width="11.7109375" style="2" customWidth="1"/>
    <col min="15850" max="15853" width="8.28515625" style="2" customWidth="1"/>
    <col min="15854" max="15854" width="11.7109375" style="2" customWidth="1"/>
    <col min="15855" max="15858" width="8.28515625" style="2" customWidth="1"/>
    <col min="15859" max="15859" width="11.7109375" style="2" customWidth="1"/>
    <col min="15860" max="15863" width="8.28515625" style="2" customWidth="1"/>
    <col min="15864" max="15864" width="11.7109375" style="2" customWidth="1"/>
    <col min="15865" max="16094" width="9.140625" style="2"/>
    <col min="16095" max="16095" width="3.42578125" style="2" customWidth="1"/>
    <col min="16096" max="16096" width="15" style="2" customWidth="1"/>
    <col min="16097" max="16097" width="16.28515625" style="2" customWidth="1"/>
    <col min="16098" max="16098" width="15.42578125" style="2" customWidth="1"/>
    <col min="16099" max="16099" width="14.5703125" style="2" customWidth="1"/>
    <col min="16100" max="16100" width="12.85546875" style="2" customWidth="1"/>
    <col min="16101" max="16104" width="8.28515625" style="2" customWidth="1"/>
    <col min="16105" max="16105" width="11.7109375" style="2" customWidth="1"/>
    <col min="16106" max="16109" width="8.28515625" style="2" customWidth="1"/>
    <col min="16110" max="16110" width="11.7109375" style="2" customWidth="1"/>
    <col min="16111" max="16114" width="8.28515625" style="2" customWidth="1"/>
    <col min="16115" max="16115" width="11.7109375" style="2" customWidth="1"/>
    <col min="16116" max="16119" width="8.28515625" style="2" customWidth="1"/>
    <col min="16120" max="16120" width="11.7109375" style="2" customWidth="1"/>
    <col min="16121" max="16384" width="9.140625" style="2"/>
  </cols>
  <sheetData>
    <row r="1" spans="1:24" ht="28.5" customHeight="1">
      <c r="A1" s="367" t="s">
        <v>0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1" t="s">
        <v>1</v>
      </c>
    </row>
    <row r="2" spans="1:24" ht="47.25" customHeight="1">
      <c r="A2" s="368" t="s">
        <v>211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</row>
    <row r="3" spans="1:24" ht="30.75" customHeight="1" thickBot="1">
      <c r="A3" s="369" t="s">
        <v>484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</row>
    <row r="4" spans="1:24" ht="36" customHeight="1" thickBot="1">
      <c r="A4" s="370" t="s">
        <v>3</v>
      </c>
      <c r="B4" s="515" t="s">
        <v>4</v>
      </c>
      <c r="C4" s="517" t="s">
        <v>5</v>
      </c>
      <c r="D4" s="518" t="s">
        <v>6</v>
      </c>
      <c r="E4" s="518"/>
      <c r="F4" s="518"/>
      <c r="G4" s="518"/>
      <c r="H4" s="518"/>
      <c r="I4" s="518"/>
      <c r="J4" s="518"/>
      <c r="K4" s="518"/>
      <c r="L4" s="518"/>
      <c r="M4" s="518"/>
      <c r="N4" s="518" t="s">
        <v>7</v>
      </c>
      <c r="O4" s="518"/>
      <c r="P4" s="518"/>
      <c r="Q4" s="518"/>
      <c r="R4" s="518"/>
      <c r="S4" s="518"/>
      <c r="T4" s="518"/>
      <c r="U4" s="518"/>
      <c r="V4" s="518"/>
      <c r="W4" s="518"/>
    </row>
    <row r="5" spans="1:24" ht="54" customHeight="1" thickBot="1">
      <c r="A5" s="371"/>
      <c r="B5" s="516"/>
      <c r="C5" s="377"/>
      <c r="D5" s="379" t="s">
        <v>8</v>
      </c>
      <c r="E5" s="354"/>
      <c r="F5" s="354"/>
      <c r="G5" s="354"/>
      <c r="H5" s="355"/>
      <c r="I5" s="379" t="s">
        <v>9</v>
      </c>
      <c r="J5" s="354"/>
      <c r="K5" s="354"/>
      <c r="L5" s="354"/>
      <c r="M5" s="380"/>
      <c r="N5" s="353" t="s">
        <v>8</v>
      </c>
      <c r="O5" s="354"/>
      <c r="P5" s="354"/>
      <c r="Q5" s="354"/>
      <c r="R5" s="355"/>
      <c r="S5" s="356" t="s">
        <v>9</v>
      </c>
      <c r="T5" s="357"/>
      <c r="U5" s="357"/>
      <c r="V5" s="357"/>
      <c r="W5" s="358"/>
    </row>
    <row r="6" spans="1:24" ht="24.75" customHeight="1" thickBot="1">
      <c r="A6" s="371"/>
      <c r="B6" s="516"/>
      <c r="C6" s="377"/>
      <c r="D6" s="359" t="s">
        <v>10</v>
      </c>
      <c r="E6" s="360"/>
      <c r="F6" s="360"/>
      <c r="G6" s="360"/>
      <c r="H6" s="361"/>
      <c r="I6" s="359" t="s">
        <v>10</v>
      </c>
      <c r="J6" s="360"/>
      <c r="K6" s="360"/>
      <c r="L6" s="360"/>
      <c r="M6" s="361"/>
      <c r="N6" s="362" t="s">
        <v>10</v>
      </c>
      <c r="O6" s="360"/>
      <c r="P6" s="360"/>
      <c r="Q6" s="360"/>
      <c r="R6" s="363"/>
      <c r="S6" s="364" t="s">
        <v>10</v>
      </c>
      <c r="T6" s="365"/>
      <c r="U6" s="365"/>
      <c r="V6" s="365"/>
      <c r="W6" s="366"/>
    </row>
    <row r="7" spans="1:24" ht="72.75" customHeight="1" thickBot="1">
      <c r="A7" s="371"/>
      <c r="B7" s="516"/>
      <c r="C7" s="377"/>
      <c r="D7" s="3" t="s">
        <v>11</v>
      </c>
      <c r="E7" s="4" t="s">
        <v>12</v>
      </c>
      <c r="F7" s="4" t="s">
        <v>13</v>
      </c>
      <c r="G7" s="4" t="s">
        <v>14</v>
      </c>
      <c r="H7" s="5" t="s">
        <v>15</v>
      </c>
      <c r="I7" s="3" t="s">
        <v>11</v>
      </c>
      <c r="J7" s="4" t="s">
        <v>12</v>
      </c>
      <c r="K7" s="4" t="s">
        <v>13</v>
      </c>
      <c r="L7" s="4" t="s">
        <v>14</v>
      </c>
      <c r="M7" s="5" t="s">
        <v>15</v>
      </c>
      <c r="N7" s="6" t="s">
        <v>11</v>
      </c>
      <c r="O7" s="4" t="s">
        <v>12</v>
      </c>
      <c r="P7" s="4" t="s">
        <v>13</v>
      </c>
      <c r="Q7" s="4" t="s">
        <v>14</v>
      </c>
      <c r="R7" s="7" t="s">
        <v>15</v>
      </c>
      <c r="S7" s="8" t="s">
        <v>11</v>
      </c>
      <c r="T7" s="9" t="s">
        <v>12</v>
      </c>
      <c r="U7" s="9" t="s">
        <v>13</v>
      </c>
      <c r="V7" s="9" t="s">
        <v>14</v>
      </c>
      <c r="W7" s="10" t="s">
        <v>15</v>
      </c>
    </row>
    <row r="8" spans="1:24" ht="15" customHeight="1" thickBot="1">
      <c r="A8" s="74">
        <v>1</v>
      </c>
      <c r="B8" s="75">
        <v>2</v>
      </c>
      <c r="C8" s="76">
        <v>3</v>
      </c>
      <c r="D8" s="519">
        <v>4</v>
      </c>
      <c r="E8" s="520"/>
      <c r="F8" s="520"/>
      <c r="G8" s="520"/>
      <c r="H8" s="521"/>
      <c r="I8" s="345">
        <v>5</v>
      </c>
      <c r="J8" s="346"/>
      <c r="K8" s="346"/>
      <c r="L8" s="346"/>
      <c r="M8" s="347"/>
      <c r="N8" s="522">
        <v>6</v>
      </c>
      <c r="O8" s="520"/>
      <c r="P8" s="520"/>
      <c r="Q8" s="520"/>
      <c r="R8" s="523"/>
      <c r="S8" s="500">
        <v>7</v>
      </c>
      <c r="T8" s="501"/>
      <c r="U8" s="501"/>
      <c r="V8" s="501"/>
      <c r="W8" s="502"/>
    </row>
    <row r="9" spans="1:24" ht="30" customHeight="1">
      <c r="A9" s="415">
        <v>1</v>
      </c>
      <c r="B9" s="417" t="s">
        <v>212</v>
      </c>
      <c r="C9" s="144" t="s">
        <v>17</v>
      </c>
      <c r="D9" s="420">
        <v>2257.85</v>
      </c>
      <c r="E9" s="420"/>
      <c r="F9" s="420">
        <v>2002.28</v>
      </c>
      <c r="G9" s="420"/>
      <c r="H9" s="425"/>
      <c r="I9" s="240">
        <v>38</v>
      </c>
      <c r="J9" s="232"/>
      <c r="K9" s="232">
        <v>15</v>
      </c>
      <c r="L9" s="232"/>
      <c r="M9" s="233"/>
      <c r="N9" s="427">
        <v>5.6140999999999996</v>
      </c>
      <c r="O9" s="420"/>
      <c r="P9" s="420"/>
      <c r="Q9" s="420"/>
      <c r="R9" s="420"/>
      <c r="S9" s="242"/>
      <c r="T9" s="243"/>
      <c r="U9" s="243"/>
      <c r="V9" s="243"/>
      <c r="W9" s="244"/>
    </row>
    <row r="10" spans="1:24" ht="30" customHeight="1">
      <c r="A10" s="415"/>
      <c r="B10" s="418"/>
      <c r="C10" s="146" t="s">
        <v>18</v>
      </c>
      <c r="D10" s="421"/>
      <c r="E10" s="421"/>
      <c r="F10" s="421"/>
      <c r="G10" s="421"/>
      <c r="H10" s="426"/>
      <c r="I10" s="236">
        <v>30</v>
      </c>
      <c r="J10" s="234"/>
      <c r="K10" s="234"/>
      <c r="L10" s="234"/>
      <c r="M10" s="235"/>
      <c r="N10" s="428"/>
      <c r="O10" s="421"/>
      <c r="P10" s="421"/>
      <c r="Q10" s="421"/>
      <c r="R10" s="421"/>
      <c r="S10" s="245"/>
      <c r="T10" s="246"/>
      <c r="U10" s="246"/>
      <c r="V10" s="246"/>
      <c r="W10" s="247"/>
    </row>
    <row r="11" spans="1:24" ht="30" customHeight="1">
      <c r="A11" s="415"/>
      <c r="B11" s="418"/>
      <c r="C11" s="146" t="s">
        <v>19</v>
      </c>
      <c r="D11" s="421"/>
      <c r="E11" s="421"/>
      <c r="F11" s="421"/>
      <c r="G11" s="421"/>
      <c r="H11" s="426"/>
      <c r="I11" s="236">
        <v>20</v>
      </c>
      <c r="J11" s="234"/>
      <c r="K11" s="234"/>
      <c r="L11" s="234"/>
      <c r="M11" s="235"/>
      <c r="N11" s="428"/>
      <c r="O11" s="421"/>
      <c r="P11" s="421"/>
      <c r="Q11" s="421"/>
      <c r="R11" s="421"/>
      <c r="S11" s="245"/>
      <c r="T11" s="246"/>
      <c r="U11" s="246"/>
      <c r="V11" s="246"/>
      <c r="W11" s="247"/>
    </row>
    <row r="12" spans="1:24" ht="30" customHeight="1">
      <c r="A12" s="415"/>
      <c r="B12" s="418"/>
      <c r="C12" s="146" t="s">
        <v>20</v>
      </c>
      <c r="D12" s="421"/>
      <c r="E12" s="421"/>
      <c r="F12" s="421"/>
      <c r="G12" s="421"/>
      <c r="H12" s="426"/>
      <c r="I12" s="236"/>
      <c r="J12" s="234"/>
      <c r="K12" s="234"/>
      <c r="L12" s="234"/>
      <c r="M12" s="235"/>
      <c r="N12" s="428"/>
      <c r="O12" s="421"/>
      <c r="P12" s="421"/>
      <c r="Q12" s="421"/>
      <c r="R12" s="421"/>
      <c r="S12" s="245"/>
      <c r="T12" s="246"/>
      <c r="U12" s="246"/>
      <c r="V12" s="246"/>
      <c r="W12" s="247"/>
    </row>
    <row r="13" spans="1:24" ht="30" customHeight="1">
      <c r="A13" s="415"/>
      <c r="B13" s="418"/>
      <c r="C13" s="146" t="s">
        <v>21</v>
      </c>
      <c r="D13" s="421"/>
      <c r="E13" s="421"/>
      <c r="F13" s="421"/>
      <c r="G13" s="421"/>
      <c r="H13" s="426"/>
      <c r="I13" s="236">
        <v>40</v>
      </c>
      <c r="J13" s="234"/>
      <c r="K13" s="234">
        <v>10</v>
      </c>
      <c r="L13" s="234"/>
      <c r="M13" s="235"/>
      <c r="N13" s="428"/>
      <c r="O13" s="421"/>
      <c r="P13" s="421"/>
      <c r="Q13" s="421"/>
      <c r="R13" s="421"/>
      <c r="S13" s="245"/>
      <c r="T13" s="246"/>
      <c r="U13" s="246"/>
      <c r="V13" s="246"/>
      <c r="W13" s="247"/>
    </row>
    <row r="14" spans="1:24" ht="30" customHeight="1">
      <c r="A14" s="415"/>
      <c r="B14" s="418"/>
      <c r="C14" s="146" t="s">
        <v>22</v>
      </c>
      <c r="D14" s="421"/>
      <c r="E14" s="421"/>
      <c r="F14" s="421"/>
      <c r="G14" s="421"/>
      <c r="H14" s="426"/>
      <c r="I14" s="236">
        <v>37</v>
      </c>
      <c r="J14" s="234"/>
      <c r="K14" s="234"/>
      <c r="L14" s="234"/>
      <c r="M14" s="235"/>
      <c r="N14" s="428"/>
      <c r="O14" s="421"/>
      <c r="P14" s="421"/>
      <c r="Q14" s="421"/>
      <c r="R14" s="421"/>
      <c r="S14" s="245"/>
      <c r="T14" s="246"/>
      <c r="U14" s="246"/>
      <c r="V14" s="246"/>
      <c r="W14" s="247"/>
    </row>
    <row r="15" spans="1:24" ht="30" customHeight="1">
      <c r="A15" s="415"/>
      <c r="B15" s="418"/>
      <c r="C15" s="146" t="s">
        <v>23</v>
      </c>
      <c r="D15" s="421"/>
      <c r="E15" s="421"/>
      <c r="F15" s="421"/>
      <c r="G15" s="421"/>
      <c r="H15" s="426"/>
      <c r="I15" s="236">
        <v>40</v>
      </c>
      <c r="J15" s="234"/>
      <c r="K15" s="234"/>
      <c r="L15" s="234"/>
      <c r="M15" s="235"/>
      <c r="N15" s="428"/>
      <c r="O15" s="421"/>
      <c r="P15" s="421"/>
      <c r="Q15" s="421"/>
      <c r="R15" s="421"/>
      <c r="S15" s="245"/>
      <c r="T15" s="246"/>
      <c r="U15" s="246"/>
      <c r="V15" s="246"/>
      <c r="W15" s="247"/>
    </row>
    <row r="16" spans="1:24" ht="30" customHeight="1" thickBot="1">
      <c r="A16" s="415"/>
      <c r="B16" s="419"/>
      <c r="C16" s="149" t="s">
        <v>24</v>
      </c>
      <c r="D16" s="421"/>
      <c r="E16" s="421"/>
      <c r="F16" s="421"/>
      <c r="G16" s="421"/>
      <c r="H16" s="426"/>
      <c r="I16" s="237">
        <v>30</v>
      </c>
      <c r="J16" s="238"/>
      <c r="K16" s="238">
        <v>5</v>
      </c>
      <c r="L16" s="238"/>
      <c r="M16" s="239"/>
      <c r="N16" s="429"/>
      <c r="O16" s="424"/>
      <c r="P16" s="424"/>
      <c r="Q16" s="424"/>
      <c r="R16" s="424"/>
      <c r="S16" s="251"/>
      <c r="T16" s="248"/>
      <c r="U16" s="248"/>
      <c r="V16" s="248"/>
      <c r="W16" s="252"/>
    </row>
    <row r="17" spans="1:23" ht="30" customHeight="1" thickBot="1">
      <c r="A17" s="416"/>
      <c r="B17" s="422" t="s">
        <v>25</v>
      </c>
      <c r="C17" s="423"/>
      <c r="D17" s="256"/>
      <c r="E17" s="223"/>
      <c r="F17" s="223"/>
      <c r="G17" s="223"/>
      <c r="H17" s="223"/>
      <c r="I17" s="223">
        <f>I9+I10+I11+I12+I13+I14+I15+I16</f>
        <v>235</v>
      </c>
      <c r="J17" s="223">
        <f t="shared" ref="J17:M17" si="0">J9+J10+J11+J12+J13+J14+J15+J16</f>
        <v>0</v>
      </c>
      <c r="K17" s="223">
        <f t="shared" si="0"/>
        <v>30</v>
      </c>
      <c r="L17" s="223">
        <f t="shared" si="0"/>
        <v>0</v>
      </c>
      <c r="M17" s="224">
        <f t="shared" si="0"/>
        <v>0</v>
      </c>
      <c r="N17" s="256"/>
      <c r="O17" s="223"/>
      <c r="P17" s="223"/>
      <c r="Q17" s="223"/>
      <c r="R17" s="223"/>
      <c r="S17" s="223">
        <f>S9+S10+S11+S12+S13+S14+S15+S16</f>
        <v>0</v>
      </c>
      <c r="T17" s="223">
        <f t="shared" ref="T17:W17" si="1">T9+T10+T11+T12+T13+T14+T15+T16</f>
        <v>0</v>
      </c>
      <c r="U17" s="223">
        <f t="shared" si="1"/>
        <v>0</v>
      </c>
      <c r="V17" s="223">
        <f t="shared" si="1"/>
        <v>0</v>
      </c>
      <c r="W17" s="224">
        <f t="shared" si="1"/>
        <v>0</v>
      </c>
    </row>
    <row r="18" spans="1:23" ht="30" customHeight="1">
      <c r="A18" s="415">
        <v>2</v>
      </c>
      <c r="B18" s="417" t="s">
        <v>213</v>
      </c>
      <c r="C18" s="144" t="s">
        <v>17</v>
      </c>
      <c r="D18" s="420">
        <v>142.61150000000001</v>
      </c>
      <c r="E18" s="420"/>
      <c r="F18" s="420">
        <v>91.98</v>
      </c>
      <c r="G18" s="420"/>
      <c r="H18" s="425"/>
      <c r="I18" s="240"/>
      <c r="J18" s="232"/>
      <c r="K18" s="232"/>
      <c r="L18" s="232"/>
      <c r="M18" s="233"/>
      <c r="N18" s="427"/>
      <c r="O18" s="420"/>
      <c r="P18" s="420"/>
      <c r="Q18" s="420"/>
      <c r="R18" s="420"/>
      <c r="S18" s="242"/>
      <c r="T18" s="243"/>
      <c r="U18" s="243"/>
      <c r="V18" s="243"/>
      <c r="W18" s="244"/>
    </row>
    <row r="19" spans="1:23" ht="30" customHeight="1">
      <c r="A19" s="415"/>
      <c r="B19" s="418"/>
      <c r="C19" s="146" t="s">
        <v>18</v>
      </c>
      <c r="D19" s="421"/>
      <c r="E19" s="421"/>
      <c r="F19" s="421"/>
      <c r="G19" s="421"/>
      <c r="H19" s="426"/>
      <c r="I19" s="236"/>
      <c r="J19" s="234"/>
      <c r="K19" s="234"/>
      <c r="L19" s="234"/>
      <c r="M19" s="235"/>
      <c r="N19" s="428"/>
      <c r="O19" s="421"/>
      <c r="P19" s="421"/>
      <c r="Q19" s="421"/>
      <c r="R19" s="421"/>
      <c r="S19" s="245"/>
      <c r="T19" s="246"/>
      <c r="U19" s="246"/>
      <c r="V19" s="246"/>
      <c r="W19" s="247"/>
    </row>
    <row r="20" spans="1:23" ht="30" customHeight="1">
      <c r="A20" s="415"/>
      <c r="B20" s="418"/>
      <c r="C20" s="146" t="s">
        <v>19</v>
      </c>
      <c r="D20" s="421"/>
      <c r="E20" s="421"/>
      <c r="F20" s="421"/>
      <c r="G20" s="421"/>
      <c r="H20" s="426"/>
      <c r="I20" s="236"/>
      <c r="J20" s="234"/>
      <c r="K20" s="234"/>
      <c r="L20" s="234"/>
      <c r="M20" s="235"/>
      <c r="N20" s="428"/>
      <c r="O20" s="421"/>
      <c r="P20" s="421"/>
      <c r="Q20" s="421"/>
      <c r="R20" s="421"/>
      <c r="S20" s="245"/>
      <c r="T20" s="246"/>
      <c r="U20" s="246"/>
      <c r="V20" s="246"/>
      <c r="W20" s="247"/>
    </row>
    <row r="21" spans="1:23" ht="30" customHeight="1">
      <c r="A21" s="415"/>
      <c r="B21" s="418"/>
      <c r="C21" s="146" t="s">
        <v>20</v>
      </c>
      <c r="D21" s="421"/>
      <c r="E21" s="421"/>
      <c r="F21" s="421"/>
      <c r="G21" s="421"/>
      <c r="H21" s="426"/>
      <c r="I21" s="236"/>
      <c r="J21" s="234"/>
      <c r="K21" s="234"/>
      <c r="L21" s="234"/>
      <c r="M21" s="235"/>
      <c r="N21" s="428"/>
      <c r="O21" s="421"/>
      <c r="P21" s="421"/>
      <c r="Q21" s="421"/>
      <c r="R21" s="421"/>
      <c r="S21" s="245"/>
      <c r="T21" s="246"/>
      <c r="U21" s="246"/>
      <c r="V21" s="246"/>
      <c r="W21" s="247"/>
    </row>
    <row r="22" spans="1:23" ht="30" customHeight="1">
      <c r="A22" s="415"/>
      <c r="B22" s="418"/>
      <c r="C22" s="146" t="s">
        <v>21</v>
      </c>
      <c r="D22" s="421"/>
      <c r="E22" s="421"/>
      <c r="F22" s="421"/>
      <c r="G22" s="421"/>
      <c r="H22" s="426"/>
      <c r="I22" s="236"/>
      <c r="J22" s="234"/>
      <c r="K22" s="234"/>
      <c r="L22" s="234"/>
      <c r="M22" s="235"/>
      <c r="N22" s="428"/>
      <c r="O22" s="421"/>
      <c r="P22" s="421"/>
      <c r="Q22" s="421"/>
      <c r="R22" s="421"/>
      <c r="S22" s="245"/>
      <c r="T22" s="246"/>
      <c r="U22" s="246"/>
      <c r="V22" s="246"/>
      <c r="W22" s="247"/>
    </row>
    <row r="23" spans="1:23" ht="30" customHeight="1">
      <c r="A23" s="415"/>
      <c r="B23" s="418"/>
      <c r="C23" s="146" t="s">
        <v>22</v>
      </c>
      <c r="D23" s="421"/>
      <c r="E23" s="421"/>
      <c r="F23" s="421"/>
      <c r="G23" s="421"/>
      <c r="H23" s="426"/>
      <c r="I23" s="236"/>
      <c r="J23" s="234"/>
      <c r="K23" s="234"/>
      <c r="L23" s="234"/>
      <c r="M23" s="235"/>
      <c r="N23" s="428"/>
      <c r="O23" s="421"/>
      <c r="P23" s="421"/>
      <c r="Q23" s="421"/>
      <c r="R23" s="421"/>
      <c r="S23" s="245"/>
      <c r="T23" s="246"/>
      <c r="U23" s="246"/>
      <c r="V23" s="246"/>
      <c r="W23" s="247"/>
    </row>
    <row r="24" spans="1:23" ht="30" customHeight="1">
      <c r="A24" s="415"/>
      <c r="B24" s="418"/>
      <c r="C24" s="146" t="s">
        <v>23</v>
      </c>
      <c r="D24" s="421"/>
      <c r="E24" s="421"/>
      <c r="F24" s="421"/>
      <c r="G24" s="421"/>
      <c r="H24" s="426"/>
      <c r="I24" s="236"/>
      <c r="J24" s="234"/>
      <c r="K24" s="234"/>
      <c r="L24" s="234"/>
      <c r="M24" s="235"/>
      <c r="N24" s="428"/>
      <c r="O24" s="421"/>
      <c r="P24" s="421"/>
      <c r="Q24" s="421"/>
      <c r="R24" s="421"/>
      <c r="S24" s="245"/>
      <c r="T24" s="246"/>
      <c r="U24" s="246"/>
      <c r="V24" s="246"/>
      <c r="W24" s="247"/>
    </row>
    <row r="25" spans="1:23" ht="30" customHeight="1" thickBot="1">
      <c r="A25" s="415"/>
      <c r="B25" s="419"/>
      <c r="C25" s="149" t="s">
        <v>24</v>
      </c>
      <c r="D25" s="421"/>
      <c r="E25" s="421"/>
      <c r="F25" s="421"/>
      <c r="G25" s="421"/>
      <c r="H25" s="426"/>
      <c r="I25" s="237"/>
      <c r="J25" s="238"/>
      <c r="K25" s="238"/>
      <c r="L25" s="238"/>
      <c r="M25" s="239"/>
      <c r="N25" s="429"/>
      <c r="O25" s="424"/>
      <c r="P25" s="424"/>
      <c r="Q25" s="424"/>
      <c r="R25" s="424"/>
      <c r="S25" s="251"/>
      <c r="T25" s="248"/>
      <c r="U25" s="248"/>
      <c r="V25" s="248"/>
      <c r="W25" s="252"/>
    </row>
    <row r="26" spans="1:23" ht="30" customHeight="1" thickBot="1">
      <c r="A26" s="416"/>
      <c r="B26" s="422" t="s">
        <v>25</v>
      </c>
      <c r="C26" s="423"/>
      <c r="D26" s="256"/>
      <c r="E26" s="223"/>
      <c r="F26" s="223"/>
      <c r="G26" s="223"/>
      <c r="H26" s="223"/>
      <c r="I26" s="223">
        <f t="shared" ref="I26:M26" si="2">I18+I19+I20+I21+I22+I23+I24+I25</f>
        <v>0</v>
      </c>
      <c r="J26" s="223">
        <f t="shared" si="2"/>
        <v>0</v>
      </c>
      <c r="K26" s="223">
        <f t="shared" si="2"/>
        <v>0</v>
      </c>
      <c r="L26" s="223">
        <f t="shared" si="2"/>
        <v>0</v>
      </c>
      <c r="M26" s="224">
        <f t="shared" si="2"/>
        <v>0</v>
      </c>
      <c r="N26" s="256"/>
      <c r="O26" s="223"/>
      <c r="P26" s="223"/>
      <c r="Q26" s="223"/>
      <c r="R26" s="223"/>
      <c r="S26" s="223">
        <f t="shared" ref="S26:W26" si="3">S18+S19+S20+S21+S22+S23+S24+S25</f>
        <v>0</v>
      </c>
      <c r="T26" s="223">
        <f t="shared" si="3"/>
        <v>0</v>
      </c>
      <c r="U26" s="223">
        <f t="shared" si="3"/>
        <v>0</v>
      </c>
      <c r="V26" s="223">
        <f t="shared" si="3"/>
        <v>0</v>
      </c>
      <c r="W26" s="224">
        <f t="shared" si="3"/>
        <v>0</v>
      </c>
    </row>
    <row r="27" spans="1:23" ht="30" customHeight="1">
      <c r="A27" s="415">
        <v>3</v>
      </c>
      <c r="B27" s="417" t="s">
        <v>214</v>
      </c>
      <c r="C27" s="144" t="s">
        <v>17</v>
      </c>
      <c r="D27" s="420">
        <v>880.01</v>
      </c>
      <c r="E27" s="420"/>
      <c r="F27" s="420">
        <v>210.34</v>
      </c>
      <c r="G27" s="420"/>
      <c r="H27" s="425">
        <v>2.12</v>
      </c>
      <c r="I27" s="240">
        <v>20</v>
      </c>
      <c r="J27" s="232"/>
      <c r="K27" s="232"/>
      <c r="L27" s="232"/>
      <c r="M27" s="233"/>
      <c r="N27" s="427"/>
      <c r="O27" s="420"/>
      <c r="P27" s="420"/>
      <c r="Q27" s="420"/>
      <c r="R27" s="420"/>
      <c r="S27" s="242"/>
      <c r="T27" s="243"/>
      <c r="U27" s="243"/>
      <c r="V27" s="243"/>
      <c r="W27" s="244"/>
    </row>
    <row r="28" spans="1:23" ht="30" customHeight="1">
      <c r="A28" s="415"/>
      <c r="B28" s="418"/>
      <c r="C28" s="146" t="s">
        <v>18</v>
      </c>
      <c r="D28" s="421"/>
      <c r="E28" s="421"/>
      <c r="F28" s="421"/>
      <c r="G28" s="421"/>
      <c r="H28" s="426"/>
      <c r="I28" s="236">
        <v>20</v>
      </c>
      <c r="J28" s="234"/>
      <c r="K28" s="234"/>
      <c r="L28" s="234"/>
      <c r="M28" s="235"/>
      <c r="N28" s="428"/>
      <c r="O28" s="421"/>
      <c r="P28" s="421"/>
      <c r="Q28" s="421"/>
      <c r="R28" s="421"/>
      <c r="S28" s="245"/>
      <c r="T28" s="246"/>
      <c r="U28" s="246"/>
      <c r="V28" s="246"/>
      <c r="W28" s="247"/>
    </row>
    <row r="29" spans="1:23" ht="30" customHeight="1">
      <c r="A29" s="415"/>
      <c r="B29" s="418"/>
      <c r="C29" s="146" t="s">
        <v>19</v>
      </c>
      <c r="D29" s="421"/>
      <c r="E29" s="421"/>
      <c r="F29" s="421"/>
      <c r="G29" s="421"/>
      <c r="H29" s="426"/>
      <c r="I29" s="236">
        <v>30</v>
      </c>
      <c r="J29" s="234"/>
      <c r="K29" s="234"/>
      <c r="L29" s="234"/>
      <c r="M29" s="235"/>
      <c r="N29" s="428"/>
      <c r="O29" s="421"/>
      <c r="P29" s="421"/>
      <c r="Q29" s="421"/>
      <c r="R29" s="421"/>
      <c r="S29" s="245"/>
      <c r="T29" s="246"/>
      <c r="U29" s="246"/>
      <c r="V29" s="246"/>
      <c r="W29" s="247"/>
    </row>
    <row r="30" spans="1:23" ht="30" customHeight="1">
      <c r="A30" s="415"/>
      <c r="B30" s="418"/>
      <c r="C30" s="146" t="s">
        <v>20</v>
      </c>
      <c r="D30" s="421"/>
      <c r="E30" s="421"/>
      <c r="F30" s="421"/>
      <c r="G30" s="421"/>
      <c r="H30" s="426"/>
      <c r="I30" s="236">
        <v>20</v>
      </c>
      <c r="J30" s="234"/>
      <c r="K30" s="234"/>
      <c r="L30" s="234"/>
      <c r="M30" s="235"/>
      <c r="N30" s="428"/>
      <c r="O30" s="421"/>
      <c r="P30" s="421"/>
      <c r="Q30" s="421"/>
      <c r="R30" s="421"/>
      <c r="S30" s="245"/>
      <c r="T30" s="246"/>
      <c r="U30" s="246"/>
      <c r="V30" s="246"/>
      <c r="W30" s="247"/>
    </row>
    <row r="31" spans="1:23" ht="30" customHeight="1">
      <c r="A31" s="415"/>
      <c r="B31" s="418"/>
      <c r="C31" s="146" t="s">
        <v>21</v>
      </c>
      <c r="D31" s="421"/>
      <c r="E31" s="421"/>
      <c r="F31" s="421"/>
      <c r="G31" s="421"/>
      <c r="H31" s="426"/>
      <c r="I31" s="236">
        <v>30</v>
      </c>
      <c r="J31" s="234"/>
      <c r="K31" s="234"/>
      <c r="L31" s="234"/>
      <c r="M31" s="235"/>
      <c r="N31" s="428"/>
      <c r="O31" s="421"/>
      <c r="P31" s="421"/>
      <c r="Q31" s="421"/>
      <c r="R31" s="421"/>
      <c r="S31" s="245"/>
      <c r="T31" s="246"/>
      <c r="U31" s="246"/>
      <c r="V31" s="246"/>
      <c r="W31" s="247"/>
    </row>
    <row r="32" spans="1:23" ht="30" customHeight="1">
      <c r="A32" s="415"/>
      <c r="B32" s="418"/>
      <c r="C32" s="146" t="s">
        <v>22</v>
      </c>
      <c r="D32" s="421"/>
      <c r="E32" s="421"/>
      <c r="F32" s="421"/>
      <c r="G32" s="421"/>
      <c r="H32" s="426"/>
      <c r="I32" s="236">
        <v>20</v>
      </c>
      <c r="J32" s="234"/>
      <c r="K32" s="234"/>
      <c r="L32" s="234"/>
      <c r="M32" s="235"/>
      <c r="N32" s="428"/>
      <c r="O32" s="421"/>
      <c r="P32" s="421"/>
      <c r="Q32" s="421"/>
      <c r="R32" s="421"/>
      <c r="S32" s="245"/>
      <c r="T32" s="246"/>
      <c r="U32" s="246"/>
      <c r="V32" s="246"/>
      <c r="W32" s="247"/>
    </row>
    <row r="33" spans="1:23" ht="30" customHeight="1">
      <c r="A33" s="415"/>
      <c r="B33" s="418"/>
      <c r="C33" s="146" t="s">
        <v>23</v>
      </c>
      <c r="D33" s="421"/>
      <c r="E33" s="421"/>
      <c r="F33" s="421"/>
      <c r="G33" s="421"/>
      <c r="H33" s="426"/>
      <c r="I33" s="236">
        <v>40</v>
      </c>
      <c r="J33" s="234"/>
      <c r="K33" s="234"/>
      <c r="L33" s="234"/>
      <c r="M33" s="235"/>
      <c r="N33" s="428"/>
      <c r="O33" s="421"/>
      <c r="P33" s="421"/>
      <c r="Q33" s="421"/>
      <c r="R33" s="421"/>
      <c r="S33" s="245"/>
      <c r="T33" s="246"/>
      <c r="U33" s="246"/>
      <c r="V33" s="246"/>
      <c r="W33" s="247"/>
    </row>
    <row r="34" spans="1:23" ht="30" customHeight="1" thickBot="1">
      <c r="A34" s="415"/>
      <c r="B34" s="419"/>
      <c r="C34" s="149" t="s">
        <v>24</v>
      </c>
      <c r="D34" s="421"/>
      <c r="E34" s="421"/>
      <c r="F34" s="421"/>
      <c r="G34" s="421"/>
      <c r="H34" s="426"/>
      <c r="I34" s="237">
        <v>6</v>
      </c>
      <c r="J34" s="238"/>
      <c r="K34" s="238"/>
      <c r="L34" s="238"/>
      <c r="M34" s="239"/>
      <c r="N34" s="429"/>
      <c r="O34" s="424"/>
      <c r="P34" s="424"/>
      <c r="Q34" s="424"/>
      <c r="R34" s="424"/>
      <c r="S34" s="251"/>
      <c r="T34" s="248"/>
      <c r="U34" s="248"/>
      <c r="V34" s="248"/>
      <c r="W34" s="252"/>
    </row>
    <row r="35" spans="1:23" ht="30" customHeight="1" thickBot="1">
      <c r="A35" s="416"/>
      <c r="B35" s="422" t="s">
        <v>25</v>
      </c>
      <c r="C35" s="423"/>
      <c r="D35" s="256"/>
      <c r="E35" s="223"/>
      <c r="F35" s="223"/>
      <c r="G35" s="223"/>
      <c r="H35" s="223"/>
      <c r="I35" s="223">
        <f t="shared" ref="I35:M35" si="4">I27+I28+I29+I30+I31+I32+I33+I34</f>
        <v>186</v>
      </c>
      <c r="J35" s="223">
        <f t="shared" si="4"/>
        <v>0</v>
      </c>
      <c r="K35" s="223">
        <f t="shared" si="4"/>
        <v>0</v>
      </c>
      <c r="L35" s="223">
        <f t="shared" si="4"/>
        <v>0</v>
      </c>
      <c r="M35" s="224">
        <f t="shared" si="4"/>
        <v>0</v>
      </c>
      <c r="N35" s="256"/>
      <c r="O35" s="223"/>
      <c r="P35" s="223"/>
      <c r="Q35" s="223"/>
      <c r="R35" s="223"/>
      <c r="S35" s="223">
        <f t="shared" ref="S35:W35" si="5">S27+S28+S29+S30+S31+S32+S33+S34</f>
        <v>0</v>
      </c>
      <c r="T35" s="223">
        <f t="shared" si="5"/>
        <v>0</v>
      </c>
      <c r="U35" s="223">
        <f t="shared" si="5"/>
        <v>0</v>
      </c>
      <c r="V35" s="223">
        <f t="shared" si="5"/>
        <v>0</v>
      </c>
      <c r="W35" s="224">
        <f t="shared" si="5"/>
        <v>0</v>
      </c>
    </row>
    <row r="36" spans="1:23" ht="30" customHeight="1">
      <c r="A36" s="415">
        <v>4</v>
      </c>
      <c r="B36" s="417" t="s">
        <v>38</v>
      </c>
      <c r="C36" s="144" t="s">
        <v>17</v>
      </c>
      <c r="D36" s="420">
        <v>615.01750000000004</v>
      </c>
      <c r="E36" s="420"/>
      <c r="F36" s="420">
        <v>248.547</v>
      </c>
      <c r="G36" s="420"/>
      <c r="H36" s="425"/>
      <c r="I36" s="240">
        <v>5</v>
      </c>
      <c r="J36" s="232"/>
      <c r="K36" s="232"/>
      <c r="L36" s="232"/>
      <c r="M36" s="233"/>
      <c r="N36" s="427"/>
      <c r="O36" s="420"/>
      <c r="P36" s="420"/>
      <c r="Q36" s="420"/>
      <c r="R36" s="420"/>
      <c r="S36" s="242"/>
      <c r="T36" s="243"/>
      <c r="U36" s="243"/>
      <c r="V36" s="243"/>
      <c r="W36" s="244"/>
    </row>
    <row r="37" spans="1:23" ht="30" customHeight="1">
      <c r="A37" s="415"/>
      <c r="B37" s="418"/>
      <c r="C37" s="146" t="s">
        <v>18</v>
      </c>
      <c r="D37" s="421"/>
      <c r="E37" s="421"/>
      <c r="F37" s="421"/>
      <c r="G37" s="421"/>
      <c r="H37" s="426"/>
      <c r="I37" s="236">
        <v>10</v>
      </c>
      <c r="J37" s="234"/>
      <c r="K37" s="234"/>
      <c r="L37" s="234"/>
      <c r="M37" s="235"/>
      <c r="N37" s="428"/>
      <c r="O37" s="421"/>
      <c r="P37" s="421"/>
      <c r="Q37" s="421"/>
      <c r="R37" s="421"/>
      <c r="S37" s="245"/>
      <c r="T37" s="246"/>
      <c r="U37" s="246"/>
      <c r="V37" s="246"/>
      <c r="W37" s="247"/>
    </row>
    <row r="38" spans="1:23" ht="30" customHeight="1">
      <c r="A38" s="415"/>
      <c r="B38" s="418"/>
      <c r="C38" s="146" t="s">
        <v>19</v>
      </c>
      <c r="D38" s="421"/>
      <c r="E38" s="421"/>
      <c r="F38" s="421"/>
      <c r="G38" s="421"/>
      <c r="H38" s="426"/>
      <c r="I38" s="236">
        <v>10</v>
      </c>
      <c r="J38" s="234"/>
      <c r="K38" s="234"/>
      <c r="L38" s="234"/>
      <c r="M38" s="235"/>
      <c r="N38" s="428"/>
      <c r="O38" s="421"/>
      <c r="P38" s="421"/>
      <c r="Q38" s="421"/>
      <c r="R38" s="421"/>
      <c r="S38" s="245"/>
      <c r="T38" s="246"/>
      <c r="U38" s="246"/>
      <c r="V38" s="246"/>
      <c r="W38" s="247"/>
    </row>
    <row r="39" spans="1:23" ht="30" customHeight="1">
      <c r="A39" s="415"/>
      <c r="B39" s="418"/>
      <c r="C39" s="146" t="s">
        <v>20</v>
      </c>
      <c r="D39" s="421"/>
      <c r="E39" s="421"/>
      <c r="F39" s="421"/>
      <c r="G39" s="421"/>
      <c r="H39" s="426"/>
      <c r="I39" s="236"/>
      <c r="J39" s="234"/>
      <c r="K39" s="234"/>
      <c r="L39" s="234"/>
      <c r="M39" s="235"/>
      <c r="N39" s="428"/>
      <c r="O39" s="421"/>
      <c r="P39" s="421"/>
      <c r="Q39" s="421"/>
      <c r="R39" s="421"/>
      <c r="S39" s="245"/>
      <c r="T39" s="246"/>
      <c r="U39" s="246"/>
      <c r="V39" s="246"/>
      <c r="W39" s="247"/>
    </row>
    <row r="40" spans="1:23" ht="30" customHeight="1">
      <c r="A40" s="415"/>
      <c r="B40" s="418"/>
      <c r="C40" s="146" t="s">
        <v>21</v>
      </c>
      <c r="D40" s="421"/>
      <c r="E40" s="421"/>
      <c r="F40" s="421"/>
      <c r="G40" s="421"/>
      <c r="H40" s="426"/>
      <c r="I40" s="236">
        <v>10</v>
      </c>
      <c r="J40" s="234"/>
      <c r="K40" s="234"/>
      <c r="L40" s="234"/>
      <c r="M40" s="235"/>
      <c r="N40" s="428"/>
      <c r="O40" s="421"/>
      <c r="P40" s="421"/>
      <c r="Q40" s="421"/>
      <c r="R40" s="421"/>
      <c r="S40" s="245"/>
      <c r="T40" s="246"/>
      <c r="U40" s="246"/>
      <c r="V40" s="246"/>
      <c r="W40" s="247"/>
    </row>
    <row r="41" spans="1:23" ht="30" customHeight="1">
      <c r="A41" s="415"/>
      <c r="B41" s="418"/>
      <c r="C41" s="146" t="s">
        <v>22</v>
      </c>
      <c r="D41" s="421"/>
      <c r="E41" s="421"/>
      <c r="F41" s="421"/>
      <c r="G41" s="421"/>
      <c r="H41" s="426"/>
      <c r="I41" s="236"/>
      <c r="J41" s="234"/>
      <c r="K41" s="234"/>
      <c r="L41" s="234"/>
      <c r="M41" s="235"/>
      <c r="N41" s="428"/>
      <c r="O41" s="421"/>
      <c r="P41" s="421"/>
      <c r="Q41" s="421"/>
      <c r="R41" s="421"/>
      <c r="S41" s="245"/>
      <c r="T41" s="246"/>
      <c r="U41" s="246"/>
      <c r="V41" s="246"/>
      <c r="W41" s="247"/>
    </row>
    <row r="42" spans="1:23" ht="30" customHeight="1">
      <c r="A42" s="415"/>
      <c r="B42" s="418"/>
      <c r="C42" s="146" t="s">
        <v>23</v>
      </c>
      <c r="D42" s="421"/>
      <c r="E42" s="421"/>
      <c r="F42" s="421"/>
      <c r="G42" s="421"/>
      <c r="H42" s="426"/>
      <c r="I42" s="236">
        <v>12</v>
      </c>
      <c r="J42" s="234"/>
      <c r="K42" s="234"/>
      <c r="L42" s="234"/>
      <c r="M42" s="235"/>
      <c r="N42" s="428"/>
      <c r="O42" s="421"/>
      <c r="P42" s="421"/>
      <c r="Q42" s="421"/>
      <c r="R42" s="421"/>
      <c r="S42" s="245"/>
      <c r="T42" s="246"/>
      <c r="U42" s="246"/>
      <c r="V42" s="246"/>
      <c r="W42" s="247"/>
    </row>
    <row r="43" spans="1:23" ht="30" customHeight="1" thickBot="1">
      <c r="A43" s="415"/>
      <c r="B43" s="419"/>
      <c r="C43" s="149" t="s">
        <v>24</v>
      </c>
      <c r="D43" s="421"/>
      <c r="E43" s="421"/>
      <c r="F43" s="421"/>
      <c r="G43" s="421"/>
      <c r="H43" s="426"/>
      <c r="I43" s="237">
        <v>3</v>
      </c>
      <c r="J43" s="238"/>
      <c r="K43" s="238"/>
      <c r="L43" s="238"/>
      <c r="M43" s="239"/>
      <c r="N43" s="429"/>
      <c r="O43" s="424"/>
      <c r="P43" s="424"/>
      <c r="Q43" s="424"/>
      <c r="R43" s="424"/>
      <c r="S43" s="251"/>
      <c r="T43" s="248"/>
      <c r="U43" s="248"/>
      <c r="V43" s="248"/>
      <c r="W43" s="252"/>
    </row>
    <row r="44" spans="1:23" ht="30" customHeight="1" thickBot="1">
      <c r="A44" s="416"/>
      <c r="B44" s="422" t="s">
        <v>25</v>
      </c>
      <c r="C44" s="423"/>
      <c r="D44" s="256"/>
      <c r="E44" s="223"/>
      <c r="F44" s="223"/>
      <c r="G44" s="223"/>
      <c r="H44" s="223"/>
      <c r="I44" s="223">
        <f t="shared" ref="I44:M44" si="6">I36+I37+I38+I39+I40+I41+I42+I43</f>
        <v>50</v>
      </c>
      <c r="J44" s="223">
        <f t="shared" si="6"/>
        <v>0</v>
      </c>
      <c r="K44" s="223">
        <f t="shared" si="6"/>
        <v>0</v>
      </c>
      <c r="L44" s="223">
        <f t="shared" si="6"/>
        <v>0</v>
      </c>
      <c r="M44" s="224">
        <f t="shared" si="6"/>
        <v>0</v>
      </c>
      <c r="N44" s="256"/>
      <c r="O44" s="223"/>
      <c r="P44" s="223"/>
      <c r="Q44" s="223"/>
      <c r="R44" s="223"/>
      <c r="S44" s="223">
        <f t="shared" ref="S44:W44" si="7">S36+S37+S38+S39+S40+S41+S42+S43</f>
        <v>0</v>
      </c>
      <c r="T44" s="223">
        <f t="shared" si="7"/>
        <v>0</v>
      </c>
      <c r="U44" s="223">
        <f t="shared" si="7"/>
        <v>0</v>
      </c>
      <c r="V44" s="223">
        <f t="shared" si="7"/>
        <v>0</v>
      </c>
      <c r="W44" s="224">
        <f t="shared" si="7"/>
        <v>0</v>
      </c>
    </row>
    <row r="45" spans="1:23" ht="30" customHeight="1">
      <c r="A45" s="415">
        <v>5</v>
      </c>
      <c r="B45" s="417" t="s">
        <v>215</v>
      </c>
      <c r="C45" s="144" t="s">
        <v>17</v>
      </c>
      <c r="D45" s="420">
        <v>581.92229999999995</v>
      </c>
      <c r="E45" s="420"/>
      <c r="F45" s="420">
        <v>341.45</v>
      </c>
      <c r="G45" s="420">
        <v>6.87</v>
      </c>
      <c r="H45" s="425">
        <v>0.15</v>
      </c>
      <c r="I45" s="240">
        <v>10</v>
      </c>
      <c r="J45" s="232"/>
      <c r="K45" s="232">
        <v>3.16</v>
      </c>
      <c r="L45" s="232"/>
      <c r="M45" s="233"/>
      <c r="N45" s="427"/>
      <c r="O45" s="420"/>
      <c r="P45" s="420"/>
      <c r="Q45" s="420"/>
      <c r="R45" s="420"/>
      <c r="S45" s="242"/>
      <c r="T45" s="243"/>
      <c r="U45" s="243"/>
      <c r="V45" s="243"/>
      <c r="W45" s="244"/>
    </row>
    <row r="46" spans="1:23" ht="30" customHeight="1">
      <c r="A46" s="415"/>
      <c r="B46" s="418"/>
      <c r="C46" s="146" t="s">
        <v>18</v>
      </c>
      <c r="D46" s="421"/>
      <c r="E46" s="421"/>
      <c r="F46" s="421"/>
      <c r="G46" s="421"/>
      <c r="H46" s="426"/>
      <c r="I46" s="236">
        <v>2.9</v>
      </c>
      <c r="J46" s="234"/>
      <c r="K46" s="234"/>
      <c r="L46" s="234"/>
      <c r="M46" s="235"/>
      <c r="N46" s="428"/>
      <c r="O46" s="421"/>
      <c r="P46" s="421"/>
      <c r="Q46" s="421"/>
      <c r="R46" s="421"/>
      <c r="S46" s="245"/>
      <c r="T46" s="246"/>
      <c r="U46" s="246"/>
      <c r="V46" s="246"/>
      <c r="W46" s="247"/>
    </row>
    <row r="47" spans="1:23" ht="30" customHeight="1">
      <c r="A47" s="415"/>
      <c r="B47" s="418"/>
      <c r="C47" s="146" t="s">
        <v>19</v>
      </c>
      <c r="D47" s="421"/>
      <c r="E47" s="421"/>
      <c r="F47" s="421"/>
      <c r="G47" s="421"/>
      <c r="H47" s="426"/>
      <c r="I47" s="236">
        <v>3</v>
      </c>
      <c r="J47" s="234"/>
      <c r="K47" s="234">
        <v>6</v>
      </c>
      <c r="L47" s="234"/>
      <c r="M47" s="235"/>
      <c r="N47" s="428"/>
      <c r="O47" s="421"/>
      <c r="P47" s="421"/>
      <c r="Q47" s="421"/>
      <c r="R47" s="421"/>
      <c r="S47" s="245"/>
      <c r="T47" s="246"/>
      <c r="U47" s="246"/>
      <c r="V47" s="246"/>
      <c r="W47" s="247"/>
    </row>
    <row r="48" spans="1:23" ht="30" customHeight="1">
      <c r="A48" s="415"/>
      <c r="B48" s="418"/>
      <c r="C48" s="146" t="s">
        <v>20</v>
      </c>
      <c r="D48" s="421"/>
      <c r="E48" s="421"/>
      <c r="F48" s="421"/>
      <c r="G48" s="421"/>
      <c r="H48" s="426"/>
      <c r="I48" s="236"/>
      <c r="J48" s="234"/>
      <c r="K48" s="234"/>
      <c r="L48" s="234"/>
      <c r="M48" s="235"/>
      <c r="N48" s="428"/>
      <c r="O48" s="421"/>
      <c r="P48" s="421"/>
      <c r="Q48" s="421"/>
      <c r="R48" s="421"/>
      <c r="S48" s="245"/>
      <c r="T48" s="246"/>
      <c r="U48" s="246"/>
      <c r="V48" s="246"/>
      <c r="W48" s="247"/>
    </row>
    <row r="49" spans="1:23" ht="30" customHeight="1">
      <c r="A49" s="415"/>
      <c r="B49" s="418"/>
      <c r="C49" s="146" t="s">
        <v>21</v>
      </c>
      <c r="D49" s="421"/>
      <c r="E49" s="421"/>
      <c r="F49" s="421"/>
      <c r="G49" s="421"/>
      <c r="H49" s="426"/>
      <c r="I49" s="236"/>
      <c r="J49" s="234"/>
      <c r="K49" s="234"/>
      <c r="L49" s="234"/>
      <c r="M49" s="235"/>
      <c r="N49" s="428"/>
      <c r="O49" s="421"/>
      <c r="P49" s="421"/>
      <c r="Q49" s="421"/>
      <c r="R49" s="421"/>
      <c r="S49" s="245"/>
      <c r="T49" s="246"/>
      <c r="U49" s="246"/>
      <c r="V49" s="246"/>
      <c r="W49" s="247"/>
    </row>
    <row r="50" spans="1:23" ht="30" customHeight="1">
      <c r="A50" s="415"/>
      <c r="B50" s="418"/>
      <c r="C50" s="146" t="s">
        <v>22</v>
      </c>
      <c r="D50" s="421"/>
      <c r="E50" s="421"/>
      <c r="F50" s="421"/>
      <c r="G50" s="421"/>
      <c r="H50" s="426"/>
      <c r="I50" s="236">
        <v>3</v>
      </c>
      <c r="J50" s="234"/>
      <c r="K50" s="234"/>
      <c r="L50" s="234"/>
      <c r="M50" s="235"/>
      <c r="N50" s="428"/>
      <c r="O50" s="421"/>
      <c r="P50" s="421"/>
      <c r="Q50" s="421"/>
      <c r="R50" s="421"/>
      <c r="S50" s="245"/>
      <c r="T50" s="246"/>
      <c r="U50" s="246"/>
      <c r="V50" s="246"/>
      <c r="W50" s="247"/>
    </row>
    <row r="51" spans="1:23" ht="30" customHeight="1">
      <c r="A51" s="415"/>
      <c r="B51" s="418"/>
      <c r="C51" s="146" t="s">
        <v>23</v>
      </c>
      <c r="D51" s="421"/>
      <c r="E51" s="421"/>
      <c r="F51" s="421"/>
      <c r="G51" s="421"/>
      <c r="H51" s="426"/>
      <c r="I51" s="236">
        <v>2</v>
      </c>
      <c r="J51" s="234"/>
      <c r="K51" s="234"/>
      <c r="L51" s="234"/>
      <c r="M51" s="235"/>
      <c r="N51" s="428"/>
      <c r="O51" s="421"/>
      <c r="P51" s="421"/>
      <c r="Q51" s="421"/>
      <c r="R51" s="421"/>
      <c r="S51" s="245"/>
      <c r="T51" s="246"/>
      <c r="U51" s="246"/>
      <c r="V51" s="246"/>
      <c r="W51" s="247"/>
    </row>
    <row r="52" spans="1:23" ht="30" customHeight="1" thickBot="1">
      <c r="A52" s="415"/>
      <c r="B52" s="419"/>
      <c r="C52" s="149" t="s">
        <v>24</v>
      </c>
      <c r="D52" s="421"/>
      <c r="E52" s="421"/>
      <c r="F52" s="421"/>
      <c r="G52" s="421"/>
      <c r="H52" s="426"/>
      <c r="I52" s="237">
        <v>2</v>
      </c>
      <c r="J52" s="238"/>
      <c r="K52" s="238"/>
      <c r="L52" s="238"/>
      <c r="M52" s="239"/>
      <c r="N52" s="429"/>
      <c r="O52" s="424"/>
      <c r="P52" s="424"/>
      <c r="Q52" s="424"/>
      <c r="R52" s="424"/>
      <c r="S52" s="251"/>
      <c r="T52" s="248"/>
      <c r="U52" s="248"/>
      <c r="V52" s="248"/>
      <c r="W52" s="252"/>
    </row>
    <row r="53" spans="1:23" ht="30" customHeight="1" thickBot="1">
      <c r="A53" s="416"/>
      <c r="B53" s="422" t="s">
        <v>25</v>
      </c>
      <c r="C53" s="423"/>
      <c r="D53" s="256"/>
      <c r="E53" s="223"/>
      <c r="F53" s="223"/>
      <c r="G53" s="223"/>
      <c r="H53" s="223"/>
      <c r="I53" s="223">
        <f>I45+I46+I47+I48+I49+I50+I51+I52</f>
        <v>22.9</v>
      </c>
      <c r="J53" s="223">
        <f t="shared" ref="J53:M53" si="8">J45+J46+J47+J48+J49+J50+J51+J52</f>
        <v>0</v>
      </c>
      <c r="K53" s="223">
        <f t="shared" si="8"/>
        <v>9.16</v>
      </c>
      <c r="L53" s="223">
        <f t="shared" si="8"/>
        <v>0</v>
      </c>
      <c r="M53" s="224">
        <f t="shared" si="8"/>
        <v>0</v>
      </c>
      <c r="N53" s="256"/>
      <c r="O53" s="223"/>
      <c r="P53" s="223"/>
      <c r="Q53" s="223"/>
      <c r="R53" s="223"/>
      <c r="S53" s="223">
        <f>S45+S46+S47+S48+S49+S50+S51+S52</f>
        <v>0</v>
      </c>
      <c r="T53" s="223">
        <f t="shared" ref="T53:W53" si="9">T45+T46+T47+T48+T49+T50+T51+T52</f>
        <v>0</v>
      </c>
      <c r="U53" s="223">
        <f t="shared" si="9"/>
        <v>0</v>
      </c>
      <c r="V53" s="223">
        <f t="shared" si="9"/>
        <v>0</v>
      </c>
      <c r="W53" s="224">
        <f t="shared" si="9"/>
        <v>0</v>
      </c>
    </row>
    <row r="54" spans="1:23" ht="30" customHeight="1">
      <c r="A54" s="415">
        <v>6</v>
      </c>
      <c r="B54" s="417" t="s">
        <v>216</v>
      </c>
      <c r="C54" s="144" t="s">
        <v>17</v>
      </c>
      <c r="D54" s="420">
        <v>446.87299999999999</v>
      </c>
      <c r="E54" s="420"/>
      <c r="F54" s="420">
        <v>274.09800000000001</v>
      </c>
      <c r="G54" s="420"/>
      <c r="H54" s="425">
        <v>34.700000000000003</v>
      </c>
      <c r="I54" s="240">
        <v>3</v>
      </c>
      <c r="J54" s="232"/>
      <c r="K54" s="232"/>
      <c r="L54" s="232"/>
      <c r="M54" s="233"/>
      <c r="N54" s="427"/>
      <c r="O54" s="420"/>
      <c r="P54" s="420"/>
      <c r="Q54" s="420"/>
      <c r="R54" s="420"/>
      <c r="S54" s="242"/>
      <c r="T54" s="243"/>
      <c r="U54" s="243"/>
      <c r="V54" s="243"/>
      <c r="W54" s="244"/>
    </row>
    <row r="55" spans="1:23" ht="30" customHeight="1">
      <c r="A55" s="415"/>
      <c r="B55" s="418"/>
      <c r="C55" s="146" t="s">
        <v>18</v>
      </c>
      <c r="D55" s="421"/>
      <c r="E55" s="421"/>
      <c r="F55" s="421"/>
      <c r="G55" s="421"/>
      <c r="H55" s="426"/>
      <c r="I55" s="236">
        <v>5</v>
      </c>
      <c r="J55" s="234"/>
      <c r="K55" s="234"/>
      <c r="L55" s="234"/>
      <c r="M55" s="235"/>
      <c r="N55" s="428"/>
      <c r="O55" s="421"/>
      <c r="P55" s="421"/>
      <c r="Q55" s="421"/>
      <c r="R55" s="421"/>
      <c r="S55" s="245"/>
      <c r="T55" s="246"/>
      <c r="U55" s="246"/>
      <c r="V55" s="246"/>
      <c r="W55" s="247"/>
    </row>
    <row r="56" spans="1:23" ht="30" customHeight="1">
      <c r="A56" s="415"/>
      <c r="B56" s="418"/>
      <c r="C56" s="146" t="s">
        <v>19</v>
      </c>
      <c r="D56" s="421"/>
      <c r="E56" s="421"/>
      <c r="F56" s="421"/>
      <c r="G56" s="421"/>
      <c r="H56" s="426"/>
      <c r="I56" s="236"/>
      <c r="J56" s="234"/>
      <c r="K56" s="234"/>
      <c r="L56" s="234"/>
      <c r="M56" s="235"/>
      <c r="N56" s="428"/>
      <c r="O56" s="421"/>
      <c r="P56" s="421"/>
      <c r="Q56" s="421"/>
      <c r="R56" s="421"/>
      <c r="S56" s="245"/>
      <c r="T56" s="246"/>
      <c r="U56" s="246"/>
      <c r="V56" s="246"/>
      <c r="W56" s="247"/>
    </row>
    <row r="57" spans="1:23" ht="30" customHeight="1">
      <c r="A57" s="415"/>
      <c r="B57" s="418"/>
      <c r="C57" s="146" t="s">
        <v>20</v>
      </c>
      <c r="D57" s="421"/>
      <c r="E57" s="421"/>
      <c r="F57" s="421"/>
      <c r="G57" s="421"/>
      <c r="H57" s="426"/>
      <c r="I57" s="236"/>
      <c r="J57" s="234"/>
      <c r="K57" s="234"/>
      <c r="L57" s="234"/>
      <c r="M57" s="235"/>
      <c r="N57" s="428"/>
      <c r="O57" s="421"/>
      <c r="P57" s="421"/>
      <c r="Q57" s="421"/>
      <c r="R57" s="421"/>
      <c r="S57" s="245"/>
      <c r="T57" s="246"/>
      <c r="U57" s="246"/>
      <c r="V57" s="246"/>
      <c r="W57" s="247"/>
    </row>
    <row r="58" spans="1:23" ht="30" customHeight="1">
      <c r="A58" s="415"/>
      <c r="B58" s="418"/>
      <c r="C58" s="146" t="s">
        <v>21</v>
      </c>
      <c r="D58" s="421"/>
      <c r="E58" s="421"/>
      <c r="F58" s="421"/>
      <c r="G58" s="421"/>
      <c r="H58" s="426"/>
      <c r="I58" s="236">
        <v>2</v>
      </c>
      <c r="J58" s="234"/>
      <c r="K58" s="234"/>
      <c r="L58" s="234"/>
      <c r="M58" s="235"/>
      <c r="N58" s="428"/>
      <c r="O58" s="421"/>
      <c r="P58" s="421"/>
      <c r="Q58" s="421"/>
      <c r="R58" s="421"/>
      <c r="S58" s="245"/>
      <c r="T58" s="246"/>
      <c r="U58" s="246"/>
      <c r="V58" s="246"/>
      <c r="W58" s="247"/>
    </row>
    <row r="59" spans="1:23" ht="30" customHeight="1">
      <c r="A59" s="415"/>
      <c r="B59" s="418"/>
      <c r="C59" s="146" t="s">
        <v>22</v>
      </c>
      <c r="D59" s="421"/>
      <c r="E59" s="421"/>
      <c r="F59" s="421"/>
      <c r="G59" s="421"/>
      <c r="H59" s="426"/>
      <c r="I59" s="236"/>
      <c r="J59" s="234"/>
      <c r="K59" s="234"/>
      <c r="L59" s="234"/>
      <c r="M59" s="235"/>
      <c r="N59" s="428"/>
      <c r="O59" s="421"/>
      <c r="P59" s="421"/>
      <c r="Q59" s="421"/>
      <c r="R59" s="421"/>
      <c r="S59" s="245"/>
      <c r="T59" s="246"/>
      <c r="U59" s="246"/>
      <c r="V59" s="246"/>
      <c r="W59" s="247"/>
    </row>
    <row r="60" spans="1:23" ht="30" customHeight="1">
      <c r="A60" s="415"/>
      <c r="B60" s="418"/>
      <c r="C60" s="146" t="s">
        <v>23</v>
      </c>
      <c r="D60" s="421"/>
      <c r="E60" s="421"/>
      <c r="F60" s="421"/>
      <c r="G60" s="421"/>
      <c r="H60" s="426"/>
      <c r="I60" s="236"/>
      <c r="J60" s="234"/>
      <c r="K60" s="234"/>
      <c r="L60" s="234"/>
      <c r="M60" s="235"/>
      <c r="N60" s="428"/>
      <c r="O60" s="421"/>
      <c r="P60" s="421"/>
      <c r="Q60" s="421"/>
      <c r="R60" s="421"/>
      <c r="S60" s="245"/>
      <c r="T60" s="246"/>
      <c r="U60" s="246"/>
      <c r="V60" s="246"/>
      <c r="W60" s="247"/>
    </row>
    <row r="61" spans="1:23" ht="30" customHeight="1" thickBot="1">
      <c r="A61" s="415"/>
      <c r="B61" s="419"/>
      <c r="C61" s="149" t="s">
        <v>24</v>
      </c>
      <c r="D61" s="421"/>
      <c r="E61" s="421"/>
      <c r="F61" s="421"/>
      <c r="G61" s="421"/>
      <c r="H61" s="426"/>
      <c r="I61" s="237"/>
      <c r="J61" s="238"/>
      <c r="K61" s="238"/>
      <c r="L61" s="238"/>
      <c r="M61" s="239"/>
      <c r="N61" s="429"/>
      <c r="O61" s="424"/>
      <c r="P61" s="424"/>
      <c r="Q61" s="424"/>
      <c r="R61" s="424"/>
      <c r="S61" s="251"/>
      <c r="T61" s="248"/>
      <c r="U61" s="248"/>
      <c r="V61" s="248"/>
      <c r="W61" s="252"/>
    </row>
    <row r="62" spans="1:23" ht="30" customHeight="1" thickBot="1">
      <c r="A62" s="416"/>
      <c r="B62" s="422" t="s">
        <v>25</v>
      </c>
      <c r="C62" s="423"/>
      <c r="D62" s="256"/>
      <c r="E62" s="223"/>
      <c r="F62" s="223"/>
      <c r="G62" s="223"/>
      <c r="H62" s="223"/>
      <c r="I62" s="223">
        <f t="shared" ref="I62:M62" si="10">I54+I55+I56+I57+I58+I59+I60+I61</f>
        <v>10</v>
      </c>
      <c r="J62" s="223">
        <f t="shared" si="10"/>
        <v>0</v>
      </c>
      <c r="K62" s="223">
        <f t="shared" si="10"/>
        <v>0</v>
      </c>
      <c r="L62" s="223">
        <f t="shared" si="10"/>
        <v>0</v>
      </c>
      <c r="M62" s="224">
        <f t="shared" si="10"/>
        <v>0</v>
      </c>
      <c r="N62" s="256"/>
      <c r="O62" s="223"/>
      <c r="P62" s="223"/>
      <c r="Q62" s="223"/>
      <c r="R62" s="223"/>
      <c r="S62" s="223">
        <f t="shared" ref="S62:W62" si="11">S54+S55+S56+S57+S58+S59+S60+S61</f>
        <v>0</v>
      </c>
      <c r="T62" s="223">
        <f t="shared" si="11"/>
        <v>0</v>
      </c>
      <c r="U62" s="223">
        <f t="shared" si="11"/>
        <v>0</v>
      </c>
      <c r="V62" s="223">
        <f t="shared" si="11"/>
        <v>0</v>
      </c>
      <c r="W62" s="224">
        <f t="shared" si="11"/>
        <v>0</v>
      </c>
    </row>
    <row r="63" spans="1:23" ht="30" customHeight="1">
      <c r="A63" s="415">
        <v>7</v>
      </c>
      <c r="B63" s="417" t="s">
        <v>217</v>
      </c>
      <c r="C63" s="144" t="s">
        <v>17</v>
      </c>
      <c r="D63" s="420">
        <v>280.54000000000002</v>
      </c>
      <c r="E63" s="420"/>
      <c r="F63" s="420">
        <v>119.06</v>
      </c>
      <c r="G63" s="420">
        <v>0.1</v>
      </c>
      <c r="H63" s="425"/>
      <c r="I63" s="240">
        <v>3</v>
      </c>
      <c r="J63" s="232"/>
      <c r="K63" s="232"/>
      <c r="L63" s="232"/>
      <c r="M63" s="233"/>
      <c r="N63" s="427"/>
      <c r="O63" s="420"/>
      <c r="P63" s="420"/>
      <c r="Q63" s="420"/>
      <c r="R63" s="420"/>
      <c r="S63" s="242"/>
      <c r="T63" s="243"/>
      <c r="U63" s="243"/>
      <c r="V63" s="243"/>
      <c r="W63" s="244"/>
    </row>
    <row r="64" spans="1:23" ht="30" customHeight="1">
      <c r="A64" s="415"/>
      <c r="B64" s="418"/>
      <c r="C64" s="146" t="s">
        <v>18</v>
      </c>
      <c r="D64" s="421"/>
      <c r="E64" s="421"/>
      <c r="F64" s="421"/>
      <c r="G64" s="421"/>
      <c r="H64" s="426"/>
      <c r="I64" s="236">
        <v>6</v>
      </c>
      <c r="J64" s="234"/>
      <c r="K64" s="234"/>
      <c r="L64" s="234"/>
      <c r="M64" s="235"/>
      <c r="N64" s="428"/>
      <c r="O64" s="421"/>
      <c r="P64" s="421"/>
      <c r="Q64" s="421"/>
      <c r="R64" s="421"/>
      <c r="S64" s="245"/>
      <c r="T64" s="246"/>
      <c r="U64" s="246"/>
      <c r="V64" s="246"/>
      <c r="W64" s="247"/>
    </row>
    <row r="65" spans="1:23" ht="30" customHeight="1">
      <c r="A65" s="415"/>
      <c r="B65" s="418"/>
      <c r="C65" s="146" t="s">
        <v>19</v>
      </c>
      <c r="D65" s="421"/>
      <c r="E65" s="421"/>
      <c r="F65" s="421"/>
      <c r="G65" s="421"/>
      <c r="H65" s="426"/>
      <c r="I65" s="236">
        <v>3</v>
      </c>
      <c r="J65" s="234"/>
      <c r="K65" s="234"/>
      <c r="L65" s="234"/>
      <c r="M65" s="235"/>
      <c r="N65" s="428"/>
      <c r="O65" s="421"/>
      <c r="P65" s="421"/>
      <c r="Q65" s="421"/>
      <c r="R65" s="421"/>
      <c r="S65" s="245"/>
      <c r="T65" s="246"/>
      <c r="U65" s="246"/>
      <c r="V65" s="246"/>
      <c r="W65" s="247"/>
    </row>
    <row r="66" spans="1:23" ht="30" customHeight="1">
      <c r="A66" s="415"/>
      <c r="B66" s="418"/>
      <c r="C66" s="146" t="s">
        <v>20</v>
      </c>
      <c r="D66" s="421"/>
      <c r="E66" s="421"/>
      <c r="F66" s="421"/>
      <c r="G66" s="421"/>
      <c r="H66" s="426"/>
      <c r="I66" s="236"/>
      <c r="J66" s="234"/>
      <c r="K66" s="234"/>
      <c r="L66" s="234"/>
      <c r="M66" s="235"/>
      <c r="N66" s="428"/>
      <c r="O66" s="421"/>
      <c r="P66" s="421"/>
      <c r="Q66" s="421"/>
      <c r="R66" s="421"/>
      <c r="S66" s="245"/>
      <c r="T66" s="246"/>
      <c r="U66" s="246"/>
      <c r="V66" s="246"/>
      <c r="W66" s="247"/>
    </row>
    <row r="67" spans="1:23" ht="30" customHeight="1">
      <c r="A67" s="415"/>
      <c r="B67" s="418"/>
      <c r="C67" s="146" t="s">
        <v>21</v>
      </c>
      <c r="D67" s="421"/>
      <c r="E67" s="421"/>
      <c r="F67" s="421"/>
      <c r="G67" s="421"/>
      <c r="H67" s="426"/>
      <c r="I67" s="236">
        <v>3</v>
      </c>
      <c r="J67" s="234"/>
      <c r="K67" s="234"/>
      <c r="L67" s="234"/>
      <c r="M67" s="235"/>
      <c r="N67" s="428"/>
      <c r="O67" s="421"/>
      <c r="P67" s="421"/>
      <c r="Q67" s="421"/>
      <c r="R67" s="421"/>
      <c r="S67" s="245"/>
      <c r="T67" s="246"/>
      <c r="U67" s="246"/>
      <c r="V67" s="246"/>
      <c r="W67" s="247"/>
    </row>
    <row r="68" spans="1:23" ht="30" customHeight="1">
      <c r="A68" s="415"/>
      <c r="B68" s="418"/>
      <c r="C68" s="146" t="s">
        <v>22</v>
      </c>
      <c r="D68" s="421"/>
      <c r="E68" s="421"/>
      <c r="F68" s="421"/>
      <c r="G68" s="421"/>
      <c r="H68" s="426"/>
      <c r="I68" s="236"/>
      <c r="J68" s="234"/>
      <c r="K68" s="234"/>
      <c r="L68" s="234"/>
      <c r="M68" s="235"/>
      <c r="N68" s="428"/>
      <c r="O68" s="421"/>
      <c r="P68" s="421"/>
      <c r="Q68" s="421"/>
      <c r="R68" s="421"/>
      <c r="S68" s="245"/>
      <c r="T68" s="246"/>
      <c r="U68" s="246"/>
      <c r="V68" s="246"/>
      <c r="W68" s="247"/>
    </row>
    <row r="69" spans="1:23" ht="30" customHeight="1">
      <c r="A69" s="415"/>
      <c r="B69" s="418"/>
      <c r="C69" s="146" t="s">
        <v>23</v>
      </c>
      <c r="D69" s="421"/>
      <c r="E69" s="421"/>
      <c r="F69" s="421"/>
      <c r="G69" s="421"/>
      <c r="H69" s="426"/>
      <c r="I69" s="236">
        <v>3</v>
      </c>
      <c r="J69" s="234"/>
      <c r="K69" s="234"/>
      <c r="L69" s="234"/>
      <c r="M69" s="235"/>
      <c r="N69" s="428"/>
      <c r="O69" s="421"/>
      <c r="P69" s="421"/>
      <c r="Q69" s="421"/>
      <c r="R69" s="421"/>
      <c r="S69" s="245"/>
      <c r="T69" s="246"/>
      <c r="U69" s="246"/>
      <c r="V69" s="246"/>
      <c r="W69" s="247"/>
    </row>
    <row r="70" spans="1:23" ht="30" customHeight="1" thickBot="1">
      <c r="A70" s="415"/>
      <c r="B70" s="419"/>
      <c r="C70" s="149" t="s">
        <v>24</v>
      </c>
      <c r="D70" s="421"/>
      <c r="E70" s="421"/>
      <c r="F70" s="421"/>
      <c r="G70" s="421"/>
      <c r="H70" s="426"/>
      <c r="I70" s="237">
        <v>2</v>
      </c>
      <c r="J70" s="238"/>
      <c r="K70" s="238"/>
      <c r="L70" s="238"/>
      <c r="M70" s="239"/>
      <c r="N70" s="429"/>
      <c r="O70" s="424"/>
      <c r="P70" s="424"/>
      <c r="Q70" s="424"/>
      <c r="R70" s="424"/>
      <c r="S70" s="251"/>
      <c r="T70" s="248"/>
      <c r="U70" s="248"/>
      <c r="V70" s="248"/>
      <c r="W70" s="252"/>
    </row>
    <row r="71" spans="1:23" ht="30" customHeight="1" thickBot="1">
      <c r="A71" s="416"/>
      <c r="B71" s="422" t="s">
        <v>25</v>
      </c>
      <c r="C71" s="423"/>
      <c r="D71" s="256"/>
      <c r="E71" s="223"/>
      <c r="F71" s="223"/>
      <c r="G71" s="223"/>
      <c r="H71" s="223"/>
      <c r="I71" s="223">
        <f t="shared" ref="I71:M71" si="12">I63+I64+I65+I66+I67+I68+I69+I70</f>
        <v>20</v>
      </c>
      <c r="J71" s="223">
        <f t="shared" si="12"/>
        <v>0</v>
      </c>
      <c r="K71" s="223">
        <f t="shared" si="12"/>
        <v>0</v>
      </c>
      <c r="L71" s="223">
        <f t="shared" si="12"/>
        <v>0</v>
      </c>
      <c r="M71" s="224">
        <f t="shared" si="12"/>
        <v>0</v>
      </c>
      <c r="N71" s="256"/>
      <c r="O71" s="223"/>
      <c r="P71" s="223"/>
      <c r="Q71" s="223"/>
      <c r="R71" s="223"/>
      <c r="S71" s="223">
        <f t="shared" ref="S71:W71" si="13">S63+S64+S65+S66+S67+S68+S69+S70</f>
        <v>0</v>
      </c>
      <c r="T71" s="223">
        <f t="shared" si="13"/>
        <v>0</v>
      </c>
      <c r="U71" s="223">
        <f t="shared" si="13"/>
        <v>0</v>
      </c>
      <c r="V71" s="223">
        <f t="shared" si="13"/>
        <v>0</v>
      </c>
      <c r="W71" s="224">
        <f t="shared" si="13"/>
        <v>0</v>
      </c>
    </row>
    <row r="72" spans="1:23" ht="30" customHeight="1">
      <c r="A72" s="415">
        <v>8</v>
      </c>
      <c r="B72" s="417" t="s">
        <v>218</v>
      </c>
      <c r="C72" s="144" t="s">
        <v>17</v>
      </c>
      <c r="D72" s="420">
        <v>560.44000000000005</v>
      </c>
      <c r="E72" s="420"/>
      <c r="F72" s="420">
        <v>288.70999999999998</v>
      </c>
      <c r="G72" s="420"/>
      <c r="H72" s="425">
        <v>1.25</v>
      </c>
      <c r="I72" s="240">
        <v>4</v>
      </c>
      <c r="J72" s="232"/>
      <c r="K72" s="232"/>
      <c r="L72" s="232"/>
      <c r="M72" s="233"/>
      <c r="N72" s="427"/>
      <c r="O72" s="420"/>
      <c r="P72" s="420"/>
      <c r="Q72" s="420"/>
      <c r="R72" s="420"/>
      <c r="S72" s="242"/>
      <c r="T72" s="243"/>
      <c r="U72" s="243"/>
      <c r="V72" s="243"/>
      <c r="W72" s="244"/>
    </row>
    <row r="73" spans="1:23" ht="30" customHeight="1">
      <c r="A73" s="415"/>
      <c r="B73" s="418"/>
      <c r="C73" s="146" t="s">
        <v>18</v>
      </c>
      <c r="D73" s="421"/>
      <c r="E73" s="421"/>
      <c r="F73" s="421"/>
      <c r="G73" s="421"/>
      <c r="H73" s="426"/>
      <c r="I73" s="236">
        <v>3</v>
      </c>
      <c r="J73" s="234"/>
      <c r="K73" s="234"/>
      <c r="L73" s="234"/>
      <c r="M73" s="235"/>
      <c r="N73" s="428"/>
      <c r="O73" s="421"/>
      <c r="P73" s="421"/>
      <c r="Q73" s="421"/>
      <c r="R73" s="421"/>
      <c r="S73" s="245"/>
      <c r="T73" s="246"/>
      <c r="U73" s="246"/>
      <c r="V73" s="246"/>
      <c r="W73" s="247"/>
    </row>
    <row r="74" spans="1:23" ht="30" customHeight="1">
      <c r="A74" s="415"/>
      <c r="B74" s="418"/>
      <c r="C74" s="146" t="s">
        <v>19</v>
      </c>
      <c r="D74" s="421"/>
      <c r="E74" s="421"/>
      <c r="F74" s="421"/>
      <c r="G74" s="421"/>
      <c r="H74" s="426"/>
      <c r="I74" s="236"/>
      <c r="J74" s="234"/>
      <c r="K74" s="234"/>
      <c r="L74" s="234"/>
      <c r="M74" s="235"/>
      <c r="N74" s="428"/>
      <c r="O74" s="421"/>
      <c r="P74" s="421"/>
      <c r="Q74" s="421"/>
      <c r="R74" s="421"/>
      <c r="S74" s="245"/>
      <c r="T74" s="246"/>
      <c r="U74" s="246"/>
      <c r="V74" s="246"/>
      <c r="W74" s="247"/>
    </row>
    <row r="75" spans="1:23" ht="30" customHeight="1">
      <c r="A75" s="415"/>
      <c r="B75" s="418"/>
      <c r="C75" s="146" t="s">
        <v>20</v>
      </c>
      <c r="D75" s="421"/>
      <c r="E75" s="421"/>
      <c r="F75" s="421"/>
      <c r="G75" s="421"/>
      <c r="H75" s="426"/>
      <c r="I75" s="236">
        <v>4</v>
      </c>
      <c r="J75" s="234"/>
      <c r="K75" s="234"/>
      <c r="L75" s="234"/>
      <c r="M75" s="235"/>
      <c r="N75" s="428"/>
      <c r="O75" s="421"/>
      <c r="P75" s="421"/>
      <c r="Q75" s="421"/>
      <c r="R75" s="421"/>
      <c r="S75" s="245"/>
      <c r="T75" s="246"/>
      <c r="U75" s="246"/>
      <c r="V75" s="246"/>
      <c r="W75" s="247"/>
    </row>
    <row r="76" spans="1:23" ht="30" customHeight="1">
      <c r="A76" s="415"/>
      <c r="B76" s="418"/>
      <c r="C76" s="146" t="s">
        <v>21</v>
      </c>
      <c r="D76" s="421"/>
      <c r="E76" s="421"/>
      <c r="F76" s="421"/>
      <c r="G76" s="421"/>
      <c r="H76" s="426"/>
      <c r="I76" s="236"/>
      <c r="J76" s="234"/>
      <c r="K76" s="234"/>
      <c r="L76" s="234"/>
      <c r="M76" s="235"/>
      <c r="N76" s="428"/>
      <c r="O76" s="421"/>
      <c r="P76" s="421"/>
      <c r="Q76" s="421"/>
      <c r="R76" s="421"/>
      <c r="S76" s="245"/>
      <c r="T76" s="246"/>
      <c r="U76" s="246"/>
      <c r="V76" s="246"/>
      <c r="W76" s="247"/>
    </row>
    <row r="77" spans="1:23" ht="30" customHeight="1">
      <c r="A77" s="415"/>
      <c r="B77" s="418"/>
      <c r="C77" s="146" t="s">
        <v>22</v>
      </c>
      <c r="D77" s="421"/>
      <c r="E77" s="421"/>
      <c r="F77" s="421"/>
      <c r="G77" s="421"/>
      <c r="H77" s="426"/>
      <c r="I77" s="236">
        <v>3</v>
      </c>
      <c r="J77" s="234"/>
      <c r="K77" s="234"/>
      <c r="L77" s="234"/>
      <c r="M77" s="235"/>
      <c r="N77" s="428"/>
      <c r="O77" s="421"/>
      <c r="P77" s="421"/>
      <c r="Q77" s="421"/>
      <c r="R77" s="421"/>
      <c r="S77" s="245"/>
      <c r="T77" s="246"/>
      <c r="U77" s="246"/>
      <c r="V77" s="246"/>
      <c r="W77" s="247"/>
    </row>
    <row r="78" spans="1:23" ht="30" customHeight="1">
      <c r="A78" s="415"/>
      <c r="B78" s="418"/>
      <c r="C78" s="146" t="s">
        <v>23</v>
      </c>
      <c r="D78" s="421"/>
      <c r="E78" s="421"/>
      <c r="F78" s="421"/>
      <c r="G78" s="421"/>
      <c r="H78" s="426"/>
      <c r="I78" s="236"/>
      <c r="J78" s="234"/>
      <c r="K78" s="234"/>
      <c r="L78" s="234"/>
      <c r="M78" s="235"/>
      <c r="N78" s="428"/>
      <c r="O78" s="421"/>
      <c r="P78" s="421"/>
      <c r="Q78" s="421"/>
      <c r="R78" s="421"/>
      <c r="S78" s="245"/>
      <c r="T78" s="246"/>
      <c r="U78" s="246"/>
      <c r="V78" s="246"/>
      <c r="W78" s="247"/>
    </row>
    <row r="79" spans="1:23" ht="30" customHeight="1" thickBot="1">
      <c r="A79" s="415"/>
      <c r="B79" s="419"/>
      <c r="C79" s="149" t="s">
        <v>24</v>
      </c>
      <c r="D79" s="421"/>
      <c r="E79" s="421"/>
      <c r="F79" s="421"/>
      <c r="G79" s="421"/>
      <c r="H79" s="426"/>
      <c r="I79" s="237"/>
      <c r="J79" s="238"/>
      <c r="K79" s="238"/>
      <c r="L79" s="238"/>
      <c r="M79" s="239"/>
      <c r="N79" s="429"/>
      <c r="O79" s="424"/>
      <c r="P79" s="424"/>
      <c r="Q79" s="424"/>
      <c r="R79" s="424"/>
      <c r="S79" s="251"/>
      <c r="T79" s="248"/>
      <c r="U79" s="248"/>
      <c r="V79" s="248"/>
      <c r="W79" s="252"/>
    </row>
    <row r="80" spans="1:23" ht="30" customHeight="1" thickBot="1">
      <c r="A80" s="416"/>
      <c r="B80" s="422" t="s">
        <v>25</v>
      </c>
      <c r="C80" s="423"/>
      <c r="D80" s="256"/>
      <c r="E80" s="223"/>
      <c r="F80" s="223"/>
      <c r="G80" s="223"/>
      <c r="H80" s="223"/>
      <c r="I80" s="223">
        <f t="shared" ref="I80:M80" si="14">I72+I73+I74+I75+I76+I77+I78+I79</f>
        <v>14</v>
      </c>
      <c r="J80" s="223">
        <f t="shared" si="14"/>
        <v>0</v>
      </c>
      <c r="K80" s="223">
        <f t="shared" si="14"/>
        <v>0</v>
      </c>
      <c r="L80" s="223">
        <f t="shared" si="14"/>
        <v>0</v>
      </c>
      <c r="M80" s="224">
        <f t="shared" si="14"/>
        <v>0</v>
      </c>
      <c r="N80" s="256"/>
      <c r="O80" s="223"/>
      <c r="P80" s="223"/>
      <c r="Q80" s="223"/>
      <c r="R80" s="223"/>
      <c r="S80" s="223">
        <f t="shared" ref="S80:W80" si="15">S72+S73+S74+S75+S76+S77+S78+S79</f>
        <v>0</v>
      </c>
      <c r="T80" s="223">
        <f t="shared" si="15"/>
        <v>0</v>
      </c>
      <c r="U80" s="223">
        <f t="shared" si="15"/>
        <v>0</v>
      </c>
      <c r="V80" s="223">
        <f t="shared" si="15"/>
        <v>0</v>
      </c>
      <c r="W80" s="224">
        <f t="shared" si="15"/>
        <v>0</v>
      </c>
    </row>
    <row r="81" spans="1:23" ht="30" customHeight="1">
      <c r="A81" s="415">
        <v>9</v>
      </c>
      <c r="B81" s="417" t="s">
        <v>219</v>
      </c>
      <c r="C81" s="144" t="s">
        <v>17</v>
      </c>
      <c r="D81" s="420">
        <v>1244.0833</v>
      </c>
      <c r="E81" s="420"/>
      <c r="F81" s="420"/>
      <c r="G81" s="420"/>
      <c r="H81" s="425">
        <v>4.8</v>
      </c>
      <c r="I81" s="240">
        <v>50</v>
      </c>
      <c r="J81" s="232"/>
      <c r="K81" s="232"/>
      <c r="L81" s="232"/>
      <c r="M81" s="233"/>
      <c r="N81" s="427"/>
      <c r="O81" s="420"/>
      <c r="P81" s="420"/>
      <c r="Q81" s="420"/>
      <c r="R81" s="420"/>
      <c r="S81" s="242"/>
      <c r="T81" s="243"/>
      <c r="U81" s="243"/>
      <c r="V81" s="243"/>
      <c r="W81" s="244"/>
    </row>
    <row r="82" spans="1:23" ht="30" customHeight="1">
      <c r="A82" s="415"/>
      <c r="B82" s="418"/>
      <c r="C82" s="146" t="s">
        <v>18</v>
      </c>
      <c r="D82" s="421"/>
      <c r="E82" s="421"/>
      <c r="F82" s="421"/>
      <c r="G82" s="421"/>
      <c r="H82" s="426"/>
      <c r="I82" s="236">
        <v>20</v>
      </c>
      <c r="J82" s="234"/>
      <c r="K82" s="234"/>
      <c r="L82" s="234"/>
      <c r="M82" s="235"/>
      <c r="N82" s="428"/>
      <c r="O82" s="421"/>
      <c r="P82" s="421"/>
      <c r="Q82" s="421"/>
      <c r="R82" s="421"/>
      <c r="S82" s="245"/>
      <c r="T82" s="246"/>
      <c r="U82" s="246"/>
      <c r="V82" s="246"/>
      <c r="W82" s="247"/>
    </row>
    <row r="83" spans="1:23" ht="30" customHeight="1">
      <c r="A83" s="415"/>
      <c r="B83" s="418"/>
      <c r="C83" s="146" t="s">
        <v>19</v>
      </c>
      <c r="D83" s="421"/>
      <c r="E83" s="421"/>
      <c r="F83" s="421"/>
      <c r="G83" s="421"/>
      <c r="H83" s="426"/>
      <c r="I83" s="236">
        <v>20</v>
      </c>
      <c r="J83" s="234"/>
      <c r="K83" s="234"/>
      <c r="L83" s="234"/>
      <c r="M83" s="235"/>
      <c r="N83" s="428"/>
      <c r="O83" s="421"/>
      <c r="P83" s="421"/>
      <c r="Q83" s="421"/>
      <c r="R83" s="421"/>
      <c r="S83" s="245"/>
      <c r="T83" s="246"/>
      <c r="U83" s="246"/>
      <c r="V83" s="246"/>
      <c r="W83" s="247"/>
    </row>
    <row r="84" spans="1:23" ht="30" customHeight="1">
      <c r="A84" s="415"/>
      <c r="B84" s="418"/>
      <c r="C84" s="146" t="s">
        <v>20</v>
      </c>
      <c r="D84" s="421"/>
      <c r="E84" s="421"/>
      <c r="F84" s="421"/>
      <c r="G84" s="421"/>
      <c r="H84" s="426"/>
      <c r="I84" s="236"/>
      <c r="J84" s="234"/>
      <c r="K84" s="234"/>
      <c r="L84" s="234"/>
      <c r="M84" s="235"/>
      <c r="N84" s="428"/>
      <c r="O84" s="421"/>
      <c r="P84" s="421"/>
      <c r="Q84" s="421"/>
      <c r="R84" s="421"/>
      <c r="S84" s="245"/>
      <c r="T84" s="246"/>
      <c r="U84" s="246"/>
      <c r="V84" s="246"/>
      <c r="W84" s="247"/>
    </row>
    <row r="85" spans="1:23" ht="30" customHeight="1">
      <c r="A85" s="415"/>
      <c r="B85" s="418"/>
      <c r="C85" s="146" t="s">
        <v>21</v>
      </c>
      <c r="D85" s="421"/>
      <c r="E85" s="421"/>
      <c r="F85" s="421"/>
      <c r="G85" s="421"/>
      <c r="H85" s="426"/>
      <c r="I85" s="236">
        <v>41</v>
      </c>
      <c r="J85" s="234"/>
      <c r="K85" s="234"/>
      <c r="L85" s="234"/>
      <c r="M85" s="235"/>
      <c r="N85" s="428"/>
      <c r="O85" s="421"/>
      <c r="P85" s="421"/>
      <c r="Q85" s="421"/>
      <c r="R85" s="421"/>
      <c r="S85" s="245"/>
      <c r="T85" s="246"/>
      <c r="U85" s="246"/>
      <c r="V85" s="246"/>
      <c r="W85" s="247"/>
    </row>
    <row r="86" spans="1:23" ht="30" customHeight="1">
      <c r="A86" s="415"/>
      <c r="B86" s="418"/>
      <c r="C86" s="146" t="s">
        <v>22</v>
      </c>
      <c r="D86" s="421"/>
      <c r="E86" s="421"/>
      <c r="F86" s="421"/>
      <c r="G86" s="421"/>
      <c r="H86" s="426"/>
      <c r="I86" s="236">
        <v>20</v>
      </c>
      <c r="J86" s="234"/>
      <c r="K86" s="234"/>
      <c r="L86" s="234"/>
      <c r="M86" s="235"/>
      <c r="N86" s="428"/>
      <c r="O86" s="421"/>
      <c r="P86" s="421"/>
      <c r="Q86" s="421"/>
      <c r="R86" s="421"/>
      <c r="S86" s="245"/>
      <c r="T86" s="246"/>
      <c r="U86" s="246"/>
      <c r="V86" s="246"/>
      <c r="W86" s="247"/>
    </row>
    <row r="87" spans="1:23" ht="30" customHeight="1">
      <c r="A87" s="415"/>
      <c r="B87" s="418"/>
      <c r="C87" s="146" t="s">
        <v>23</v>
      </c>
      <c r="D87" s="421"/>
      <c r="E87" s="421"/>
      <c r="F87" s="421"/>
      <c r="G87" s="421"/>
      <c r="H87" s="426"/>
      <c r="I87" s="236">
        <v>5</v>
      </c>
      <c r="J87" s="234"/>
      <c r="K87" s="234"/>
      <c r="L87" s="234"/>
      <c r="M87" s="235"/>
      <c r="N87" s="428"/>
      <c r="O87" s="421"/>
      <c r="P87" s="421"/>
      <c r="Q87" s="421"/>
      <c r="R87" s="421"/>
      <c r="S87" s="245"/>
      <c r="T87" s="246"/>
      <c r="U87" s="246"/>
      <c r="V87" s="246"/>
      <c r="W87" s="247"/>
    </row>
    <row r="88" spans="1:23" ht="30" customHeight="1" thickBot="1">
      <c r="A88" s="415"/>
      <c r="B88" s="419"/>
      <c r="C88" s="149" t="s">
        <v>24</v>
      </c>
      <c r="D88" s="421"/>
      <c r="E88" s="421"/>
      <c r="F88" s="421"/>
      <c r="G88" s="421"/>
      <c r="H88" s="426"/>
      <c r="I88" s="237">
        <v>15</v>
      </c>
      <c r="J88" s="238"/>
      <c r="K88" s="238"/>
      <c r="L88" s="238"/>
      <c r="M88" s="239"/>
      <c r="N88" s="429"/>
      <c r="O88" s="424"/>
      <c r="P88" s="424"/>
      <c r="Q88" s="424"/>
      <c r="R88" s="424"/>
      <c r="S88" s="251"/>
      <c r="T88" s="248"/>
      <c r="U88" s="248"/>
      <c r="V88" s="248"/>
      <c r="W88" s="252"/>
    </row>
    <row r="89" spans="1:23" ht="30" customHeight="1" thickBot="1">
      <c r="A89" s="416"/>
      <c r="B89" s="422" t="s">
        <v>25</v>
      </c>
      <c r="C89" s="423"/>
      <c r="D89" s="256"/>
      <c r="E89" s="223"/>
      <c r="F89" s="223"/>
      <c r="G89" s="223"/>
      <c r="H89" s="223"/>
      <c r="I89" s="223">
        <f>I81+I82+I83+I84+I85+I86+I87+I88</f>
        <v>171</v>
      </c>
      <c r="J89" s="223">
        <f t="shared" ref="J89:M89" si="16">J81+J82+J83+J84+J85+J86+J87+J88</f>
        <v>0</v>
      </c>
      <c r="K89" s="223">
        <f t="shared" si="16"/>
        <v>0</v>
      </c>
      <c r="L89" s="223">
        <f t="shared" si="16"/>
        <v>0</v>
      </c>
      <c r="M89" s="224">
        <f t="shared" si="16"/>
        <v>0</v>
      </c>
      <c r="N89" s="256"/>
      <c r="O89" s="223"/>
      <c r="P89" s="223"/>
      <c r="Q89" s="223"/>
      <c r="R89" s="223"/>
      <c r="S89" s="223">
        <f>S81+S82+S83+S84+S85+S86+S87+S88</f>
        <v>0</v>
      </c>
      <c r="T89" s="223">
        <f t="shared" ref="T89:W89" si="17">T81+T82+T83+T84+T85+T86+T87+T88</f>
        <v>0</v>
      </c>
      <c r="U89" s="223">
        <f t="shared" si="17"/>
        <v>0</v>
      </c>
      <c r="V89" s="223">
        <f t="shared" si="17"/>
        <v>0</v>
      </c>
      <c r="W89" s="224">
        <f t="shared" si="17"/>
        <v>0</v>
      </c>
    </row>
    <row r="90" spans="1:23" ht="30" customHeight="1">
      <c r="A90" s="415">
        <v>10</v>
      </c>
      <c r="B90" s="417" t="s">
        <v>220</v>
      </c>
      <c r="C90" s="144" t="s">
        <v>17</v>
      </c>
      <c r="D90" s="420">
        <v>293.26</v>
      </c>
      <c r="E90" s="420"/>
      <c r="F90" s="420">
        <v>650.09</v>
      </c>
      <c r="G90" s="420">
        <v>1.6</v>
      </c>
      <c r="H90" s="425">
        <v>8.9390000000000001</v>
      </c>
      <c r="I90" s="240">
        <v>8</v>
      </c>
      <c r="J90" s="232"/>
      <c r="K90" s="232"/>
      <c r="L90" s="232"/>
      <c r="M90" s="233"/>
      <c r="N90" s="427"/>
      <c r="O90" s="420"/>
      <c r="P90" s="420"/>
      <c r="Q90" s="420"/>
      <c r="R90" s="420"/>
      <c r="S90" s="242"/>
      <c r="T90" s="243"/>
      <c r="U90" s="243"/>
      <c r="V90" s="243"/>
      <c r="W90" s="244"/>
    </row>
    <row r="91" spans="1:23" ht="30" customHeight="1">
      <c r="A91" s="415"/>
      <c r="B91" s="418"/>
      <c r="C91" s="146" t="s">
        <v>18</v>
      </c>
      <c r="D91" s="421"/>
      <c r="E91" s="421"/>
      <c r="F91" s="421"/>
      <c r="G91" s="421"/>
      <c r="H91" s="426"/>
      <c r="I91" s="236">
        <v>9</v>
      </c>
      <c r="J91" s="234"/>
      <c r="K91" s="234"/>
      <c r="L91" s="234"/>
      <c r="M91" s="235"/>
      <c r="N91" s="428"/>
      <c r="O91" s="421"/>
      <c r="P91" s="421"/>
      <c r="Q91" s="421"/>
      <c r="R91" s="421"/>
      <c r="S91" s="245"/>
      <c r="T91" s="246"/>
      <c r="U91" s="246"/>
      <c r="V91" s="246"/>
      <c r="W91" s="247"/>
    </row>
    <row r="92" spans="1:23" ht="30" customHeight="1">
      <c r="A92" s="415"/>
      <c r="B92" s="418"/>
      <c r="C92" s="146" t="s">
        <v>19</v>
      </c>
      <c r="D92" s="421"/>
      <c r="E92" s="421"/>
      <c r="F92" s="421"/>
      <c r="G92" s="421"/>
      <c r="H92" s="426"/>
      <c r="I92" s="236">
        <v>15</v>
      </c>
      <c r="J92" s="234"/>
      <c r="K92" s="234"/>
      <c r="L92" s="234"/>
      <c r="M92" s="235"/>
      <c r="N92" s="428"/>
      <c r="O92" s="421"/>
      <c r="P92" s="421"/>
      <c r="Q92" s="421"/>
      <c r="R92" s="421"/>
      <c r="S92" s="245"/>
      <c r="T92" s="246"/>
      <c r="U92" s="246"/>
      <c r="V92" s="246"/>
      <c r="W92" s="247"/>
    </row>
    <row r="93" spans="1:23" ht="30" customHeight="1">
      <c r="A93" s="415"/>
      <c r="B93" s="418"/>
      <c r="C93" s="146" t="s">
        <v>20</v>
      </c>
      <c r="D93" s="421"/>
      <c r="E93" s="421"/>
      <c r="F93" s="421"/>
      <c r="G93" s="421"/>
      <c r="H93" s="426"/>
      <c r="I93" s="236"/>
      <c r="J93" s="234"/>
      <c r="K93" s="234"/>
      <c r="L93" s="234"/>
      <c r="M93" s="235"/>
      <c r="N93" s="428"/>
      <c r="O93" s="421"/>
      <c r="P93" s="421"/>
      <c r="Q93" s="421"/>
      <c r="R93" s="421"/>
      <c r="S93" s="245"/>
      <c r="T93" s="246"/>
      <c r="U93" s="246"/>
      <c r="V93" s="246"/>
      <c r="W93" s="247"/>
    </row>
    <row r="94" spans="1:23" ht="30" customHeight="1">
      <c r="A94" s="415"/>
      <c r="B94" s="418"/>
      <c r="C94" s="146" t="s">
        <v>21</v>
      </c>
      <c r="D94" s="421"/>
      <c r="E94" s="421"/>
      <c r="F94" s="421"/>
      <c r="G94" s="421"/>
      <c r="H94" s="426"/>
      <c r="I94" s="236">
        <v>20</v>
      </c>
      <c r="J94" s="234"/>
      <c r="K94" s="234"/>
      <c r="L94" s="234"/>
      <c r="M94" s="235"/>
      <c r="N94" s="428"/>
      <c r="O94" s="421"/>
      <c r="P94" s="421"/>
      <c r="Q94" s="421"/>
      <c r="R94" s="421"/>
      <c r="S94" s="245"/>
      <c r="T94" s="246"/>
      <c r="U94" s="246"/>
      <c r="V94" s="246"/>
      <c r="W94" s="247"/>
    </row>
    <row r="95" spans="1:23" ht="30" customHeight="1">
      <c r="A95" s="415"/>
      <c r="B95" s="418"/>
      <c r="C95" s="146" t="s">
        <v>22</v>
      </c>
      <c r="D95" s="421"/>
      <c r="E95" s="421"/>
      <c r="F95" s="421"/>
      <c r="G95" s="421"/>
      <c r="H95" s="426"/>
      <c r="I95" s="236"/>
      <c r="J95" s="234"/>
      <c r="K95" s="234"/>
      <c r="L95" s="234"/>
      <c r="M95" s="235"/>
      <c r="N95" s="428"/>
      <c r="O95" s="421"/>
      <c r="P95" s="421"/>
      <c r="Q95" s="421"/>
      <c r="R95" s="421"/>
      <c r="S95" s="245"/>
      <c r="T95" s="246"/>
      <c r="U95" s="246"/>
      <c r="V95" s="246"/>
      <c r="W95" s="247"/>
    </row>
    <row r="96" spans="1:23" ht="30" customHeight="1">
      <c r="A96" s="415"/>
      <c r="B96" s="418"/>
      <c r="C96" s="146" t="s">
        <v>23</v>
      </c>
      <c r="D96" s="421"/>
      <c r="E96" s="421"/>
      <c r="F96" s="421"/>
      <c r="G96" s="421"/>
      <c r="H96" s="426"/>
      <c r="I96" s="236"/>
      <c r="J96" s="234"/>
      <c r="K96" s="234"/>
      <c r="L96" s="234"/>
      <c r="M96" s="235"/>
      <c r="N96" s="428"/>
      <c r="O96" s="421"/>
      <c r="P96" s="421"/>
      <c r="Q96" s="421"/>
      <c r="R96" s="421"/>
      <c r="S96" s="245"/>
      <c r="T96" s="246"/>
      <c r="U96" s="246"/>
      <c r="V96" s="246"/>
      <c r="W96" s="247"/>
    </row>
    <row r="97" spans="1:23" ht="30" customHeight="1" thickBot="1">
      <c r="A97" s="415"/>
      <c r="B97" s="419"/>
      <c r="C97" s="149" t="s">
        <v>24</v>
      </c>
      <c r="D97" s="421"/>
      <c r="E97" s="421"/>
      <c r="F97" s="421"/>
      <c r="G97" s="421"/>
      <c r="H97" s="426"/>
      <c r="I97" s="237">
        <v>3.9</v>
      </c>
      <c r="J97" s="238"/>
      <c r="K97" s="238"/>
      <c r="L97" s="238"/>
      <c r="M97" s="239"/>
      <c r="N97" s="429"/>
      <c r="O97" s="424"/>
      <c r="P97" s="424"/>
      <c r="Q97" s="424"/>
      <c r="R97" s="424"/>
      <c r="S97" s="251"/>
      <c r="T97" s="248"/>
      <c r="U97" s="248"/>
      <c r="V97" s="248"/>
      <c r="W97" s="252"/>
    </row>
    <row r="98" spans="1:23" ht="30" customHeight="1" thickBot="1">
      <c r="A98" s="416"/>
      <c r="B98" s="422" t="s">
        <v>25</v>
      </c>
      <c r="C98" s="423"/>
      <c r="D98" s="256"/>
      <c r="E98" s="223"/>
      <c r="F98" s="223"/>
      <c r="G98" s="223"/>
      <c r="H98" s="223"/>
      <c r="I98" s="223">
        <f t="shared" ref="I98:M98" si="18">I90+I91+I92+I93+I94+I95+I96+I97</f>
        <v>55.9</v>
      </c>
      <c r="J98" s="223">
        <f t="shared" si="18"/>
        <v>0</v>
      </c>
      <c r="K98" s="223">
        <f t="shared" si="18"/>
        <v>0</v>
      </c>
      <c r="L98" s="223">
        <f t="shared" si="18"/>
        <v>0</v>
      </c>
      <c r="M98" s="224">
        <f t="shared" si="18"/>
        <v>0</v>
      </c>
      <c r="N98" s="256"/>
      <c r="O98" s="223"/>
      <c r="P98" s="223"/>
      <c r="Q98" s="223"/>
      <c r="R98" s="223"/>
      <c r="S98" s="223">
        <f t="shared" ref="S98:W98" si="19">S90+S91+S92+S93+S94+S95+S96+S97</f>
        <v>0</v>
      </c>
      <c r="T98" s="223">
        <f t="shared" si="19"/>
        <v>0</v>
      </c>
      <c r="U98" s="223">
        <f t="shared" si="19"/>
        <v>0</v>
      </c>
      <c r="V98" s="223">
        <f t="shared" si="19"/>
        <v>0</v>
      </c>
      <c r="W98" s="224">
        <f t="shared" si="19"/>
        <v>0</v>
      </c>
    </row>
    <row r="99" spans="1:23" ht="30" customHeight="1">
      <c r="A99" s="415">
        <v>11</v>
      </c>
      <c r="B99" s="417" t="s">
        <v>221</v>
      </c>
      <c r="C99" s="144" t="s">
        <v>17</v>
      </c>
      <c r="D99" s="420">
        <v>1895.57</v>
      </c>
      <c r="E99" s="420"/>
      <c r="F99" s="420"/>
      <c r="G99" s="420"/>
      <c r="H99" s="425">
        <v>1.29</v>
      </c>
      <c r="I99" s="240">
        <v>20</v>
      </c>
      <c r="J99" s="232"/>
      <c r="K99" s="232"/>
      <c r="L99" s="232"/>
      <c r="M99" s="233"/>
      <c r="N99" s="427"/>
      <c r="O99" s="420"/>
      <c r="P99" s="420"/>
      <c r="Q99" s="420"/>
      <c r="R99" s="420"/>
      <c r="S99" s="242"/>
      <c r="T99" s="243"/>
      <c r="U99" s="243"/>
      <c r="V99" s="243"/>
      <c r="W99" s="244"/>
    </row>
    <row r="100" spans="1:23" ht="30" customHeight="1">
      <c r="A100" s="415"/>
      <c r="B100" s="418"/>
      <c r="C100" s="146" t="s">
        <v>18</v>
      </c>
      <c r="D100" s="421"/>
      <c r="E100" s="421"/>
      <c r="F100" s="421"/>
      <c r="G100" s="421"/>
      <c r="H100" s="426"/>
      <c r="I100" s="236">
        <v>20</v>
      </c>
      <c r="J100" s="234"/>
      <c r="K100" s="234"/>
      <c r="L100" s="234"/>
      <c r="M100" s="235"/>
      <c r="N100" s="428"/>
      <c r="O100" s="421"/>
      <c r="P100" s="421"/>
      <c r="Q100" s="421"/>
      <c r="R100" s="421"/>
      <c r="S100" s="245"/>
      <c r="T100" s="246"/>
      <c r="U100" s="246"/>
      <c r="V100" s="246"/>
      <c r="W100" s="247"/>
    </row>
    <row r="101" spans="1:23" ht="30" customHeight="1">
      <c r="A101" s="415"/>
      <c r="B101" s="418"/>
      <c r="C101" s="146" t="s">
        <v>19</v>
      </c>
      <c r="D101" s="421"/>
      <c r="E101" s="421"/>
      <c r="F101" s="421"/>
      <c r="G101" s="421"/>
      <c r="H101" s="426"/>
      <c r="I101" s="236">
        <v>10</v>
      </c>
      <c r="J101" s="234"/>
      <c r="K101" s="234"/>
      <c r="L101" s="234"/>
      <c r="M101" s="235"/>
      <c r="N101" s="428"/>
      <c r="O101" s="421"/>
      <c r="P101" s="421"/>
      <c r="Q101" s="421"/>
      <c r="R101" s="421"/>
      <c r="S101" s="245"/>
      <c r="T101" s="246"/>
      <c r="U101" s="246"/>
      <c r="V101" s="246"/>
      <c r="W101" s="247"/>
    </row>
    <row r="102" spans="1:23" ht="30" customHeight="1">
      <c r="A102" s="415"/>
      <c r="B102" s="418"/>
      <c r="C102" s="146" t="s">
        <v>20</v>
      </c>
      <c r="D102" s="421"/>
      <c r="E102" s="421"/>
      <c r="F102" s="421"/>
      <c r="G102" s="421"/>
      <c r="H102" s="426"/>
      <c r="I102" s="236"/>
      <c r="J102" s="234"/>
      <c r="K102" s="234"/>
      <c r="L102" s="234"/>
      <c r="M102" s="235"/>
      <c r="N102" s="428"/>
      <c r="O102" s="421"/>
      <c r="P102" s="421"/>
      <c r="Q102" s="421"/>
      <c r="R102" s="421"/>
      <c r="S102" s="245"/>
      <c r="T102" s="246"/>
      <c r="U102" s="246"/>
      <c r="V102" s="246"/>
      <c r="W102" s="247"/>
    </row>
    <row r="103" spans="1:23" ht="30" customHeight="1">
      <c r="A103" s="415"/>
      <c r="B103" s="418"/>
      <c r="C103" s="146" t="s">
        <v>21</v>
      </c>
      <c r="D103" s="421"/>
      <c r="E103" s="421"/>
      <c r="F103" s="421"/>
      <c r="G103" s="421"/>
      <c r="H103" s="426"/>
      <c r="I103" s="236"/>
      <c r="J103" s="234"/>
      <c r="K103" s="234"/>
      <c r="L103" s="234"/>
      <c r="M103" s="235"/>
      <c r="N103" s="428"/>
      <c r="O103" s="421"/>
      <c r="P103" s="421"/>
      <c r="Q103" s="421"/>
      <c r="R103" s="421"/>
      <c r="S103" s="245"/>
      <c r="T103" s="246"/>
      <c r="U103" s="246"/>
      <c r="V103" s="246"/>
      <c r="W103" s="247"/>
    </row>
    <row r="104" spans="1:23" ht="30" customHeight="1">
      <c r="A104" s="415"/>
      <c r="B104" s="418"/>
      <c r="C104" s="146" t="s">
        <v>22</v>
      </c>
      <c r="D104" s="421"/>
      <c r="E104" s="421"/>
      <c r="F104" s="421"/>
      <c r="G104" s="421"/>
      <c r="H104" s="426"/>
      <c r="I104" s="236">
        <v>40</v>
      </c>
      <c r="J104" s="234"/>
      <c r="K104" s="234"/>
      <c r="L104" s="234"/>
      <c r="M104" s="235"/>
      <c r="N104" s="428"/>
      <c r="O104" s="421"/>
      <c r="P104" s="421"/>
      <c r="Q104" s="421"/>
      <c r="R104" s="421"/>
      <c r="S104" s="245"/>
      <c r="T104" s="246"/>
      <c r="U104" s="246"/>
      <c r="V104" s="246"/>
      <c r="W104" s="247"/>
    </row>
    <row r="105" spans="1:23" ht="30" customHeight="1">
      <c r="A105" s="415"/>
      <c r="B105" s="418"/>
      <c r="C105" s="146" t="s">
        <v>23</v>
      </c>
      <c r="D105" s="421"/>
      <c r="E105" s="421"/>
      <c r="F105" s="421"/>
      <c r="G105" s="421"/>
      <c r="H105" s="426"/>
      <c r="I105" s="236">
        <v>20</v>
      </c>
      <c r="J105" s="234"/>
      <c r="K105" s="234"/>
      <c r="L105" s="234"/>
      <c r="M105" s="235"/>
      <c r="N105" s="428"/>
      <c r="O105" s="421"/>
      <c r="P105" s="421"/>
      <c r="Q105" s="421"/>
      <c r="R105" s="421"/>
      <c r="S105" s="245"/>
      <c r="T105" s="246"/>
      <c r="U105" s="246"/>
      <c r="V105" s="246"/>
      <c r="W105" s="247"/>
    </row>
    <row r="106" spans="1:23" ht="30" customHeight="1" thickBot="1">
      <c r="A106" s="415"/>
      <c r="B106" s="419"/>
      <c r="C106" s="149" t="s">
        <v>24</v>
      </c>
      <c r="D106" s="421"/>
      <c r="E106" s="421"/>
      <c r="F106" s="421"/>
      <c r="G106" s="421"/>
      <c r="H106" s="426"/>
      <c r="I106" s="237">
        <v>10</v>
      </c>
      <c r="J106" s="238"/>
      <c r="K106" s="238"/>
      <c r="L106" s="238"/>
      <c r="M106" s="239"/>
      <c r="N106" s="429"/>
      <c r="O106" s="424"/>
      <c r="P106" s="424"/>
      <c r="Q106" s="424"/>
      <c r="R106" s="424"/>
      <c r="S106" s="251"/>
      <c r="T106" s="248"/>
      <c r="U106" s="248"/>
      <c r="V106" s="248"/>
      <c r="W106" s="252"/>
    </row>
    <row r="107" spans="1:23" ht="30" customHeight="1" thickBot="1">
      <c r="A107" s="416"/>
      <c r="B107" s="422" t="s">
        <v>25</v>
      </c>
      <c r="C107" s="423"/>
      <c r="D107" s="256"/>
      <c r="E107" s="223"/>
      <c r="F107" s="223"/>
      <c r="G107" s="223"/>
      <c r="H107" s="223"/>
      <c r="I107" s="223">
        <f t="shared" ref="I107:M107" si="20">I99+I100+I101+I102+I103+I104+I105+I106</f>
        <v>120</v>
      </c>
      <c r="J107" s="223">
        <f t="shared" si="20"/>
        <v>0</v>
      </c>
      <c r="K107" s="223">
        <f t="shared" si="20"/>
        <v>0</v>
      </c>
      <c r="L107" s="223">
        <f t="shared" si="20"/>
        <v>0</v>
      </c>
      <c r="M107" s="224">
        <f t="shared" si="20"/>
        <v>0</v>
      </c>
      <c r="N107" s="256"/>
      <c r="O107" s="223"/>
      <c r="P107" s="223"/>
      <c r="Q107" s="223"/>
      <c r="R107" s="223"/>
      <c r="S107" s="223">
        <f t="shared" ref="S107:W107" si="21">S99+S100+S101+S102+S103+S104+S105+S106</f>
        <v>0</v>
      </c>
      <c r="T107" s="223">
        <f t="shared" si="21"/>
        <v>0</v>
      </c>
      <c r="U107" s="223">
        <f t="shared" si="21"/>
        <v>0</v>
      </c>
      <c r="V107" s="223">
        <f t="shared" si="21"/>
        <v>0</v>
      </c>
      <c r="W107" s="224">
        <f t="shared" si="21"/>
        <v>0</v>
      </c>
    </row>
    <row r="108" spans="1:23" ht="30" customHeight="1">
      <c r="A108" s="415">
        <v>12</v>
      </c>
      <c r="B108" s="417" t="s">
        <v>222</v>
      </c>
      <c r="C108" s="144" t="s">
        <v>17</v>
      </c>
      <c r="D108" s="420">
        <v>884.99</v>
      </c>
      <c r="E108" s="420"/>
      <c r="F108" s="420">
        <v>404.14</v>
      </c>
      <c r="G108" s="420">
        <v>3.53</v>
      </c>
      <c r="H108" s="425"/>
      <c r="I108" s="240">
        <v>5</v>
      </c>
      <c r="J108" s="232"/>
      <c r="K108" s="232">
        <v>8</v>
      </c>
      <c r="L108" s="232"/>
      <c r="M108" s="233"/>
      <c r="N108" s="427"/>
      <c r="O108" s="420"/>
      <c r="P108" s="420"/>
      <c r="Q108" s="420"/>
      <c r="R108" s="420"/>
      <c r="S108" s="242"/>
      <c r="T108" s="243"/>
      <c r="U108" s="243"/>
      <c r="V108" s="243"/>
      <c r="W108" s="244"/>
    </row>
    <row r="109" spans="1:23" ht="30" customHeight="1">
      <c r="A109" s="415"/>
      <c r="B109" s="418"/>
      <c r="C109" s="146" t="s">
        <v>18</v>
      </c>
      <c r="D109" s="421"/>
      <c r="E109" s="421"/>
      <c r="F109" s="421"/>
      <c r="G109" s="421"/>
      <c r="H109" s="426"/>
      <c r="I109" s="236">
        <v>25</v>
      </c>
      <c r="J109" s="234"/>
      <c r="K109" s="234">
        <v>20</v>
      </c>
      <c r="L109" s="234"/>
      <c r="M109" s="235"/>
      <c r="N109" s="428"/>
      <c r="O109" s="421"/>
      <c r="P109" s="421"/>
      <c r="Q109" s="421"/>
      <c r="R109" s="421"/>
      <c r="S109" s="245"/>
      <c r="T109" s="246"/>
      <c r="U109" s="246"/>
      <c r="V109" s="246"/>
      <c r="W109" s="247"/>
    </row>
    <row r="110" spans="1:23" ht="30" customHeight="1">
      <c r="A110" s="415"/>
      <c r="B110" s="418"/>
      <c r="C110" s="146" t="s">
        <v>19</v>
      </c>
      <c r="D110" s="421"/>
      <c r="E110" s="421"/>
      <c r="F110" s="421"/>
      <c r="G110" s="421"/>
      <c r="H110" s="426"/>
      <c r="I110" s="236">
        <v>20</v>
      </c>
      <c r="J110" s="234"/>
      <c r="K110" s="234">
        <v>10</v>
      </c>
      <c r="L110" s="234"/>
      <c r="M110" s="235"/>
      <c r="N110" s="428"/>
      <c r="O110" s="421"/>
      <c r="P110" s="421"/>
      <c r="Q110" s="421"/>
      <c r="R110" s="421"/>
      <c r="S110" s="245"/>
      <c r="T110" s="246"/>
      <c r="U110" s="246"/>
      <c r="V110" s="246"/>
      <c r="W110" s="247"/>
    </row>
    <row r="111" spans="1:23" ht="30" customHeight="1">
      <c r="A111" s="415"/>
      <c r="B111" s="418"/>
      <c r="C111" s="146" t="s">
        <v>20</v>
      </c>
      <c r="D111" s="421"/>
      <c r="E111" s="421"/>
      <c r="F111" s="421"/>
      <c r="G111" s="421"/>
      <c r="H111" s="426"/>
      <c r="I111" s="236"/>
      <c r="J111" s="234"/>
      <c r="K111" s="234"/>
      <c r="L111" s="234"/>
      <c r="M111" s="235"/>
      <c r="N111" s="428"/>
      <c r="O111" s="421"/>
      <c r="P111" s="421"/>
      <c r="Q111" s="421"/>
      <c r="R111" s="421"/>
      <c r="S111" s="245"/>
      <c r="T111" s="246"/>
      <c r="U111" s="246"/>
      <c r="V111" s="246"/>
      <c r="W111" s="247"/>
    </row>
    <row r="112" spans="1:23" ht="30" customHeight="1">
      <c r="A112" s="415"/>
      <c r="B112" s="418"/>
      <c r="C112" s="146" t="s">
        <v>21</v>
      </c>
      <c r="D112" s="421"/>
      <c r="E112" s="421"/>
      <c r="F112" s="421"/>
      <c r="G112" s="421"/>
      <c r="H112" s="426"/>
      <c r="I112" s="236">
        <v>62</v>
      </c>
      <c r="J112" s="234"/>
      <c r="K112" s="234"/>
      <c r="L112" s="234"/>
      <c r="M112" s="235"/>
      <c r="N112" s="428"/>
      <c r="O112" s="421"/>
      <c r="P112" s="421"/>
      <c r="Q112" s="421"/>
      <c r="R112" s="421"/>
      <c r="S112" s="245"/>
      <c r="T112" s="246"/>
      <c r="U112" s="246"/>
      <c r="V112" s="246"/>
      <c r="W112" s="247"/>
    </row>
    <row r="113" spans="1:23" ht="30" customHeight="1">
      <c r="A113" s="415"/>
      <c r="B113" s="418"/>
      <c r="C113" s="146" t="s">
        <v>22</v>
      </c>
      <c r="D113" s="421"/>
      <c r="E113" s="421"/>
      <c r="F113" s="421"/>
      <c r="G113" s="421"/>
      <c r="H113" s="426"/>
      <c r="I113" s="236">
        <v>10</v>
      </c>
      <c r="J113" s="234"/>
      <c r="K113" s="234"/>
      <c r="L113" s="234"/>
      <c r="M113" s="235"/>
      <c r="N113" s="428"/>
      <c r="O113" s="421"/>
      <c r="P113" s="421"/>
      <c r="Q113" s="421"/>
      <c r="R113" s="421"/>
      <c r="S113" s="245"/>
      <c r="T113" s="246"/>
      <c r="U113" s="246"/>
      <c r="V113" s="246"/>
      <c r="W113" s="247"/>
    </row>
    <row r="114" spans="1:23" ht="30" customHeight="1">
      <c r="A114" s="415"/>
      <c r="B114" s="418"/>
      <c r="C114" s="146" t="s">
        <v>23</v>
      </c>
      <c r="D114" s="421"/>
      <c r="E114" s="421"/>
      <c r="F114" s="421"/>
      <c r="G114" s="421"/>
      <c r="H114" s="426"/>
      <c r="I114" s="236">
        <v>5</v>
      </c>
      <c r="J114" s="234"/>
      <c r="K114" s="234"/>
      <c r="L114" s="234"/>
      <c r="M114" s="235"/>
      <c r="N114" s="428"/>
      <c r="O114" s="421"/>
      <c r="P114" s="421"/>
      <c r="Q114" s="421"/>
      <c r="R114" s="421"/>
      <c r="S114" s="245"/>
      <c r="T114" s="246"/>
      <c r="U114" s="246"/>
      <c r="V114" s="246"/>
      <c r="W114" s="247"/>
    </row>
    <row r="115" spans="1:23" ht="30" customHeight="1" thickBot="1">
      <c r="A115" s="415"/>
      <c r="B115" s="419"/>
      <c r="C115" s="149" t="s">
        <v>24</v>
      </c>
      <c r="D115" s="421"/>
      <c r="E115" s="421"/>
      <c r="F115" s="421"/>
      <c r="G115" s="421"/>
      <c r="H115" s="426"/>
      <c r="I115" s="237">
        <v>15</v>
      </c>
      <c r="J115" s="238"/>
      <c r="K115" s="238"/>
      <c r="L115" s="238"/>
      <c r="M115" s="239"/>
      <c r="N115" s="429"/>
      <c r="O115" s="424"/>
      <c r="P115" s="424"/>
      <c r="Q115" s="424"/>
      <c r="R115" s="424"/>
      <c r="S115" s="251"/>
      <c r="T115" s="248"/>
      <c r="U115" s="248"/>
      <c r="V115" s="248"/>
      <c r="W115" s="252"/>
    </row>
    <row r="116" spans="1:23" ht="30" customHeight="1" thickBot="1">
      <c r="A116" s="416"/>
      <c r="B116" s="422" t="s">
        <v>25</v>
      </c>
      <c r="C116" s="423"/>
      <c r="D116" s="256"/>
      <c r="E116" s="223"/>
      <c r="F116" s="223"/>
      <c r="G116" s="223"/>
      <c r="H116" s="223"/>
      <c r="I116" s="223">
        <f t="shared" ref="I116:M116" si="22">I108+I109+I110+I111+I112+I113+I114+I115</f>
        <v>142</v>
      </c>
      <c r="J116" s="223">
        <f t="shared" si="22"/>
        <v>0</v>
      </c>
      <c r="K116" s="223">
        <f t="shared" si="22"/>
        <v>38</v>
      </c>
      <c r="L116" s="223">
        <f t="shared" si="22"/>
        <v>0</v>
      </c>
      <c r="M116" s="224">
        <f t="shared" si="22"/>
        <v>0</v>
      </c>
      <c r="N116" s="256"/>
      <c r="O116" s="223"/>
      <c r="P116" s="223"/>
      <c r="Q116" s="223"/>
      <c r="R116" s="223"/>
      <c r="S116" s="223">
        <f t="shared" ref="S116:W116" si="23">S108+S109+S110+S111+S112+S113+S114+S115</f>
        <v>0</v>
      </c>
      <c r="T116" s="223">
        <f t="shared" si="23"/>
        <v>0</v>
      </c>
      <c r="U116" s="223">
        <f t="shared" si="23"/>
        <v>0</v>
      </c>
      <c r="V116" s="223">
        <f t="shared" si="23"/>
        <v>0</v>
      </c>
      <c r="W116" s="224">
        <f t="shared" si="23"/>
        <v>0</v>
      </c>
    </row>
    <row r="117" spans="1:23" ht="30" customHeight="1">
      <c r="A117" s="415">
        <v>13</v>
      </c>
      <c r="B117" s="417" t="s">
        <v>223</v>
      </c>
      <c r="C117" s="144" t="s">
        <v>17</v>
      </c>
      <c r="D117" s="420"/>
      <c r="E117" s="420"/>
      <c r="F117" s="420"/>
      <c r="G117" s="420"/>
      <c r="H117" s="425"/>
      <c r="I117" s="240"/>
      <c r="J117" s="232"/>
      <c r="K117" s="232"/>
      <c r="L117" s="232"/>
      <c r="M117" s="233"/>
      <c r="N117" s="427"/>
      <c r="O117" s="420"/>
      <c r="P117" s="420"/>
      <c r="Q117" s="420"/>
      <c r="R117" s="420"/>
      <c r="S117" s="242"/>
      <c r="T117" s="243"/>
      <c r="U117" s="243"/>
      <c r="V117" s="243"/>
      <c r="W117" s="244"/>
    </row>
    <row r="118" spans="1:23" ht="30" customHeight="1">
      <c r="A118" s="415"/>
      <c r="B118" s="418"/>
      <c r="C118" s="146" t="s">
        <v>18</v>
      </c>
      <c r="D118" s="421"/>
      <c r="E118" s="421"/>
      <c r="F118" s="421"/>
      <c r="G118" s="421"/>
      <c r="H118" s="426"/>
      <c r="I118" s="236"/>
      <c r="J118" s="234"/>
      <c r="K118" s="234"/>
      <c r="L118" s="234"/>
      <c r="M118" s="235"/>
      <c r="N118" s="428"/>
      <c r="O118" s="421"/>
      <c r="P118" s="421"/>
      <c r="Q118" s="421"/>
      <c r="R118" s="421"/>
      <c r="S118" s="245"/>
      <c r="T118" s="246"/>
      <c r="U118" s="246"/>
      <c r="V118" s="246"/>
      <c r="W118" s="247"/>
    </row>
    <row r="119" spans="1:23" ht="30" customHeight="1">
      <c r="A119" s="415"/>
      <c r="B119" s="418"/>
      <c r="C119" s="146" t="s">
        <v>19</v>
      </c>
      <c r="D119" s="421"/>
      <c r="E119" s="421"/>
      <c r="F119" s="421"/>
      <c r="G119" s="421"/>
      <c r="H119" s="426"/>
      <c r="I119" s="236"/>
      <c r="J119" s="234"/>
      <c r="K119" s="234"/>
      <c r="L119" s="234"/>
      <c r="M119" s="235"/>
      <c r="N119" s="428"/>
      <c r="O119" s="421"/>
      <c r="P119" s="421"/>
      <c r="Q119" s="421"/>
      <c r="R119" s="421"/>
      <c r="S119" s="245"/>
      <c r="T119" s="246"/>
      <c r="U119" s="246"/>
      <c r="V119" s="246"/>
      <c r="W119" s="247"/>
    </row>
    <row r="120" spans="1:23" ht="30" customHeight="1">
      <c r="A120" s="415"/>
      <c r="B120" s="418"/>
      <c r="C120" s="146" t="s">
        <v>20</v>
      </c>
      <c r="D120" s="421"/>
      <c r="E120" s="421"/>
      <c r="F120" s="421"/>
      <c r="G120" s="421"/>
      <c r="H120" s="426"/>
      <c r="I120" s="236"/>
      <c r="J120" s="234"/>
      <c r="K120" s="234"/>
      <c r="L120" s="234"/>
      <c r="M120" s="235"/>
      <c r="N120" s="428"/>
      <c r="O120" s="421"/>
      <c r="P120" s="421"/>
      <c r="Q120" s="421"/>
      <c r="R120" s="421"/>
      <c r="S120" s="245"/>
      <c r="T120" s="246"/>
      <c r="U120" s="246"/>
      <c r="V120" s="246"/>
      <c r="W120" s="247"/>
    </row>
    <row r="121" spans="1:23" ht="30" customHeight="1">
      <c r="A121" s="415"/>
      <c r="B121" s="418"/>
      <c r="C121" s="146" t="s">
        <v>21</v>
      </c>
      <c r="D121" s="421"/>
      <c r="E121" s="421"/>
      <c r="F121" s="421"/>
      <c r="G121" s="421"/>
      <c r="H121" s="426"/>
      <c r="I121" s="236"/>
      <c r="J121" s="234"/>
      <c r="K121" s="234"/>
      <c r="L121" s="234"/>
      <c r="M121" s="235"/>
      <c r="N121" s="428"/>
      <c r="O121" s="421"/>
      <c r="P121" s="421"/>
      <c r="Q121" s="421"/>
      <c r="R121" s="421"/>
      <c r="S121" s="245"/>
      <c r="T121" s="246"/>
      <c r="U121" s="246"/>
      <c r="V121" s="246"/>
      <c r="W121" s="247"/>
    </row>
    <row r="122" spans="1:23" ht="30" customHeight="1">
      <c r="A122" s="415"/>
      <c r="B122" s="418"/>
      <c r="C122" s="146" t="s">
        <v>22</v>
      </c>
      <c r="D122" s="421"/>
      <c r="E122" s="421"/>
      <c r="F122" s="421"/>
      <c r="G122" s="421"/>
      <c r="H122" s="426"/>
      <c r="I122" s="236"/>
      <c r="J122" s="234"/>
      <c r="K122" s="234"/>
      <c r="L122" s="234"/>
      <c r="M122" s="235"/>
      <c r="N122" s="428"/>
      <c r="O122" s="421"/>
      <c r="P122" s="421"/>
      <c r="Q122" s="421"/>
      <c r="R122" s="421"/>
      <c r="S122" s="245"/>
      <c r="T122" s="246"/>
      <c r="U122" s="246"/>
      <c r="V122" s="246"/>
      <c r="W122" s="247"/>
    </row>
    <row r="123" spans="1:23" ht="30" customHeight="1">
      <c r="A123" s="415"/>
      <c r="B123" s="418"/>
      <c r="C123" s="146" t="s">
        <v>23</v>
      </c>
      <c r="D123" s="421"/>
      <c r="E123" s="421"/>
      <c r="F123" s="421"/>
      <c r="G123" s="421"/>
      <c r="H123" s="426"/>
      <c r="I123" s="236"/>
      <c r="J123" s="234"/>
      <c r="K123" s="234"/>
      <c r="L123" s="234"/>
      <c r="M123" s="235"/>
      <c r="N123" s="428"/>
      <c r="O123" s="421"/>
      <c r="P123" s="421"/>
      <c r="Q123" s="421"/>
      <c r="R123" s="421"/>
      <c r="S123" s="245"/>
      <c r="T123" s="246"/>
      <c r="U123" s="246"/>
      <c r="V123" s="246"/>
      <c r="W123" s="247"/>
    </row>
    <row r="124" spans="1:23" ht="30" customHeight="1" thickBot="1">
      <c r="A124" s="415"/>
      <c r="B124" s="419"/>
      <c r="C124" s="149" t="s">
        <v>24</v>
      </c>
      <c r="D124" s="421"/>
      <c r="E124" s="421"/>
      <c r="F124" s="421"/>
      <c r="G124" s="421"/>
      <c r="H124" s="426"/>
      <c r="I124" s="237"/>
      <c r="J124" s="238"/>
      <c r="K124" s="238"/>
      <c r="L124" s="238"/>
      <c r="M124" s="239"/>
      <c r="N124" s="429"/>
      <c r="O124" s="424"/>
      <c r="P124" s="424"/>
      <c r="Q124" s="424"/>
      <c r="R124" s="424"/>
      <c r="S124" s="251"/>
      <c r="T124" s="248"/>
      <c r="U124" s="248"/>
      <c r="V124" s="248"/>
      <c r="W124" s="252"/>
    </row>
    <row r="125" spans="1:23" ht="30" customHeight="1" thickBot="1">
      <c r="A125" s="416"/>
      <c r="B125" s="422" t="s">
        <v>25</v>
      </c>
      <c r="C125" s="423"/>
      <c r="D125" s="256"/>
      <c r="E125" s="223"/>
      <c r="F125" s="223"/>
      <c r="G125" s="223"/>
      <c r="H125" s="223"/>
      <c r="I125" s="223">
        <f>I117+I118+I119+I120+I121+I122+I123+I124</f>
        <v>0</v>
      </c>
      <c r="J125" s="223">
        <f t="shared" ref="J125:M125" si="24">J117+J118+J119+J120+J121+J122+J123+J124</f>
        <v>0</v>
      </c>
      <c r="K125" s="223">
        <f t="shared" si="24"/>
        <v>0</v>
      </c>
      <c r="L125" s="223">
        <f t="shared" si="24"/>
        <v>0</v>
      </c>
      <c r="M125" s="224">
        <f t="shared" si="24"/>
        <v>0</v>
      </c>
      <c r="N125" s="256"/>
      <c r="O125" s="223"/>
      <c r="P125" s="223"/>
      <c r="Q125" s="223"/>
      <c r="R125" s="223"/>
      <c r="S125" s="223">
        <f>S117+S118+S119+S120+S121+S122+S123+S124</f>
        <v>0</v>
      </c>
      <c r="T125" s="223">
        <f t="shared" ref="T125:W125" si="25">T117+T118+T119+T120+T121+T122+T123+T124</f>
        <v>0</v>
      </c>
      <c r="U125" s="223">
        <f t="shared" si="25"/>
        <v>0</v>
      </c>
      <c r="V125" s="223">
        <f t="shared" si="25"/>
        <v>0</v>
      </c>
      <c r="W125" s="224">
        <f t="shared" si="25"/>
        <v>0</v>
      </c>
    </row>
    <row r="126" spans="1:23" ht="30" customHeight="1">
      <c r="A126" s="415">
        <v>14</v>
      </c>
      <c r="B126" s="417" t="s">
        <v>224</v>
      </c>
      <c r="C126" s="144" t="s">
        <v>17</v>
      </c>
      <c r="D126" s="420">
        <v>724.51</v>
      </c>
      <c r="E126" s="420"/>
      <c r="F126" s="420">
        <v>239.75</v>
      </c>
      <c r="G126" s="420">
        <v>0.47</v>
      </c>
      <c r="H126" s="425">
        <v>5.7386999999999997</v>
      </c>
      <c r="I126" s="240">
        <v>1</v>
      </c>
      <c r="J126" s="232"/>
      <c r="K126" s="232"/>
      <c r="L126" s="232"/>
      <c r="M126" s="233"/>
      <c r="N126" s="427"/>
      <c r="O126" s="420"/>
      <c r="P126" s="420"/>
      <c r="Q126" s="420"/>
      <c r="R126" s="420"/>
      <c r="S126" s="242"/>
      <c r="T126" s="243"/>
      <c r="U126" s="243"/>
      <c r="V126" s="243"/>
      <c r="W126" s="244"/>
    </row>
    <row r="127" spans="1:23" ht="30" customHeight="1">
      <c r="A127" s="415"/>
      <c r="B127" s="418"/>
      <c r="C127" s="146" t="s">
        <v>18</v>
      </c>
      <c r="D127" s="421"/>
      <c r="E127" s="421"/>
      <c r="F127" s="421"/>
      <c r="G127" s="421"/>
      <c r="H127" s="426"/>
      <c r="I127" s="236">
        <v>13.4</v>
      </c>
      <c r="J127" s="234"/>
      <c r="K127" s="234"/>
      <c r="L127" s="234"/>
      <c r="M127" s="235"/>
      <c r="N127" s="428"/>
      <c r="O127" s="421"/>
      <c r="P127" s="421"/>
      <c r="Q127" s="421"/>
      <c r="R127" s="421"/>
      <c r="S127" s="245"/>
      <c r="T127" s="246"/>
      <c r="U127" s="246"/>
      <c r="V127" s="246"/>
      <c r="W127" s="247"/>
    </row>
    <row r="128" spans="1:23" ht="30" customHeight="1">
      <c r="A128" s="415"/>
      <c r="B128" s="418"/>
      <c r="C128" s="146" t="s">
        <v>19</v>
      </c>
      <c r="D128" s="421"/>
      <c r="E128" s="421"/>
      <c r="F128" s="421"/>
      <c r="G128" s="421"/>
      <c r="H128" s="426"/>
      <c r="I128" s="236">
        <v>10</v>
      </c>
      <c r="J128" s="234"/>
      <c r="K128" s="234"/>
      <c r="L128" s="234"/>
      <c r="M128" s="235"/>
      <c r="N128" s="428"/>
      <c r="O128" s="421"/>
      <c r="P128" s="421"/>
      <c r="Q128" s="421"/>
      <c r="R128" s="421"/>
      <c r="S128" s="245"/>
      <c r="T128" s="246"/>
      <c r="U128" s="246"/>
      <c r="V128" s="246"/>
      <c r="W128" s="247"/>
    </row>
    <row r="129" spans="1:23" ht="30" customHeight="1">
      <c r="A129" s="415"/>
      <c r="B129" s="418"/>
      <c r="C129" s="146" t="s">
        <v>20</v>
      </c>
      <c r="D129" s="421"/>
      <c r="E129" s="421"/>
      <c r="F129" s="421"/>
      <c r="G129" s="421"/>
      <c r="H129" s="426"/>
      <c r="I129" s="236"/>
      <c r="J129" s="234"/>
      <c r="K129" s="234"/>
      <c r="L129" s="234"/>
      <c r="M129" s="235"/>
      <c r="N129" s="428"/>
      <c r="O129" s="421"/>
      <c r="P129" s="421"/>
      <c r="Q129" s="421"/>
      <c r="R129" s="421"/>
      <c r="S129" s="245"/>
      <c r="T129" s="246"/>
      <c r="U129" s="246"/>
      <c r="V129" s="246"/>
      <c r="W129" s="247"/>
    </row>
    <row r="130" spans="1:23" ht="30" customHeight="1">
      <c r="A130" s="415"/>
      <c r="B130" s="418"/>
      <c r="C130" s="146" t="s">
        <v>21</v>
      </c>
      <c r="D130" s="421"/>
      <c r="E130" s="421"/>
      <c r="F130" s="421"/>
      <c r="G130" s="421"/>
      <c r="H130" s="426"/>
      <c r="I130" s="236">
        <v>5</v>
      </c>
      <c r="J130" s="234"/>
      <c r="K130" s="234"/>
      <c r="L130" s="234"/>
      <c r="M130" s="235"/>
      <c r="N130" s="428"/>
      <c r="O130" s="421"/>
      <c r="P130" s="421"/>
      <c r="Q130" s="421"/>
      <c r="R130" s="421"/>
      <c r="S130" s="245"/>
      <c r="T130" s="246"/>
      <c r="U130" s="246"/>
      <c r="V130" s="246"/>
      <c r="W130" s="247"/>
    </row>
    <row r="131" spans="1:23" ht="30" customHeight="1">
      <c r="A131" s="415"/>
      <c r="B131" s="418"/>
      <c r="C131" s="146" t="s">
        <v>22</v>
      </c>
      <c r="D131" s="421"/>
      <c r="E131" s="421"/>
      <c r="F131" s="421"/>
      <c r="G131" s="421"/>
      <c r="H131" s="426"/>
      <c r="I131" s="236"/>
      <c r="J131" s="234"/>
      <c r="K131" s="234"/>
      <c r="L131" s="234"/>
      <c r="M131" s="235"/>
      <c r="N131" s="428"/>
      <c r="O131" s="421"/>
      <c r="P131" s="421"/>
      <c r="Q131" s="421"/>
      <c r="R131" s="421"/>
      <c r="S131" s="245"/>
      <c r="T131" s="246"/>
      <c r="U131" s="246"/>
      <c r="V131" s="246"/>
      <c r="W131" s="247"/>
    </row>
    <row r="132" spans="1:23" ht="30" customHeight="1">
      <c r="A132" s="415"/>
      <c r="B132" s="418"/>
      <c r="C132" s="146" t="s">
        <v>23</v>
      </c>
      <c r="D132" s="421"/>
      <c r="E132" s="421"/>
      <c r="F132" s="421"/>
      <c r="G132" s="421"/>
      <c r="H132" s="426"/>
      <c r="I132" s="236">
        <v>3</v>
      </c>
      <c r="J132" s="234"/>
      <c r="K132" s="234"/>
      <c r="L132" s="234"/>
      <c r="M132" s="235"/>
      <c r="N132" s="428"/>
      <c r="O132" s="421"/>
      <c r="P132" s="421"/>
      <c r="Q132" s="421"/>
      <c r="R132" s="421"/>
      <c r="S132" s="245"/>
      <c r="T132" s="246"/>
      <c r="U132" s="246"/>
      <c r="V132" s="246"/>
      <c r="W132" s="247"/>
    </row>
    <row r="133" spans="1:23" ht="30" customHeight="1" thickBot="1">
      <c r="A133" s="415"/>
      <c r="B133" s="419"/>
      <c r="C133" s="149" t="s">
        <v>24</v>
      </c>
      <c r="D133" s="421"/>
      <c r="E133" s="421"/>
      <c r="F133" s="421"/>
      <c r="G133" s="421"/>
      <c r="H133" s="426"/>
      <c r="I133" s="237">
        <v>1</v>
      </c>
      <c r="J133" s="238"/>
      <c r="K133" s="238"/>
      <c r="L133" s="238"/>
      <c r="M133" s="239"/>
      <c r="N133" s="429"/>
      <c r="O133" s="424"/>
      <c r="P133" s="424"/>
      <c r="Q133" s="424"/>
      <c r="R133" s="424"/>
      <c r="S133" s="251"/>
      <c r="T133" s="248"/>
      <c r="U133" s="248"/>
      <c r="V133" s="248"/>
      <c r="W133" s="252"/>
    </row>
    <row r="134" spans="1:23" ht="30" customHeight="1" thickBot="1">
      <c r="A134" s="416"/>
      <c r="B134" s="422" t="s">
        <v>25</v>
      </c>
      <c r="C134" s="423"/>
      <c r="D134" s="256"/>
      <c r="E134" s="223"/>
      <c r="F134" s="223"/>
      <c r="G134" s="223"/>
      <c r="H134" s="223"/>
      <c r="I134" s="223">
        <f t="shared" ref="I134:M134" si="26">I126+I127+I128+I129+I130+I131+I132+I133</f>
        <v>33.4</v>
      </c>
      <c r="J134" s="223">
        <f t="shared" si="26"/>
        <v>0</v>
      </c>
      <c r="K134" s="223">
        <f t="shared" si="26"/>
        <v>0</v>
      </c>
      <c r="L134" s="223">
        <f t="shared" si="26"/>
        <v>0</v>
      </c>
      <c r="M134" s="224">
        <f t="shared" si="26"/>
        <v>0</v>
      </c>
      <c r="N134" s="256"/>
      <c r="O134" s="223"/>
      <c r="P134" s="223"/>
      <c r="Q134" s="223"/>
      <c r="R134" s="223"/>
      <c r="S134" s="223">
        <f t="shared" ref="S134:W134" si="27">S126+S127+S128+S129+S130+S131+S132+S133</f>
        <v>0</v>
      </c>
      <c r="T134" s="223">
        <f t="shared" si="27"/>
        <v>0</v>
      </c>
      <c r="U134" s="223">
        <f t="shared" si="27"/>
        <v>0</v>
      </c>
      <c r="V134" s="223">
        <f t="shared" si="27"/>
        <v>0</v>
      </c>
      <c r="W134" s="224">
        <f t="shared" si="27"/>
        <v>0</v>
      </c>
    </row>
    <row r="135" spans="1:23" ht="30" customHeight="1">
      <c r="A135" s="415">
        <v>15</v>
      </c>
      <c r="B135" s="417" t="s">
        <v>225</v>
      </c>
      <c r="C135" s="144" t="s">
        <v>17</v>
      </c>
      <c r="D135" s="420">
        <v>593.46100000000001</v>
      </c>
      <c r="E135" s="420"/>
      <c r="F135" s="420">
        <v>567.755</v>
      </c>
      <c r="G135" s="420"/>
      <c r="H135" s="425">
        <v>1.772</v>
      </c>
      <c r="I135" s="240">
        <v>2</v>
      </c>
      <c r="J135" s="232"/>
      <c r="K135" s="232"/>
      <c r="L135" s="232"/>
      <c r="M135" s="233"/>
      <c r="N135" s="427">
        <v>0.42499999999999999</v>
      </c>
      <c r="O135" s="420"/>
      <c r="P135" s="420"/>
      <c r="Q135" s="420"/>
      <c r="R135" s="420"/>
      <c r="S135" s="242"/>
      <c r="T135" s="243"/>
      <c r="U135" s="243"/>
      <c r="V135" s="243"/>
      <c r="W135" s="244"/>
    </row>
    <row r="136" spans="1:23" ht="30" customHeight="1">
      <c r="A136" s="415"/>
      <c r="B136" s="418"/>
      <c r="C136" s="146" t="s">
        <v>18</v>
      </c>
      <c r="D136" s="421"/>
      <c r="E136" s="421"/>
      <c r="F136" s="421"/>
      <c r="G136" s="421"/>
      <c r="H136" s="426"/>
      <c r="I136" s="236">
        <v>1</v>
      </c>
      <c r="J136" s="234"/>
      <c r="K136" s="234"/>
      <c r="L136" s="234"/>
      <c r="M136" s="235"/>
      <c r="N136" s="428"/>
      <c r="O136" s="421"/>
      <c r="P136" s="421"/>
      <c r="Q136" s="421"/>
      <c r="R136" s="421"/>
      <c r="S136" s="245"/>
      <c r="T136" s="246"/>
      <c r="U136" s="246"/>
      <c r="V136" s="246"/>
      <c r="W136" s="247"/>
    </row>
    <row r="137" spans="1:23" ht="30" customHeight="1">
      <c r="A137" s="415"/>
      <c r="B137" s="418"/>
      <c r="C137" s="146" t="s">
        <v>19</v>
      </c>
      <c r="D137" s="421"/>
      <c r="E137" s="421"/>
      <c r="F137" s="421"/>
      <c r="G137" s="421"/>
      <c r="H137" s="426"/>
      <c r="I137" s="236">
        <v>2</v>
      </c>
      <c r="J137" s="234"/>
      <c r="K137" s="234"/>
      <c r="L137" s="234"/>
      <c r="M137" s="235"/>
      <c r="N137" s="428"/>
      <c r="O137" s="421"/>
      <c r="P137" s="421"/>
      <c r="Q137" s="421"/>
      <c r="R137" s="421"/>
      <c r="S137" s="245"/>
      <c r="T137" s="246"/>
      <c r="U137" s="246"/>
      <c r="V137" s="246"/>
      <c r="W137" s="247"/>
    </row>
    <row r="138" spans="1:23" ht="30" customHeight="1">
      <c r="A138" s="415"/>
      <c r="B138" s="418"/>
      <c r="C138" s="146" t="s">
        <v>20</v>
      </c>
      <c r="D138" s="421"/>
      <c r="E138" s="421"/>
      <c r="F138" s="421"/>
      <c r="G138" s="421"/>
      <c r="H138" s="426"/>
      <c r="I138" s="236"/>
      <c r="J138" s="234"/>
      <c r="K138" s="234"/>
      <c r="L138" s="234"/>
      <c r="M138" s="235"/>
      <c r="N138" s="428"/>
      <c r="O138" s="421"/>
      <c r="P138" s="421"/>
      <c r="Q138" s="421"/>
      <c r="R138" s="421"/>
      <c r="S138" s="245"/>
      <c r="T138" s="246"/>
      <c r="U138" s="246"/>
      <c r="V138" s="246"/>
      <c r="W138" s="247"/>
    </row>
    <row r="139" spans="1:23" ht="30" customHeight="1">
      <c r="A139" s="415"/>
      <c r="B139" s="418"/>
      <c r="C139" s="146" t="s">
        <v>21</v>
      </c>
      <c r="D139" s="421"/>
      <c r="E139" s="421"/>
      <c r="F139" s="421"/>
      <c r="G139" s="421"/>
      <c r="H139" s="426"/>
      <c r="I139" s="236">
        <v>2.8</v>
      </c>
      <c r="J139" s="234"/>
      <c r="K139" s="234"/>
      <c r="L139" s="234"/>
      <c r="M139" s="235"/>
      <c r="N139" s="428"/>
      <c r="O139" s="421"/>
      <c r="P139" s="421"/>
      <c r="Q139" s="421"/>
      <c r="R139" s="421"/>
      <c r="S139" s="245"/>
      <c r="T139" s="246"/>
      <c r="U139" s="246"/>
      <c r="V139" s="246"/>
      <c r="W139" s="247"/>
    </row>
    <row r="140" spans="1:23" ht="30" customHeight="1">
      <c r="A140" s="415"/>
      <c r="B140" s="418"/>
      <c r="C140" s="146" t="s">
        <v>22</v>
      </c>
      <c r="D140" s="421"/>
      <c r="E140" s="421"/>
      <c r="F140" s="421"/>
      <c r="G140" s="421"/>
      <c r="H140" s="426"/>
      <c r="I140" s="236"/>
      <c r="J140" s="234"/>
      <c r="K140" s="234"/>
      <c r="L140" s="234"/>
      <c r="M140" s="235"/>
      <c r="N140" s="428"/>
      <c r="O140" s="421"/>
      <c r="P140" s="421"/>
      <c r="Q140" s="421"/>
      <c r="R140" s="421"/>
      <c r="S140" s="245"/>
      <c r="T140" s="246"/>
      <c r="U140" s="246"/>
      <c r="V140" s="246"/>
      <c r="W140" s="247"/>
    </row>
    <row r="141" spans="1:23" ht="30" customHeight="1">
      <c r="A141" s="415"/>
      <c r="B141" s="418"/>
      <c r="C141" s="146" t="s">
        <v>23</v>
      </c>
      <c r="D141" s="421"/>
      <c r="E141" s="421"/>
      <c r="F141" s="421"/>
      <c r="G141" s="421"/>
      <c r="H141" s="426"/>
      <c r="I141" s="236">
        <v>1</v>
      </c>
      <c r="J141" s="234"/>
      <c r="K141" s="234"/>
      <c r="L141" s="234"/>
      <c r="M141" s="235"/>
      <c r="N141" s="428"/>
      <c r="O141" s="421"/>
      <c r="P141" s="421"/>
      <c r="Q141" s="421"/>
      <c r="R141" s="421"/>
      <c r="S141" s="245"/>
      <c r="T141" s="246"/>
      <c r="U141" s="246"/>
      <c r="V141" s="246"/>
      <c r="W141" s="247"/>
    </row>
    <row r="142" spans="1:23" ht="30" customHeight="1" thickBot="1">
      <c r="A142" s="415"/>
      <c r="B142" s="419"/>
      <c r="C142" s="149" t="s">
        <v>24</v>
      </c>
      <c r="D142" s="421"/>
      <c r="E142" s="421"/>
      <c r="F142" s="421"/>
      <c r="G142" s="421"/>
      <c r="H142" s="426"/>
      <c r="I142" s="237">
        <v>2</v>
      </c>
      <c r="J142" s="238"/>
      <c r="K142" s="238"/>
      <c r="L142" s="238"/>
      <c r="M142" s="239"/>
      <c r="N142" s="429"/>
      <c r="O142" s="424"/>
      <c r="P142" s="424"/>
      <c r="Q142" s="424"/>
      <c r="R142" s="424"/>
      <c r="S142" s="251"/>
      <c r="T142" s="248"/>
      <c r="U142" s="248"/>
      <c r="V142" s="248"/>
      <c r="W142" s="252"/>
    </row>
    <row r="143" spans="1:23" ht="30" customHeight="1" thickBot="1">
      <c r="A143" s="416"/>
      <c r="B143" s="422" t="s">
        <v>25</v>
      </c>
      <c r="C143" s="423"/>
      <c r="D143" s="256"/>
      <c r="E143" s="223"/>
      <c r="F143" s="223"/>
      <c r="G143" s="223"/>
      <c r="H143" s="223"/>
      <c r="I143" s="223">
        <f t="shared" ref="I143:M143" si="28">I135+I136+I137+I138+I139+I140+I141+I142</f>
        <v>10.8</v>
      </c>
      <c r="J143" s="223">
        <f t="shared" si="28"/>
        <v>0</v>
      </c>
      <c r="K143" s="223">
        <f t="shared" si="28"/>
        <v>0</v>
      </c>
      <c r="L143" s="223">
        <f t="shared" si="28"/>
        <v>0</v>
      </c>
      <c r="M143" s="224">
        <f t="shared" si="28"/>
        <v>0</v>
      </c>
      <c r="N143" s="256"/>
      <c r="O143" s="223"/>
      <c r="P143" s="223"/>
      <c r="Q143" s="223"/>
      <c r="R143" s="223"/>
      <c r="S143" s="223">
        <f t="shared" ref="S143:W143" si="29">S135+S136+S137+S138+S139+S140+S141+S142</f>
        <v>0</v>
      </c>
      <c r="T143" s="223">
        <f t="shared" si="29"/>
        <v>0</v>
      </c>
      <c r="U143" s="223">
        <f t="shared" si="29"/>
        <v>0</v>
      </c>
      <c r="V143" s="223">
        <f t="shared" si="29"/>
        <v>0</v>
      </c>
      <c r="W143" s="224">
        <f t="shared" si="29"/>
        <v>0</v>
      </c>
    </row>
    <row r="144" spans="1:23" ht="30" customHeight="1">
      <c r="A144" s="415">
        <v>16</v>
      </c>
      <c r="B144" s="417" t="s">
        <v>226</v>
      </c>
      <c r="C144" s="144" t="s">
        <v>17</v>
      </c>
      <c r="D144" s="420">
        <v>399.35</v>
      </c>
      <c r="E144" s="420"/>
      <c r="F144" s="420">
        <v>35.6</v>
      </c>
      <c r="G144" s="420">
        <v>0.8</v>
      </c>
      <c r="H144" s="425"/>
      <c r="I144" s="240">
        <v>30</v>
      </c>
      <c r="J144" s="232"/>
      <c r="K144" s="232"/>
      <c r="L144" s="232"/>
      <c r="M144" s="233"/>
      <c r="N144" s="427"/>
      <c r="O144" s="420"/>
      <c r="P144" s="420"/>
      <c r="Q144" s="420"/>
      <c r="R144" s="420"/>
      <c r="S144" s="242"/>
      <c r="T144" s="243"/>
      <c r="U144" s="243"/>
      <c r="V144" s="243"/>
      <c r="W144" s="244"/>
    </row>
    <row r="145" spans="1:23" ht="30" customHeight="1">
      <c r="A145" s="415"/>
      <c r="B145" s="418"/>
      <c r="C145" s="146" t="s">
        <v>18</v>
      </c>
      <c r="D145" s="421"/>
      <c r="E145" s="421"/>
      <c r="F145" s="421"/>
      <c r="G145" s="421"/>
      <c r="H145" s="426"/>
      <c r="I145" s="236">
        <v>30</v>
      </c>
      <c r="J145" s="234"/>
      <c r="K145" s="234"/>
      <c r="L145" s="234"/>
      <c r="M145" s="235"/>
      <c r="N145" s="428"/>
      <c r="O145" s="421"/>
      <c r="P145" s="421"/>
      <c r="Q145" s="421"/>
      <c r="R145" s="421"/>
      <c r="S145" s="245"/>
      <c r="T145" s="246"/>
      <c r="U145" s="246"/>
      <c r="V145" s="246"/>
      <c r="W145" s="247"/>
    </row>
    <row r="146" spans="1:23" ht="30" customHeight="1">
      <c r="A146" s="415"/>
      <c r="B146" s="418"/>
      <c r="C146" s="146" t="s">
        <v>19</v>
      </c>
      <c r="D146" s="421"/>
      <c r="E146" s="421"/>
      <c r="F146" s="421"/>
      <c r="G146" s="421"/>
      <c r="H146" s="426"/>
      <c r="I146" s="236">
        <v>35</v>
      </c>
      <c r="J146" s="234"/>
      <c r="K146" s="234"/>
      <c r="L146" s="234"/>
      <c r="M146" s="235"/>
      <c r="N146" s="428"/>
      <c r="O146" s="421"/>
      <c r="P146" s="421"/>
      <c r="Q146" s="421"/>
      <c r="R146" s="421"/>
      <c r="S146" s="245"/>
      <c r="T146" s="246"/>
      <c r="U146" s="246"/>
      <c r="V146" s="246"/>
      <c r="W146" s="247"/>
    </row>
    <row r="147" spans="1:23" ht="30" customHeight="1">
      <c r="A147" s="415"/>
      <c r="B147" s="418"/>
      <c r="C147" s="146" t="s">
        <v>20</v>
      </c>
      <c r="D147" s="421"/>
      <c r="E147" s="421"/>
      <c r="F147" s="421"/>
      <c r="G147" s="421"/>
      <c r="H147" s="426"/>
      <c r="I147" s="236"/>
      <c r="J147" s="234"/>
      <c r="K147" s="234"/>
      <c r="L147" s="234"/>
      <c r="M147" s="235"/>
      <c r="N147" s="428"/>
      <c r="O147" s="421"/>
      <c r="P147" s="421"/>
      <c r="Q147" s="421"/>
      <c r="R147" s="421"/>
      <c r="S147" s="245"/>
      <c r="T147" s="246"/>
      <c r="U147" s="246"/>
      <c r="V147" s="246"/>
      <c r="W147" s="247"/>
    </row>
    <row r="148" spans="1:23" ht="30" customHeight="1">
      <c r="A148" s="415"/>
      <c r="B148" s="418"/>
      <c r="C148" s="146" t="s">
        <v>21</v>
      </c>
      <c r="D148" s="421"/>
      <c r="E148" s="421"/>
      <c r="F148" s="421"/>
      <c r="G148" s="421"/>
      <c r="H148" s="426"/>
      <c r="I148" s="236">
        <v>44</v>
      </c>
      <c r="J148" s="234"/>
      <c r="K148" s="234"/>
      <c r="L148" s="234"/>
      <c r="M148" s="235"/>
      <c r="N148" s="428"/>
      <c r="O148" s="421"/>
      <c r="P148" s="421"/>
      <c r="Q148" s="421"/>
      <c r="R148" s="421"/>
      <c r="S148" s="245"/>
      <c r="T148" s="246"/>
      <c r="U148" s="246"/>
      <c r="V148" s="246"/>
      <c r="W148" s="247"/>
    </row>
    <row r="149" spans="1:23" ht="30" customHeight="1">
      <c r="A149" s="415"/>
      <c r="B149" s="418"/>
      <c r="C149" s="146" t="s">
        <v>22</v>
      </c>
      <c r="D149" s="421"/>
      <c r="E149" s="421"/>
      <c r="F149" s="421"/>
      <c r="G149" s="421"/>
      <c r="H149" s="426"/>
      <c r="I149" s="236">
        <v>20</v>
      </c>
      <c r="J149" s="234"/>
      <c r="K149" s="234"/>
      <c r="L149" s="234"/>
      <c r="M149" s="235"/>
      <c r="N149" s="428"/>
      <c r="O149" s="421"/>
      <c r="P149" s="421"/>
      <c r="Q149" s="421"/>
      <c r="R149" s="421"/>
      <c r="S149" s="245"/>
      <c r="T149" s="246"/>
      <c r="U149" s="246"/>
      <c r="V149" s="246"/>
      <c r="W149" s="247"/>
    </row>
    <row r="150" spans="1:23" ht="30" customHeight="1">
      <c r="A150" s="415"/>
      <c r="B150" s="418"/>
      <c r="C150" s="146" t="s">
        <v>23</v>
      </c>
      <c r="D150" s="421"/>
      <c r="E150" s="421"/>
      <c r="F150" s="421"/>
      <c r="G150" s="421"/>
      <c r="H150" s="426"/>
      <c r="I150" s="236">
        <v>20</v>
      </c>
      <c r="J150" s="234"/>
      <c r="K150" s="234"/>
      <c r="L150" s="234"/>
      <c r="M150" s="235"/>
      <c r="N150" s="428"/>
      <c r="O150" s="421"/>
      <c r="P150" s="421"/>
      <c r="Q150" s="421"/>
      <c r="R150" s="421"/>
      <c r="S150" s="245"/>
      <c r="T150" s="246"/>
      <c r="U150" s="246"/>
      <c r="V150" s="246"/>
      <c r="W150" s="247"/>
    </row>
    <row r="151" spans="1:23" ht="30" customHeight="1" thickBot="1">
      <c r="A151" s="415"/>
      <c r="B151" s="419"/>
      <c r="C151" s="149" t="s">
        <v>24</v>
      </c>
      <c r="D151" s="421"/>
      <c r="E151" s="421"/>
      <c r="F151" s="421"/>
      <c r="G151" s="421"/>
      <c r="H151" s="426"/>
      <c r="I151" s="237">
        <v>5</v>
      </c>
      <c r="J151" s="238"/>
      <c r="K151" s="238"/>
      <c r="L151" s="238"/>
      <c r="M151" s="239"/>
      <c r="N151" s="429"/>
      <c r="O151" s="424"/>
      <c r="P151" s="424"/>
      <c r="Q151" s="424"/>
      <c r="R151" s="424"/>
      <c r="S151" s="251"/>
      <c r="T151" s="248"/>
      <c r="U151" s="248"/>
      <c r="V151" s="248"/>
      <c r="W151" s="252"/>
    </row>
    <row r="152" spans="1:23" ht="30" customHeight="1" thickBot="1">
      <c r="A152" s="416"/>
      <c r="B152" s="422" t="s">
        <v>25</v>
      </c>
      <c r="C152" s="423"/>
      <c r="D152" s="256"/>
      <c r="E152" s="223"/>
      <c r="F152" s="223"/>
      <c r="G152" s="223"/>
      <c r="H152" s="223"/>
      <c r="I152" s="223">
        <f t="shared" ref="I152:M152" si="30">I144+I145+I146+I147+I148+I149+I150+I151</f>
        <v>184</v>
      </c>
      <c r="J152" s="223">
        <f t="shared" si="30"/>
        <v>0</v>
      </c>
      <c r="K152" s="223">
        <f t="shared" si="30"/>
        <v>0</v>
      </c>
      <c r="L152" s="223">
        <f t="shared" si="30"/>
        <v>0</v>
      </c>
      <c r="M152" s="224">
        <f t="shared" si="30"/>
        <v>0</v>
      </c>
      <c r="N152" s="256"/>
      <c r="O152" s="223"/>
      <c r="P152" s="223"/>
      <c r="Q152" s="223"/>
      <c r="R152" s="223"/>
      <c r="S152" s="223">
        <f t="shared" ref="S152:W152" si="31">S144+S145+S146+S147+S148+S149+S150+S151</f>
        <v>0</v>
      </c>
      <c r="T152" s="223">
        <f t="shared" si="31"/>
        <v>0</v>
      </c>
      <c r="U152" s="223">
        <f t="shared" si="31"/>
        <v>0</v>
      </c>
      <c r="V152" s="223">
        <f t="shared" si="31"/>
        <v>0</v>
      </c>
      <c r="W152" s="224">
        <f t="shared" si="31"/>
        <v>0</v>
      </c>
    </row>
    <row r="153" spans="1:23" ht="30" customHeight="1">
      <c r="A153" s="415">
        <v>17</v>
      </c>
      <c r="B153" s="417" t="s">
        <v>227</v>
      </c>
      <c r="C153" s="144" t="s">
        <v>17</v>
      </c>
      <c r="D153" s="420">
        <v>1377.6420000000001</v>
      </c>
      <c r="E153" s="420"/>
      <c r="F153" s="420">
        <v>385.74</v>
      </c>
      <c r="G153" s="420">
        <v>6.21</v>
      </c>
      <c r="H153" s="425">
        <v>0.08</v>
      </c>
      <c r="I153" s="240">
        <v>11</v>
      </c>
      <c r="J153" s="232"/>
      <c r="K153" s="232"/>
      <c r="L153" s="232"/>
      <c r="M153" s="233"/>
      <c r="N153" s="427">
        <v>0.43</v>
      </c>
      <c r="O153" s="420"/>
      <c r="P153" s="420"/>
      <c r="Q153" s="420"/>
      <c r="R153" s="420">
        <v>0.46500000000000002</v>
      </c>
      <c r="S153" s="242"/>
      <c r="T153" s="243"/>
      <c r="U153" s="243"/>
      <c r="V153" s="243"/>
      <c r="W153" s="244"/>
    </row>
    <row r="154" spans="1:23" ht="30" customHeight="1">
      <c r="A154" s="415"/>
      <c r="B154" s="418"/>
      <c r="C154" s="146" t="s">
        <v>18</v>
      </c>
      <c r="D154" s="421"/>
      <c r="E154" s="421"/>
      <c r="F154" s="421"/>
      <c r="G154" s="421"/>
      <c r="H154" s="426"/>
      <c r="I154" s="236">
        <v>6</v>
      </c>
      <c r="J154" s="234"/>
      <c r="K154" s="234"/>
      <c r="L154" s="234"/>
      <c r="M154" s="235"/>
      <c r="N154" s="428"/>
      <c r="O154" s="421"/>
      <c r="P154" s="421"/>
      <c r="Q154" s="421"/>
      <c r="R154" s="421"/>
      <c r="S154" s="245"/>
      <c r="T154" s="246"/>
      <c r="U154" s="246"/>
      <c r="V154" s="246"/>
      <c r="W154" s="247"/>
    </row>
    <row r="155" spans="1:23" ht="30" customHeight="1">
      <c r="A155" s="415"/>
      <c r="B155" s="418"/>
      <c r="C155" s="146" t="s">
        <v>19</v>
      </c>
      <c r="D155" s="421"/>
      <c r="E155" s="421"/>
      <c r="F155" s="421"/>
      <c r="G155" s="421"/>
      <c r="H155" s="426"/>
      <c r="I155" s="236">
        <v>12</v>
      </c>
      <c r="J155" s="234"/>
      <c r="K155" s="234"/>
      <c r="L155" s="234"/>
      <c r="M155" s="235"/>
      <c r="N155" s="428"/>
      <c r="O155" s="421"/>
      <c r="P155" s="421"/>
      <c r="Q155" s="421"/>
      <c r="R155" s="421"/>
      <c r="S155" s="245"/>
      <c r="T155" s="246"/>
      <c r="U155" s="246"/>
      <c r="V155" s="246"/>
      <c r="W155" s="247"/>
    </row>
    <row r="156" spans="1:23" ht="30" customHeight="1">
      <c r="A156" s="415"/>
      <c r="B156" s="418"/>
      <c r="C156" s="146" t="s">
        <v>20</v>
      </c>
      <c r="D156" s="421"/>
      <c r="E156" s="421"/>
      <c r="F156" s="421"/>
      <c r="G156" s="421"/>
      <c r="H156" s="426"/>
      <c r="I156" s="236"/>
      <c r="J156" s="234"/>
      <c r="K156" s="234"/>
      <c r="L156" s="234"/>
      <c r="M156" s="235"/>
      <c r="N156" s="428"/>
      <c r="O156" s="421"/>
      <c r="P156" s="421"/>
      <c r="Q156" s="421"/>
      <c r="R156" s="421"/>
      <c r="S156" s="245"/>
      <c r="T156" s="246"/>
      <c r="U156" s="246"/>
      <c r="V156" s="246"/>
      <c r="W156" s="247"/>
    </row>
    <row r="157" spans="1:23" ht="30" customHeight="1">
      <c r="A157" s="415"/>
      <c r="B157" s="418"/>
      <c r="C157" s="146" t="s">
        <v>21</v>
      </c>
      <c r="D157" s="421"/>
      <c r="E157" s="421"/>
      <c r="F157" s="421"/>
      <c r="G157" s="421"/>
      <c r="H157" s="426"/>
      <c r="I157" s="236">
        <v>15</v>
      </c>
      <c r="J157" s="234"/>
      <c r="K157" s="234"/>
      <c r="L157" s="234"/>
      <c r="M157" s="235"/>
      <c r="N157" s="428"/>
      <c r="O157" s="421"/>
      <c r="P157" s="421"/>
      <c r="Q157" s="421"/>
      <c r="R157" s="421"/>
      <c r="S157" s="245"/>
      <c r="T157" s="246"/>
      <c r="U157" s="246"/>
      <c r="V157" s="246"/>
      <c r="W157" s="247"/>
    </row>
    <row r="158" spans="1:23" ht="30" customHeight="1">
      <c r="A158" s="415"/>
      <c r="B158" s="418"/>
      <c r="C158" s="146" t="s">
        <v>22</v>
      </c>
      <c r="D158" s="421"/>
      <c r="E158" s="421"/>
      <c r="F158" s="421"/>
      <c r="G158" s="421"/>
      <c r="H158" s="426"/>
      <c r="I158" s="236"/>
      <c r="J158" s="234"/>
      <c r="K158" s="234"/>
      <c r="L158" s="234"/>
      <c r="M158" s="235"/>
      <c r="N158" s="428"/>
      <c r="O158" s="421"/>
      <c r="P158" s="421"/>
      <c r="Q158" s="421"/>
      <c r="R158" s="421"/>
      <c r="S158" s="245"/>
      <c r="T158" s="246"/>
      <c r="U158" s="246"/>
      <c r="V158" s="246"/>
      <c r="W158" s="247"/>
    </row>
    <row r="159" spans="1:23" ht="30" customHeight="1">
      <c r="A159" s="415"/>
      <c r="B159" s="418"/>
      <c r="C159" s="146" t="s">
        <v>23</v>
      </c>
      <c r="D159" s="421"/>
      <c r="E159" s="421"/>
      <c r="F159" s="421"/>
      <c r="G159" s="421"/>
      <c r="H159" s="426"/>
      <c r="I159" s="236">
        <v>6</v>
      </c>
      <c r="J159" s="234"/>
      <c r="K159" s="234"/>
      <c r="L159" s="234"/>
      <c r="M159" s="235"/>
      <c r="N159" s="428"/>
      <c r="O159" s="421"/>
      <c r="P159" s="421"/>
      <c r="Q159" s="421"/>
      <c r="R159" s="421"/>
      <c r="S159" s="245"/>
      <c r="T159" s="246"/>
      <c r="U159" s="246"/>
      <c r="V159" s="246"/>
      <c r="W159" s="247"/>
    </row>
    <row r="160" spans="1:23" ht="30" customHeight="1" thickBot="1">
      <c r="A160" s="415"/>
      <c r="B160" s="419"/>
      <c r="C160" s="149" t="s">
        <v>24</v>
      </c>
      <c r="D160" s="421"/>
      <c r="E160" s="421"/>
      <c r="F160" s="421"/>
      <c r="G160" s="421"/>
      <c r="H160" s="426"/>
      <c r="I160" s="237">
        <v>2</v>
      </c>
      <c r="J160" s="238"/>
      <c r="K160" s="238"/>
      <c r="L160" s="238"/>
      <c r="M160" s="239"/>
      <c r="N160" s="429"/>
      <c r="O160" s="424"/>
      <c r="P160" s="424"/>
      <c r="Q160" s="424"/>
      <c r="R160" s="424"/>
      <c r="S160" s="251"/>
      <c r="T160" s="248"/>
      <c r="U160" s="248"/>
      <c r="V160" s="248"/>
      <c r="W160" s="252"/>
    </row>
    <row r="161" spans="1:23" ht="30" customHeight="1" thickBot="1">
      <c r="A161" s="416"/>
      <c r="B161" s="422" t="s">
        <v>25</v>
      </c>
      <c r="C161" s="423"/>
      <c r="D161" s="256"/>
      <c r="E161" s="223"/>
      <c r="F161" s="223"/>
      <c r="G161" s="223"/>
      <c r="H161" s="223"/>
      <c r="I161" s="223">
        <f>I153+I154+I155+I156+I157+I158+I159+I160</f>
        <v>52</v>
      </c>
      <c r="J161" s="223">
        <f t="shared" ref="J161:M161" si="32">J153+J154+J155+J156+J157+J158+J159+J160</f>
        <v>0</v>
      </c>
      <c r="K161" s="223">
        <f t="shared" si="32"/>
        <v>0</v>
      </c>
      <c r="L161" s="223">
        <f t="shared" si="32"/>
        <v>0</v>
      </c>
      <c r="M161" s="224">
        <f t="shared" si="32"/>
        <v>0</v>
      </c>
      <c r="N161" s="256"/>
      <c r="O161" s="223"/>
      <c r="P161" s="223"/>
      <c r="Q161" s="223"/>
      <c r="R161" s="223"/>
      <c r="S161" s="223">
        <f>S153+S154+S155+S156+S157+S158+S159+S160</f>
        <v>0</v>
      </c>
      <c r="T161" s="223">
        <f t="shared" ref="T161:W161" si="33">T153+T154+T155+T156+T157+T158+T159+T160</f>
        <v>0</v>
      </c>
      <c r="U161" s="223">
        <f t="shared" si="33"/>
        <v>0</v>
      </c>
      <c r="V161" s="223">
        <f t="shared" si="33"/>
        <v>0</v>
      </c>
      <c r="W161" s="224">
        <f t="shared" si="33"/>
        <v>0</v>
      </c>
    </row>
    <row r="162" spans="1:23" ht="30" customHeight="1">
      <c r="A162" s="415">
        <v>18</v>
      </c>
      <c r="B162" s="417" t="s">
        <v>106</v>
      </c>
      <c r="C162" s="144" t="s">
        <v>17</v>
      </c>
      <c r="D162" s="420">
        <v>670.33339999999998</v>
      </c>
      <c r="E162" s="420"/>
      <c r="F162" s="420">
        <v>437.35</v>
      </c>
      <c r="G162" s="420">
        <v>25</v>
      </c>
      <c r="H162" s="425">
        <v>0.2</v>
      </c>
      <c r="I162" s="240">
        <v>20</v>
      </c>
      <c r="J162" s="232"/>
      <c r="K162" s="232"/>
      <c r="L162" s="232"/>
      <c r="M162" s="233"/>
      <c r="N162" s="427">
        <v>0.91</v>
      </c>
      <c r="O162" s="420"/>
      <c r="P162" s="420"/>
      <c r="Q162" s="420">
        <v>21.59</v>
      </c>
      <c r="R162" s="420"/>
      <c r="S162" s="242"/>
      <c r="T162" s="243"/>
      <c r="U162" s="243"/>
      <c r="V162" s="243"/>
      <c r="W162" s="244"/>
    </row>
    <row r="163" spans="1:23" ht="30" customHeight="1">
      <c r="A163" s="415"/>
      <c r="B163" s="418"/>
      <c r="C163" s="146" t="s">
        <v>18</v>
      </c>
      <c r="D163" s="421"/>
      <c r="E163" s="421"/>
      <c r="F163" s="421"/>
      <c r="G163" s="421"/>
      <c r="H163" s="426"/>
      <c r="I163" s="236">
        <v>30</v>
      </c>
      <c r="J163" s="234"/>
      <c r="K163" s="234"/>
      <c r="L163" s="234"/>
      <c r="M163" s="235"/>
      <c r="N163" s="428"/>
      <c r="O163" s="421"/>
      <c r="P163" s="421"/>
      <c r="Q163" s="421"/>
      <c r="R163" s="421"/>
      <c r="S163" s="245"/>
      <c r="T163" s="246"/>
      <c r="U163" s="246"/>
      <c r="V163" s="246"/>
      <c r="W163" s="247"/>
    </row>
    <row r="164" spans="1:23" ht="30" customHeight="1">
      <c r="A164" s="415"/>
      <c r="B164" s="418"/>
      <c r="C164" s="146" t="s">
        <v>19</v>
      </c>
      <c r="D164" s="421"/>
      <c r="E164" s="421"/>
      <c r="F164" s="421"/>
      <c r="G164" s="421"/>
      <c r="H164" s="426"/>
      <c r="I164" s="236">
        <v>22.5</v>
      </c>
      <c r="J164" s="234"/>
      <c r="K164" s="234"/>
      <c r="L164" s="234"/>
      <c r="M164" s="235"/>
      <c r="N164" s="428"/>
      <c r="O164" s="421"/>
      <c r="P164" s="421"/>
      <c r="Q164" s="421"/>
      <c r="R164" s="421"/>
      <c r="S164" s="245"/>
      <c r="T164" s="246"/>
      <c r="U164" s="246"/>
      <c r="V164" s="246"/>
      <c r="W164" s="247"/>
    </row>
    <row r="165" spans="1:23" ht="30" customHeight="1">
      <c r="A165" s="415"/>
      <c r="B165" s="418"/>
      <c r="C165" s="146" t="s">
        <v>20</v>
      </c>
      <c r="D165" s="421"/>
      <c r="E165" s="421"/>
      <c r="F165" s="421"/>
      <c r="G165" s="421"/>
      <c r="H165" s="426"/>
      <c r="I165" s="236">
        <v>5</v>
      </c>
      <c r="J165" s="234"/>
      <c r="K165" s="234"/>
      <c r="L165" s="234"/>
      <c r="M165" s="235"/>
      <c r="N165" s="428"/>
      <c r="O165" s="421"/>
      <c r="P165" s="421"/>
      <c r="Q165" s="421"/>
      <c r="R165" s="421"/>
      <c r="S165" s="245"/>
      <c r="T165" s="246"/>
      <c r="U165" s="246"/>
      <c r="V165" s="246"/>
      <c r="W165" s="247"/>
    </row>
    <row r="166" spans="1:23" ht="30" customHeight="1">
      <c r="A166" s="415"/>
      <c r="B166" s="418"/>
      <c r="C166" s="146" t="s">
        <v>21</v>
      </c>
      <c r="D166" s="421"/>
      <c r="E166" s="421"/>
      <c r="F166" s="421"/>
      <c r="G166" s="421"/>
      <c r="H166" s="426"/>
      <c r="I166" s="236">
        <v>15</v>
      </c>
      <c r="J166" s="234"/>
      <c r="K166" s="234"/>
      <c r="L166" s="234"/>
      <c r="M166" s="235"/>
      <c r="N166" s="428"/>
      <c r="O166" s="421"/>
      <c r="P166" s="421"/>
      <c r="Q166" s="421"/>
      <c r="R166" s="421"/>
      <c r="S166" s="245"/>
      <c r="T166" s="246"/>
      <c r="U166" s="246"/>
      <c r="V166" s="246"/>
      <c r="W166" s="247"/>
    </row>
    <row r="167" spans="1:23" ht="30" customHeight="1">
      <c r="A167" s="415"/>
      <c r="B167" s="418"/>
      <c r="C167" s="146" t="s">
        <v>22</v>
      </c>
      <c r="D167" s="421"/>
      <c r="E167" s="421"/>
      <c r="F167" s="421"/>
      <c r="G167" s="421"/>
      <c r="H167" s="426"/>
      <c r="I167" s="236">
        <v>18</v>
      </c>
      <c r="J167" s="234"/>
      <c r="K167" s="234"/>
      <c r="L167" s="234"/>
      <c r="M167" s="235"/>
      <c r="N167" s="428"/>
      <c r="O167" s="421"/>
      <c r="P167" s="421"/>
      <c r="Q167" s="421"/>
      <c r="R167" s="421"/>
      <c r="S167" s="245"/>
      <c r="T167" s="246"/>
      <c r="U167" s="246"/>
      <c r="V167" s="246"/>
      <c r="W167" s="247"/>
    </row>
    <row r="168" spans="1:23" ht="30" customHeight="1">
      <c r="A168" s="415"/>
      <c r="B168" s="418"/>
      <c r="C168" s="146" t="s">
        <v>23</v>
      </c>
      <c r="D168" s="421"/>
      <c r="E168" s="421"/>
      <c r="F168" s="421"/>
      <c r="G168" s="421"/>
      <c r="H168" s="426"/>
      <c r="I168" s="236">
        <v>10</v>
      </c>
      <c r="J168" s="234"/>
      <c r="K168" s="234"/>
      <c r="L168" s="234"/>
      <c r="M168" s="235"/>
      <c r="N168" s="428"/>
      <c r="O168" s="421"/>
      <c r="P168" s="421"/>
      <c r="Q168" s="421"/>
      <c r="R168" s="421"/>
      <c r="S168" s="245"/>
      <c r="T168" s="246"/>
      <c r="U168" s="246"/>
      <c r="V168" s="246"/>
      <c r="W168" s="247"/>
    </row>
    <row r="169" spans="1:23" ht="30" customHeight="1" thickBot="1">
      <c r="A169" s="415"/>
      <c r="B169" s="419"/>
      <c r="C169" s="149" t="s">
        <v>24</v>
      </c>
      <c r="D169" s="421"/>
      <c r="E169" s="421"/>
      <c r="F169" s="421"/>
      <c r="G169" s="421"/>
      <c r="H169" s="426"/>
      <c r="I169" s="237">
        <v>2</v>
      </c>
      <c r="J169" s="238"/>
      <c r="K169" s="238"/>
      <c r="L169" s="238"/>
      <c r="M169" s="239"/>
      <c r="N169" s="429"/>
      <c r="O169" s="424"/>
      <c r="P169" s="424"/>
      <c r="Q169" s="424"/>
      <c r="R169" s="424"/>
      <c r="S169" s="251"/>
      <c r="T169" s="248"/>
      <c r="U169" s="248"/>
      <c r="V169" s="248"/>
      <c r="W169" s="252"/>
    </row>
    <row r="170" spans="1:23" ht="30" customHeight="1" thickBot="1">
      <c r="A170" s="416"/>
      <c r="B170" s="422" t="s">
        <v>25</v>
      </c>
      <c r="C170" s="423"/>
      <c r="D170" s="256"/>
      <c r="E170" s="223"/>
      <c r="F170" s="223"/>
      <c r="G170" s="223"/>
      <c r="H170" s="223"/>
      <c r="I170" s="223">
        <f t="shared" ref="I170:M170" si="34">I162+I163+I164+I165+I166+I167+I168+I169</f>
        <v>122.5</v>
      </c>
      <c r="J170" s="223">
        <f t="shared" si="34"/>
        <v>0</v>
      </c>
      <c r="K170" s="223">
        <f t="shared" si="34"/>
        <v>0</v>
      </c>
      <c r="L170" s="223">
        <f t="shared" si="34"/>
        <v>0</v>
      </c>
      <c r="M170" s="224">
        <f t="shared" si="34"/>
        <v>0</v>
      </c>
      <c r="N170" s="256"/>
      <c r="O170" s="223"/>
      <c r="P170" s="223"/>
      <c r="Q170" s="223"/>
      <c r="R170" s="223"/>
      <c r="S170" s="223">
        <f t="shared" ref="S170:W170" si="35">S162+S163+S164+S165+S166+S167+S168+S169</f>
        <v>0</v>
      </c>
      <c r="T170" s="223">
        <f t="shared" si="35"/>
        <v>0</v>
      </c>
      <c r="U170" s="223">
        <f t="shared" si="35"/>
        <v>0</v>
      </c>
      <c r="V170" s="223">
        <f t="shared" si="35"/>
        <v>0</v>
      </c>
      <c r="W170" s="224">
        <f t="shared" si="35"/>
        <v>0</v>
      </c>
    </row>
    <row r="171" spans="1:23" ht="30" customHeight="1">
      <c r="A171" s="415">
        <v>19</v>
      </c>
      <c r="B171" s="417" t="s">
        <v>228</v>
      </c>
      <c r="C171" s="144" t="s">
        <v>17</v>
      </c>
      <c r="D171" s="420">
        <v>941.03200000000004</v>
      </c>
      <c r="E171" s="420"/>
      <c r="F171" s="420">
        <v>775.28499999999997</v>
      </c>
      <c r="G171" s="420">
        <v>10.5</v>
      </c>
      <c r="H171" s="425">
        <v>23</v>
      </c>
      <c r="I171" s="240">
        <v>4</v>
      </c>
      <c r="J171" s="232"/>
      <c r="K171" s="232">
        <v>1</v>
      </c>
      <c r="L171" s="232"/>
      <c r="M171" s="233"/>
      <c r="N171" s="427">
        <v>0.13</v>
      </c>
      <c r="O171" s="420"/>
      <c r="P171" s="420"/>
      <c r="Q171" s="420">
        <v>10</v>
      </c>
      <c r="R171" s="420">
        <v>1.0149999999999999</v>
      </c>
      <c r="S171" s="242"/>
      <c r="T171" s="243"/>
      <c r="U171" s="243"/>
      <c r="V171" s="243"/>
      <c r="W171" s="244"/>
    </row>
    <row r="172" spans="1:23" ht="30" customHeight="1">
      <c r="A172" s="415"/>
      <c r="B172" s="418"/>
      <c r="C172" s="146" t="s">
        <v>18</v>
      </c>
      <c r="D172" s="421"/>
      <c r="E172" s="421"/>
      <c r="F172" s="421"/>
      <c r="G172" s="421"/>
      <c r="H172" s="426"/>
      <c r="I172" s="236">
        <v>13.7</v>
      </c>
      <c r="J172" s="234"/>
      <c r="K172" s="234">
        <v>3</v>
      </c>
      <c r="L172" s="234"/>
      <c r="M172" s="235"/>
      <c r="N172" s="428"/>
      <c r="O172" s="421"/>
      <c r="P172" s="421"/>
      <c r="Q172" s="421"/>
      <c r="R172" s="421"/>
      <c r="S172" s="245"/>
      <c r="T172" s="246"/>
      <c r="U172" s="246"/>
      <c r="V172" s="246"/>
      <c r="W172" s="247"/>
    </row>
    <row r="173" spans="1:23" ht="30" customHeight="1">
      <c r="A173" s="415"/>
      <c r="B173" s="418"/>
      <c r="C173" s="146" t="s">
        <v>19</v>
      </c>
      <c r="D173" s="421"/>
      <c r="E173" s="421"/>
      <c r="F173" s="421"/>
      <c r="G173" s="421"/>
      <c r="H173" s="426"/>
      <c r="I173" s="236">
        <v>15</v>
      </c>
      <c r="J173" s="234"/>
      <c r="K173" s="234">
        <v>6</v>
      </c>
      <c r="L173" s="234"/>
      <c r="M173" s="235"/>
      <c r="N173" s="428"/>
      <c r="O173" s="421"/>
      <c r="P173" s="421"/>
      <c r="Q173" s="421"/>
      <c r="R173" s="421"/>
      <c r="S173" s="245"/>
      <c r="T173" s="246"/>
      <c r="U173" s="246"/>
      <c r="V173" s="246"/>
      <c r="W173" s="247"/>
    </row>
    <row r="174" spans="1:23" ht="30" customHeight="1">
      <c r="A174" s="415"/>
      <c r="B174" s="418"/>
      <c r="C174" s="146" t="s">
        <v>20</v>
      </c>
      <c r="D174" s="421"/>
      <c r="E174" s="421"/>
      <c r="F174" s="421"/>
      <c r="G174" s="421"/>
      <c r="H174" s="426"/>
      <c r="I174" s="236"/>
      <c r="J174" s="234"/>
      <c r="K174" s="234"/>
      <c r="L174" s="234"/>
      <c r="M174" s="235"/>
      <c r="N174" s="428"/>
      <c r="O174" s="421"/>
      <c r="P174" s="421"/>
      <c r="Q174" s="421"/>
      <c r="R174" s="421"/>
      <c r="S174" s="245"/>
      <c r="T174" s="246"/>
      <c r="U174" s="246"/>
      <c r="V174" s="246"/>
      <c r="W174" s="247"/>
    </row>
    <row r="175" spans="1:23" ht="30" customHeight="1">
      <c r="A175" s="415"/>
      <c r="B175" s="418"/>
      <c r="C175" s="146" t="s">
        <v>21</v>
      </c>
      <c r="D175" s="421"/>
      <c r="E175" s="421"/>
      <c r="F175" s="421"/>
      <c r="G175" s="421"/>
      <c r="H175" s="426"/>
      <c r="I175" s="236">
        <v>15</v>
      </c>
      <c r="J175" s="234"/>
      <c r="K175" s="234"/>
      <c r="L175" s="234"/>
      <c r="M175" s="235"/>
      <c r="N175" s="428"/>
      <c r="O175" s="421"/>
      <c r="P175" s="421"/>
      <c r="Q175" s="421"/>
      <c r="R175" s="421"/>
      <c r="S175" s="245"/>
      <c r="T175" s="246"/>
      <c r="U175" s="246"/>
      <c r="V175" s="246"/>
      <c r="W175" s="247"/>
    </row>
    <row r="176" spans="1:23" ht="30" customHeight="1">
      <c r="A176" s="415"/>
      <c r="B176" s="418"/>
      <c r="C176" s="146" t="s">
        <v>22</v>
      </c>
      <c r="D176" s="421"/>
      <c r="E176" s="421"/>
      <c r="F176" s="421"/>
      <c r="G176" s="421"/>
      <c r="H176" s="426"/>
      <c r="I176" s="236">
        <v>10</v>
      </c>
      <c r="J176" s="234"/>
      <c r="K176" s="234"/>
      <c r="L176" s="234"/>
      <c r="M176" s="235"/>
      <c r="N176" s="428"/>
      <c r="O176" s="421"/>
      <c r="P176" s="421"/>
      <c r="Q176" s="421"/>
      <c r="R176" s="421"/>
      <c r="S176" s="245"/>
      <c r="T176" s="246"/>
      <c r="U176" s="246"/>
      <c r="V176" s="246"/>
      <c r="W176" s="247"/>
    </row>
    <row r="177" spans="1:23" ht="30" customHeight="1">
      <c r="A177" s="415"/>
      <c r="B177" s="418"/>
      <c r="C177" s="146" t="s">
        <v>23</v>
      </c>
      <c r="D177" s="421"/>
      <c r="E177" s="421"/>
      <c r="F177" s="421"/>
      <c r="G177" s="421"/>
      <c r="H177" s="426"/>
      <c r="I177" s="236">
        <v>10</v>
      </c>
      <c r="J177" s="234"/>
      <c r="K177" s="234"/>
      <c r="L177" s="234"/>
      <c r="M177" s="235"/>
      <c r="N177" s="428"/>
      <c r="O177" s="421"/>
      <c r="P177" s="421"/>
      <c r="Q177" s="421"/>
      <c r="R177" s="421"/>
      <c r="S177" s="245"/>
      <c r="T177" s="246"/>
      <c r="U177" s="246"/>
      <c r="V177" s="246"/>
      <c r="W177" s="247"/>
    </row>
    <row r="178" spans="1:23" ht="30" customHeight="1" thickBot="1">
      <c r="A178" s="415"/>
      <c r="B178" s="419"/>
      <c r="C178" s="149" t="s">
        <v>24</v>
      </c>
      <c r="D178" s="421"/>
      <c r="E178" s="421"/>
      <c r="F178" s="421"/>
      <c r="G178" s="421"/>
      <c r="H178" s="426"/>
      <c r="I178" s="237">
        <v>1</v>
      </c>
      <c r="J178" s="238"/>
      <c r="K178" s="238"/>
      <c r="L178" s="238"/>
      <c r="M178" s="239"/>
      <c r="N178" s="429"/>
      <c r="O178" s="424"/>
      <c r="P178" s="424"/>
      <c r="Q178" s="424"/>
      <c r="R178" s="424"/>
      <c r="S178" s="251"/>
      <c r="T178" s="248"/>
      <c r="U178" s="248"/>
      <c r="V178" s="248"/>
      <c r="W178" s="252"/>
    </row>
    <row r="179" spans="1:23" ht="30" customHeight="1" thickBot="1">
      <c r="A179" s="416"/>
      <c r="B179" s="422" t="s">
        <v>25</v>
      </c>
      <c r="C179" s="423"/>
      <c r="D179" s="256"/>
      <c r="E179" s="223"/>
      <c r="F179" s="223"/>
      <c r="G179" s="223"/>
      <c r="H179" s="223"/>
      <c r="I179" s="223">
        <f t="shared" ref="I179:M179" si="36">I171+I172+I173+I174+I175+I176+I177+I178</f>
        <v>68.7</v>
      </c>
      <c r="J179" s="223">
        <f t="shared" si="36"/>
        <v>0</v>
      </c>
      <c r="K179" s="223">
        <f t="shared" si="36"/>
        <v>10</v>
      </c>
      <c r="L179" s="223">
        <f t="shared" si="36"/>
        <v>0</v>
      </c>
      <c r="M179" s="224">
        <f t="shared" si="36"/>
        <v>0</v>
      </c>
      <c r="N179" s="256"/>
      <c r="O179" s="223"/>
      <c r="P179" s="223"/>
      <c r="Q179" s="223"/>
      <c r="R179" s="223"/>
      <c r="S179" s="223">
        <f t="shared" ref="S179:W179" si="37">S171+S172+S173+S174+S175+S176+S177+S178</f>
        <v>0</v>
      </c>
      <c r="T179" s="223">
        <f t="shared" si="37"/>
        <v>0</v>
      </c>
      <c r="U179" s="223">
        <f t="shared" si="37"/>
        <v>0</v>
      </c>
      <c r="V179" s="223">
        <f t="shared" si="37"/>
        <v>0</v>
      </c>
      <c r="W179" s="224">
        <f t="shared" si="37"/>
        <v>0</v>
      </c>
    </row>
    <row r="180" spans="1:23" ht="30" customHeight="1">
      <c r="A180" s="415">
        <v>20</v>
      </c>
      <c r="B180" s="417" t="s">
        <v>229</v>
      </c>
      <c r="C180" s="144" t="s">
        <v>17</v>
      </c>
      <c r="D180" s="420">
        <v>186.76</v>
      </c>
      <c r="E180" s="420"/>
      <c r="F180" s="420"/>
      <c r="G180" s="420">
        <v>18.768000000000001</v>
      </c>
      <c r="H180" s="425">
        <v>0.89</v>
      </c>
      <c r="I180" s="240"/>
      <c r="J180" s="232"/>
      <c r="K180" s="232"/>
      <c r="L180" s="232"/>
      <c r="M180" s="233"/>
      <c r="N180" s="427"/>
      <c r="O180" s="420"/>
      <c r="P180" s="420"/>
      <c r="Q180" s="420"/>
      <c r="R180" s="420"/>
      <c r="S180" s="242"/>
      <c r="T180" s="243"/>
      <c r="U180" s="243"/>
      <c r="V180" s="243"/>
      <c r="W180" s="244"/>
    </row>
    <row r="181" spans="1:23" ht="30" customHeight="1">
      <c r="A181" s="415"/>
      <c r="B181" s="418"/>
      <c r="C181" s="146" t="s">
        <v>18</v>
      </c>
      <c r="D181" s="421"/>
      <c r="E181" s="421"/>
      <c r="F181" s="421"/>
      <c r="G181" s="421"/>
      <c r="H181" s="426"/>
      <c r="I181" s="236"/>
      <c r="J181" s="234"/>
      <c r="K181" s="234"/>
      <c r="L181" s="234"/>
      <c r="M181" s="235"/>
      <c r="N181" s="428"/>
      <c r="O181" s="421"/>
      <c r="P181" s="421"/>
      <c r="Q181" s="421"/>
      <c r="R181" s="421"/>
      <c r="S181" s="245"/>
      <c r="T181" s="246"/>
      <c r="U181" s="246"/>
      <c r="V181" s="246"/>
      <c r="W181" s="247"/>
    </row>
    <row r="182" spans="1:23" ht="30" customHeight="1">
      <c r="A182" s="415"/>
      <c r="B182" s="418"/>
      <c r="C182" s="146" t="s">
        <v>19</v>
      </c>
      <c r="D182" s="421"/>
      <c r="E182" s="421"/>
      <c r="F182" s="421"/>
      <c r="G182" s="421"/>
      <c r="H182" s="426"/>
      <c r="I182" s="236"/>
      <c r="J182" s="234"/>
      <c r="K182" s="234"/>
      <c r="L182" s="234"/>
      <c r="M182" s="235"/>
      <c r="N182" s="428"/>
      <c r="O182" s="421"/>
      <c r="P182" s="421"/>
      <c r="Q182" s="421"/>
      <c r="R182" s="421"/>
      <c r="S182" s="245"/>
      <c r="T182" s="246"/>
      <c r="U182" s="246"/>
      <c r="V182" s="246"/>
      <c r="W182" s="247"/>
    </row>
    <row r="183" spans="1:23" ht="30" customHeight="1">
      <c r="A183" s="415"/>
      <c r="B183" s="418"/>
      <c r="C183" s="146" t="s">
        <v>20</v>
      </c>
      <c r="D183" s="421"/>
      <c r="E183" s="421"/>
      <c r="F183" s="421"/>
      <c r="G183" s="421"/>
      <c r="H183" s="426"/>
      <c r="I183" s="236"/>
      <c r="J183" s="234"/>
      <c r="K183" s="234"/>
      <c r="L183" s="234"/>
      <c r="M183" s="235"/>
      <c r="N183" s="428"/>
      <c r="O183" s="421"/>
      <c r="P183" s="421"/>
      <c r="Q183" s="421"/>
      <c r="R183" s="421"/>
      <c r="S183" s="245"/>
      <c r="T183" s="246"/>
      <c r="U183" s="246"/>
      <c r="V183" s="246"/>
      <c r="W183" s="247"/>
    </row>
    <row r="184" spans="1:23" ht="30" customHeight="1">
      <c r="A184" s="415"/>
      <c r="B184" s="418"/>
      <c r="C184" s="146" t="s">
        <v>21</v>
      </c>
      <c r="D184" s="421"/>
      <c r="E184" s="421"/>
      <c r="F184" s="421"/>
      <c r="G184" s="421"/>
      <c r="H184" s="426"/>
      <c r="I184" s="236"/>
      <c r="J184" s="234"/>
      <c r="K184" s="234"/>
      <c r="L184" s="234"/>
      <c r="M184" s="235"/>
      <c r="N184" s="428"/>
      <c r="O184" s="421"/>
      <c r="P184" s="421"/>
      <c r="Q184" s="421"/>
      <c r="R184" s="421"/>
      <c r="S184" s="245"/>
      <c r="T184" s="246"/>
      <c r="U184" s="246"/>
      <c r="V184" s="246"/>
      <c r="W184" s="247"/>
    </row>
    <row r="185" spans="1:23" ht="30" customHeight="1">
      <c r="A185" s="415"/>
      <c r="B185" s="418"/>
      <c r="C185" s="146" t="s">
        <v>22</v>
      </c>
      <c r="D185" s="421"/>
      <c r="E185" s="421"/>
      <c r="F185" s="421"/>
      <c r="G185" s="421"/>
      <c r="H185" s="426"/>
      <c r="I185" s="236"/>
      <c r="J185" s="234"/>
      <c r="K185" s="234"/>
      <c r="L185" s="234"/>
      <c r="M185" s="235"/>
      <c r="N185" s="428"/>
      <c r="O185" s="421"/>
      <c r="P185" s="421"/>
      <c r="Q185" s="421"/>
      <c r="R185" s="421"/>
      <c r="S185" s="245"/>
      <c r="T185" s="246"/>
      <c r="U185" s="246"/>
      <c r="V185" s="246"/>
      <c r="W185" s="247"/>
    </row>
    <row r="186" spans="1:23" ht="30" customHeight="1">
      <c r="A186" s="415"/>
      <c r="B186" s="418"/>
      <c r="C186" s="146" t="s">
        <v>23</v>
      </c>
      <c r="D186" s="421"/>
      <c r="E186" s="421"/>
      <c r="F186" s="421"/>
      <c r="G186" s="421"/>
      <c r="H186" s="426"/>
      <c r="I186" s="236"/>
      <c r="J186" s="234"/>
      <c r="K186" s="234"/>
      <c r="L186" s="234"/>
      <c r="M186" s="235"/>
      <c r="N186" s="428"/>
      <c r="O186" s="421"/>
      <c r="P186" s="421"/>
      <c r="Q186" s="421"/>
      <c r="R186" s="421"/>
      <c r="S186" s="245"/>
      <c r="T186" s="246"/>
      <c r="U186" s="246"/>
      <c r="V186" s="246"/>
      <c r="W186" s="247"/>
    </row>
    <row r="187" spans="1:23" ht="30" customHeight="1" thickBot="1">
      <c r="A187" s="415"/>
      <c r="B187" s="419"/>
      <c r="C187" s="149" t="s">
        <v>24</v>
      </c>
      <c r="D187" s="421"/>
      <c r="E187" s="421"/>
      <c r="F187" s="421"/>
      <c r="G187" s="421"/>
      <c r="H187" s="426"/>
      <c r="I187" s="237"/>
      <c r="J187" s="238"/>
      <c r="K187" s="238"/>
      <c r="L187" s="238"/>
      <c r="M187" s="239"/>
      <c r="N187" s="429"/>
      <c r="O187" s="424"/>
      <c r="P187" s="424"/>
      <c r="Q187" s="424"/>
      <c r="R187" s="424"/>
      <c r="S187" s="251"/>
      <c r="T187" s="248"/>
      <c r="U187" s="248"/>
      <c r="V187" s="248"/>
      <c r="W187" s="252"/>
    </row>
    <row r="188" spans="1:23" ht="30" customHeight="1" thickBot="1">
      <c r="A188" s="416"/>
      <c r="B188" s="422" t="s">
        <v>25</v>
      </c>
      <c r="C188" s="423"/>
      <c r="D188" s="256"/>
      <c r="E188" s="223"/>
      <c r="F188" s="223"/>
      <c r="G188" s="223"/>
      <c r="H188" s="223"/>
      <c r="I188" s="223">
        <f t="shared" ref="I188:M188" si="38">I180+I181+I182+I183+I184+I185+I186+I187</f>
        <v>0</v>
      </c>
      <c r="J188" s="223">
        <f t="shared" si="38"/>
        <v>0</v>
      </c>
      <c r="K188" s="223">
        <f t="shared" si="38"/>
        <v>0</v>
      </c>
      <c r="L188" s="223">
        <f t="shared" si="38"/>
        <v>0</v>
      </c>
      <c r="M188" s="224">
        <f t="shared" si="38"/>
        <v>0</v>
      </c>
      <c r="N188" s="256"/>
      <c r="O188" s="223"/>
      <c r="P188" s="223"/>
      <c r="Q188" s="223"/>
      <c r="R188" s="223"/>
      <c r="S188" s="223">
        <f t="shared" ref="S188:W188" si="39">S180+S181+S182+S183+S184+S185+S186+S187</f>
        <v>0</v>
      </c>
      <c r="T188" s="223">
        <f t="shared" si="39"/>
        <v>0</v>
      </c>
      <c r="U188" s="223">
        <f t="shared" si="39"/>
        <v>0</v>
      </c>
      <c r="V188" s="223">
        <f t="shared" si="39"/>
        <v>0</v>
      </c>
      <c r="W188" s="224">
        <f t="shared" si="39"/>
        <v>0</v>
      </c>
    </row>
    <row r="189" spans="1:23" ht="30" customHeight="1">
      <c r="A189" s="415">
        <v>21</v>
      </c>
      <c r="B189" s="417" t="s">
        <v>230</v>
      </c>
      <c r="C189" s="144" t="s">
        <v>17</v>
      </c>
      <c r="D189" s="420">
        <v>369.18</v>
      </c>
      <c r="E189" s="420"/>
      <c r="F189" s="420">
        <v>305.14999999999998</v>
      </c>
      <c r="G189" s="420"/>
      <c r="H189" s="425"/>
      <c r="I189" s="240"/>
      <c r="J189" s="232"/>
      <c r="K189" s="232"/>
      <c r="L189" s="232"/>
      <c r="M189" s="233"/>
      <c r="N189" s="427"/>
      <c r="O189" s="420"/>
      <c r="P189" s="420"/>
      <c r="Q189" s="420"/>
      <c r="R189" s="420"/>
      <c r="S189" s="242"/>
      <c r="T189" s="243"/>
      <c r="U189" s="243"/>
      <c r="V189" s="243"/>
      <c r="W189" s="244"/>
    </row>
    <row r="190" spans="1:23" ht="30" customHeight="1">
      <c r="A190" s="415"/>
      <c r="B190" s="418"/>
      <c r="C190" s="146" t="s">
        <v>18</v>
      </c>
      <c r="D190" s="421"/>
      <c r="E190" s="421"/>
      <c r="F190" s="421"/>
      <c r="G190" s="421"/>
      <c r="H190" s="426"/>
      <c r="I190" s="236"/>
      <c r="J190" s="234"/>
      <c r="K190" s="234"/>
      <c r="L190" s="234"/>
      <c r="M190" s="235"/>
      <c r="N190" s="428"/>
      <c r="O190" s="421"/>
      <c r="P190" s="421"/>
      <c r="Q190" s="421"/>
      <c r="R190" s="421"/>
      <c r="S190" s="245"/>
      <c r="T190" s="246"/>
      <c r="U190" s="246"/>
      <c r="V190" s="246"/>
      <c r="W190" s="247"/>
    </row>
    <row r="191" spans="1:23" ht="30" customHeight="1">
      <c r="A191" s="415"/>
      <c r="B191" s="418"/>
      <c r="C191" s="146" t="s">
        <v>19</v>
      </c>
      <c r="D191" s="421"/>
      <c r="E191" s="421"/>
      <c r="F191" s="421"/>
      <c r="G191" s="421"/>
      <c r="H191" s="426"/>
      <c r="I191" s="236"/>
      <c r="J191" s="234"/>
      <c r="K191" s="234"/>
      <c r="L191" s="234"/>
      <c r="M191" s="235"/>
      <c r="N191" s="428"/>
      <c r="O191" s="421"/>
      <c r="P191" s="421"/>
      <c r="Q191" s="421"/>
      <c r="R191" s="421"/>
      <c r="S191" s="245"/>
      <c r="T191" s="246"/>
      <c r="U191" s="246"/>
      <c r="V191" s="246"/>
      <c r="W191" s="247"/>
    </row>
    <row r="192" spans="1:23" ht="30" customHeight="1">
      <c r="A192" s="415"/>
      <c r="B192" s="418"/>
      <c r="C192" s="146" t="s">
        <v>20</v>
      </c>
      <c r="D192" s="421"/>
      <c r="E192" s="421"/>
      <c r="F192" s="421"/>
      <c r="G192" s="421"/>
      <c r="H192" s="426"/>
      <c r="I192" s="236"/>
      <c r="J192" s="234"/>
      <c r="K192" s="234"/>
      <c r="L192" s="234"/>
      <c r="M192" s="235"/>
      <c r="N192" s="428"/>
      <c r="O192" s="421"/>
      <c r="P192" s="421"/>
      <c r="Q192" s="421"/>
      <c r="R192" s="421"/>
      <c r="S192" s="245"/>
      <c r="T192" s="246"/>
      <c r="U192" s="246"/>
      <c r="V192" s="246"/>
      <c r="W192" s="247"/>
    </row>
    <row r="193" spans="1:23" ht="30" customHeight="1">
      <c r="A193" s="415"/>
      <c r="B193" s="418"/>
      <c r="C193" s="146" t="s">
        <v>21</v>
      </c>
      <c r="D193" s="421"/>
      <c r="E193" s="421"/>
      <c r="F193" s="421"/>
      <c r="G193" s="421"/>
      <c r="H193" s="426"/>
      <c r="I193" s="236"/>
      <c r="J193" s="234"/>
      <c r="K193" s="234"/>
      <c r="L193" s="234"/>
      <c r="M193" s="235"/>
      <c r="N193" s="428"/>
      <c r="O193" s="421"/>
      <c r="P193" s="421"/>
      <c r="Q193" s="421"/>
      <c r="R193" s="421"/>
      <c r="S193" s="245"/>
      <c r="T193" s="246"/>
      <c r="U193" s="246"/>
      <c r="V193" s="246"/>
      <c r="W193" s="247"/>
    </row>
    <row r="194" spans="1:23" ht="30" customHeight="1">
      <c r="A194" s="415"/>
      <c r="B194" s="418"/>
      <c r="C194" s="146" t="s">
        <v>22</v>
      </c>
      <c r="D194" s="421"/>
      <c r="E194" s="421"/>
      <c r="F194" s="421"/>
      <c r="G194" s="421"/>
      <c r="H194" s="426"/>
      <c r="I194" s="236"/>
      <c r="J194" s="234"/>
      <c r="K194" s="234"/>
      <c r="L194" s="234"/>
      <c r="M194" s="235"/>
      <c r="N194" s="428"/>
      <c r="O194" s="421"/>
      <c r="P194" s="421"/>
      <c r="Q194" s="421"/>
      <c r="R194" s="421"/>
      <c r="S194" s="245"/>
      <c r="T194" s="246"/>
      <c r="U194" s="246"/>
      <c r="V194" s="246"/>
      <c r="W194" s="247"/>
    </row>
    <row r="195" spans="1:23" ht="30" customHeight="1">
      <c r="A195" s="415"/>
      <c r="B195" s="418"/>
      <c r="C195" s="146" t="s">
        <v>23</v>
      </c>
      <c r="D195" s="421"/>
      <c r="E195" s="421"/>
      <c r="F195" s="421"/>
      <c r="G195" s="421"/>
      <c r="H195" s="426"/>
      <c r="I195" s="236"/>
      <c r="J195" s="234"/>
      <c r="K195" s="234"/>
      <c r="L195" s="234"/>
      <c r="M195" s="235"/>
      <c r="N195" s="428"/>
      <c r="O195" s="421"/>
      <c r="P195" s="421"/>
      <c r="Q195" s="421"/>
      <c r="R195" s="421"/>
      <c r="S195" s="245"/>
      <c r="T195" s="246"/>
      <c r="U195" s="246"/>
      <c r="V195" s="246"/>
      <c r="W195" s="247"/>
    </row>
    <row r="196" spans="1:23" ht="30" customHeight="1" thickBot="1">
      <c r="A196" s="415"/>
      <c r="B196" s="419"/>
      <c r="C196" s="149" t="s">
        <v>24</v>
      </c>
      <c r="D196" s="421"/>
      <c r="E196" s="421"/>
      <c r="F196" s="421"/>
      <c r="G196" s="421"/>
      <c r="H196" s="426"/>
      <c r="I196" s="237"/>
      <c r="J196" s="238"/>
      <c r="K196" s="238"/>
      <c r="L196" s="238"/>
      <c r="M196" s="239"/>
      <c r="N196" s="429"/>
      <c r="O196" s="424"/>
      <c r="P196" s="424"/>
      <c r="Q196" s="424"/>
      <c r="R196" s="424"/>
      <c r="S196" s="251"/>
      <c r="T196" s="248"/>
      <c r="U196" s="248"/>
      <c r="V196" s="248"/>
      <c r="W196" s="252"/>
    </row>
    <row r="197" spans="1:23" ht="30" customHeight="1" thickBot="1">
      <c r="A197" s="416"/>
      <c r="B197" s="422" t="s">
        <v>25</v>
      </c>
      <c r="C197" s="423"/>
      <c r="D197" s="256"/>
      <c r="E197" s="223"/>
      <c r="F197" s="223"/>
      <c r="G197" s="223"/>
      <c r="H197" s="223"/>
      <c r="I197" s="223">
        <f>I189+I190+I191+I192+I193+I194+I195+I196</f>
        <v>0</v>
      </c>
      <c r="J197" s="223">
        <f t="shared" ref="J197:M197" si="40">J189+J190+J191+J192+J193+J194+J195+J196</f>
        <v>0</v>
      </c>
      <c r="K197" s="223">
        <f t="shared" si="40"/>
        <v>0</v>
      </c>
      <c r="L197" s="223">
        <f t="shared" si="40"/>
        <v>0</v>
      </c>
      <c r="M197" s="224">
        <f t="shared" si="40"/>
        <v>0</v>
      </c>
      <c r="N197" s="256"/>
      <c r="O197" s="223"/>
      <c r="P197" s="223"/>
      <c r="Q197" s="223"/>
      <c r="R197" s="223"/>
      <c r="S197" s="223">
        <f>S189+S190+S191+S192+S193+S194+S195+S196</f>
        <v>0</v>
      </c>
      <c r="T197" s="223">
        <f t="shared" ref="T197:W197" si="41">T189+T190+T191+T192+T193+T194+T195+T196</f>
        <v>0</v>
      </c>
      <c r="U197" s="223">
        <f t="shared" si="41"/>
        <v>0</v>
      </c>
      <c r="V197" s="223">
        <f t="shared" si="41"/>
        <v>0</v>
      </c>
      <c r="W197" s="224">
        <f t="shared" si="41"/>
        <v>0</v>
      </c>
    </row>
    <row r="198" spans="1:23" ht="30" customHeight="1">
      <c r="A198" s="415">
        <v>22</v>
      </c>
      <c r="B198" s="417" t="s">
        <v>231</v>
      </c>
      <c r="C198" s="144" t="s">
        <v>17</v>
      </c>
      <c r="D198" s="420">
        <v>274.29739999999998</v>
      </c>
      <c r="E198" s="420"/>
      <c r="F198" s="420">
        <v>249.41800000000001</v>
      </c>
      <c r="G198" s="420">
        <v>2</v>
      </c>
      <c r="H198" s="425"/>
      <c r="I198" s="240">
        <v>2</v>
      </c>
      <c r="J198" s="232"/>
      <c r="K198" s="232">
        <v>9</v>
      </c>
      <c r="L198" s="232"/>
      <c r="M198" s="233"/>
      <c r="N198" s="427"/>
      <c r="O198" s="420"/>
      <c r="P198" s="420"/>
      <c r="Q198" s="420"/>
      <c r="R198" s="420"/>
      <c r="S198" s="242"/>
      <c r="T198" s="243"/>
      <c r="U198" s="243"/>
      <c r="V198" s="243"/>
      <c r="W198" s="244"/>
    </row>
    <row r="199" spans="1:23" ht="30" customHeight="1">
      <c r="A199" s="415"/>
      <c r="B199" s="418"/>
      <c r="C199" s="146" t="s">
        <v>18</v>
      </c>
      <c r="D199" s="421"/>
      <c r="E199" s="421"/>
      <c r="F199" s="421"/>
      <c r="G199" s="421"/>
      <c r="H199" s="426"/>
      <c r="I199" s="236">
        <v>12</v>
      </c>
      <c r="J199" s="234"/>
      <c r="K199" s="234">
        <v>20</v>
      </c>
      <c r="L199" s="234"/>
      <c r="M199" s="235"/>
      <c r="N199" s="428"/>
      <c r="O199" s="421"/>
      <c r="P199" s="421"/>
      <c r="Q199" s="421"/>
      <c r="R199" s="421"/>
      <c r="S199" s="245"/>
      <c r="T199" s="246"/>
      <c r="U199" s="246"/>
      <c r="V199" s="246"/>
      <c r="W199" s="247"/>
    </row>
    <row r="200" spans="1:23" ht="30" customHeight="1">
      <c r="A200" s="415"/>
      <c r="B200" s="418"/>
      <c r="C200" s="146" t="s">
        <v>19</v>
      </c>
      <c r="D200" s="421"/>
      <c r="E200" s="421"/>
      <c r="F200" s="421"/>
      <c r="G200" s="421"/>
      <c r="H200" s="426"/>
      <c r="I200" s="236">
        <v>5</v>
      </c>
      <c r="J200" s="234"/>
      <c r="K200" s="234">
        <v>10</v>
      </c>
      <c r="L200" s="234"/>
      <c r="M200" s="235"/>
      <c r="N200" s="428"/>
      <c r="O200" s="421"/>
      <c r="P200" s="421"/>
      <c r="Q200" s="421"/>
      <c r="R200" s="421"/>
      <c r="S200" s="245"/>
      <c r="T200" s="246"/>
      <c r="U200" s="246"/>
      <c r="V200" s="246"/>
      <c r="W200" s="247"/>
    </row>
    <row r="201" spans="1:23" ht="30" customHeight="1">
      <c r="A201" s="415"/>
      <c r="B201" s="418"/>
      <c r="C201" s="146" t="s">
        <v>20</v>
      </c>
      <c r="D201" s="421"/>
      <c r="E201" s="421"/>
      <c r="F201" s="421"/>
      <c r="G201" s="421"/>
      <c r="H201" s="426"/>
      <c r="I201" s="236"/>
      <c r="J201" s="234"/>
      <c r="K201" s="234"/>
      <c r="L201" s="234"/>
      <c r="M201" s="235"/>
      <c r="N201" s="428"/>
      <c r="O201" s="421"/>
      <c r="P201" s="421"/>
      <c r="Q201" s="421"/>
      <c r="R201" s="421"/>
      <c r="S201" s="245"/>
      <c r="T201" s="246"/>
      <c r="U201" s="246"/>
      <c r="V201" s="246"/>
      <c r="W201" s="247"/>
    </row>
    <row r="202" spans="1:23" ht="30" customHeight="1">
      <c r="A202" s="415"/>
      <c r="B202" s="418"/>
      <c r="C202" s="146" t="s">
        <v>21</v>
      </c>
      <c r="D202" s="421"/>
      <c r="E202" s="421"/>
      <c r="F202" s="421"/>
      <c r="G202" s="421"/>
      <c r="H202" s="426"/>
      <c r="I202" s="236">
        <v>3</v>
      </c>
      <c r="J202" s="234"/>
      <c r="K202" s="234"/>
      <c r="L202" s="234"/>
      <c r="M202" s="235"/>
      <c r="N202" s="428"/>
      <c r="O202" s="421"/>
      <c r="P202" s="421"/>
      <c r="Q202" s="421"/>
      <c r="R202" s="421"/>
      <c r="S202" s="245"/>
      <c r="T202" s="246"/>
      <c r="U202" s="246"/>
      <c r="V202" s="246"/>
      <c r="W202" s="247"/>
    </row>
    <row r="203" spans="1:23" ht="30" customHeight="1">
      <c r="A203" s="415"/>
      <c r="B203" s="418"/>
      <c r="C203" s="146" t="s">
        <v>22</v>
      </c>
      <c r="D203" s="421"/>
      <c r="E203" s="421"/>
      <c r="F203" s="421"/>
      <c r="G203" s="421"/>
      <c r="H203" s="426"/>
      <c r="I203" s="236"/>
      <c r="J203" s="234"/>
      <c r="K203" s="234"/>
      <c r="L203" s="234"/>
      <c r="M203" s="235"/>
      <c r="N203" s="428"/>
      <c r="O203" s="421"/>
      <c r="P203" s="421"/>
      <c r="Q203" s="421"/>
      <c r="R203" s="421"/>
      <c r="S203" s="245"/>
      <c r="T203" s="246"/>
      <c r="U203" s="246"/>
      <c r="V203" s="246"/>
      <c r="W203" s="247"/>
    </row>
    <row r="204" spans="1:23" ht="30" customHeight="1">
      <c r="A204" s="415"/>
      <c r="B204" s="418"/>
      <c r="C204" s="146" t="s">
        <v>23</v>
      </c>
      <c r="D204" s="421"/>
      <c r="E204" s="421"/>
      <c r="F204" s="421"/>
      <c r="G204" s="421"/>
      <c r="H204" s="426"/>
      <c r="I204" s="236"/>
      <c r="J204" s="234"/>
      <c r="K204" s="234"/>
      <c r="L204" s="234"/>
      <c r="M204" s="235"/>
      <c r="N204" s="428"/>
      <c r="O204" s="421"/>
      <c r="P204" s="421"/>
      <c r="Q204" s="421"/>
      <c r="R204" s="421"/>
      <c r="S204" s="245"/>
      <c r="T204" s="246"/>
      <c r="U204" s="246"/>
      <c r="V204" s="246"/>
      <c r="W204" s="247"/>
    </row>
    <row r="205" spans="1:23" ht="30" customHeight="1" thickBot="1">
      <c r="A205" s="415"/>
      <c r="B205" s="419"/>
      <c r="C205" s="149" t="s">
        <v>24</v>
      </c>
      <c r="D205" s="421"/>
      <c r="E205" s="421"/>
      <c r="F205" s="421"/>
      <c r="G205" s="421"/>
      <c r="H205" s="426"/>
      <c r="I205" s="237">
        <v>5</v>
      </c>
      <c r="J205" s="238"/>
      <c r="K205" s="238"/>
      <c r="L205" s="238"/>
      <c r="M205" s="239"/>
      <c r="N205" s="429"/>
      <c r="O205" s="424"/>
      <c r="P205" s="424"/>
      <c r="Q205" s="424"/>
      <c r="R205" s="424"/>
      <c r="S205" s="251"/>
      <c r="T205" s="248"/>
      <c r="U205" s="248"/>
      <c r="V205" s="248"/>
      <c r="W205" s="252"/>
    </row>
    <row r="206" spans="1:23" ht="30" customHeight="1" thickBot="1">
      <c r="A206" s="416"/>
      <c r="B206" s="422" t="s">
        <v>25</v>
      </c>
      <c r="C206" s="423"/>
      <c r="D206" s="256"/>
      <c r="E206" s="223"/>
      <c r="F206" s="223"/>
      <c r="G206" s="223"/>
      <c r="H206" s="223"/>
      <c r="I206" s="223">
        <f t="shared" ref="I206:M206" si="42">I198+I199+I200+I201+I202+I203+I204+I205</f>
        <v>27</v>
      </c>
      <c r="J206" s="223">
        <f t="shared" si="42"/>
        <v>0</v>
      </c>
      <c r="K206" s="223">
        <f t="shared" si="42"/>
        <v>39</v>
      </c>
      <c r="L206" s="223">
        <f t="shared" si="42"/>
        <v>0</v>
      </c>
      <c r="M206" s="224">
        <f t="shared" si="42"/>
        <v>0</v>
      </c>
      <c r="N206" s="256"/>
      <c r="O206" s="223"/>
      <c r="P206" s="223"/>
      <c r="Q206" s="223"/>
      <c r="R206" s="223"/>
      <c r="S206" s="223">
        <f t="shared" ref="S206:W206" si="43">S198+S199+S200+S201+S202+S203+S204+S205</f>
        <v>0</v>
      </c>
      <c r="T206" s="223">
        <f t="shared" si="43"/>
        <v>0</v>
      </c>
      <c r="U206" s="223">
        <f t="shared" si="43"/>
        <v>0</v>
      </c>
      <c r="V206" s="223">
        <f t="shared" si="43"/>
        <v>0</v>
      </c>
      <c r="W206" s="224">
        <f t="shared" si="43"/>
        <v>0</v>
      </c>
    </row>
    <row r="207" spans="1:23" ht="30" customHeight="1">
      <c r="A207" s="415">
        <v>23</v>
      </c>
      <c r="B207" s="417" t="s">
        <v>232</v>
      </c>
      <c r="C207" s="144" t="s">
        <v>17</v>
      </c>
      <c r="D207" s="420">
        <v>1166.3155999999999</v>
      </c>
      <c r="E207" s="420"/>
      <c r="F207" s="420">
        <v>180.6</v>
      </c>
      <c r="G207" s="420">
        <v>1.526</v>
      </c>
      <c r="H207" s="425">
        <v>1.585</v>
      </c>
      <c r="I207" s="240"/>
      <c r="J207" s="232"/>
      <c r="K207" s="232"/>
      <c r="L207" s="232"/>
      <c r="M207" s="233"/>
      <c r="N207" s="427"/>
      <c r="O207" s="420"/>
      <c r="P207" s="420"/>
      <c r="Q207" s="420"/>
      <c r="R207" s="420"/>
      <c r="S207" s="242"/>
      <c r="T207" s="243"/>
      <c r="U207" s="243"/>
      <c r="V207" s="243"/>
      <c r="W207" s="244"/>
    </row>
    <row r="208" spans="1:23" ht="30" customHeight="1">
      <c r="A208" s="415"/>
      <c r="B208" s="418"/>
      <c r="C208" s="146" t="s">
        <v>18</v>
      </c>
      <c r="D208" s="421"/>
      <c r="E208" s="421"/>
      <c r="F208" s="421"/>
      <c r="G208" s="421"/>
      <c r="H208" s="426"/>
      <c r="I208" s="236"/>
      <c r="J208" s="234"/>
      <c r="K208" s="234"/>
      <c r="L208" s="234"/>
      <c r="M208" s="235"/>
      <c r="N208" s="428"/>
      <c r="O208" s="421"/>
      <c r="P208" s="421"/>
      <c r="Q208" s="421"/>
      <c r="R208" s="421"/>
      <c r="S208" s="245"/>
      <c r="T208" s="246"/>
      <c r="U208" s="246"/>
      <c r="V208" s="246"/>
      <c r="W208" s="247"/>
    </row>
    <row r="209" spans="1:23" ht="30" customHeight="1">
      <c r="A209" s="415"/>
      <c r="B209" s="418"/>
      <c r="C209" s="146" t="s">
        <v>19</v>
      </c>
      <c r="D209" s="421"/>
      <c r="E209" s="421"/>
      <c r="F209" s="421"/>
      <c r="G209" s="421"/>
      <c r="H209" s="426"/>
      <c r="I209" s="236"/>
      <c r="J209" s="234"/>
      <c r="K209" s="234"/>
      <c r="L209" s="234"/>
      <c r="M209" s="235"/>
      <c r="N209" s="428"/>
      <c r="O209" s="421"/>
      <c r="P209" s="421"/>
      <c r="Q209" s="421"/>
      <c r="R209" s="421"/>
      <c r="S209" s="245"/>
      <c r="T209" s="246"/>
      <c r="U209" s="246"/>
      <c r="V209" s="246"/>
      <c r="W209" s="247"/>
    </row>
    <row r="210" spans="1:23" ht="30" customHeight="1">
      <c r="A210" s="415"/>
      <c r="B210" s="418"/>
      <c r="C210" s="146" t="s">
        <v>20</v>
      </c>
      <c r="D210" s="421"/>
      <c r="E210" s="421"/>
      <c r="F210" s="421"/>
      <c r="G210" s="421"/>
      <c r="H210" s="426"/>
      <c r="I210" s="236"/>
      <c r="J210" s="234"/>
      <c r="K210" s="234"/>
      <c r="L210" s="234"/>
      <c r="M210" s="235"/>
      <c r="N210" s="428"/>
      <c r="O210" s="421"/>
      <c r="P210" s="421"/>
      <c r="Q210" s="421"/>
      <c r="R210" s="421"/>
      <c r="S210" s="245"/>
      <c r="T210" s="246"/>
      <c r="U210" s="246"/>
      <c r="V210" s="246"/>
      <c r="W210" s="247"/>
    </row>
    <row r="211" spans="1:23" ht="30" customHeight="1">
      <c r="A211" s="415"/>
      <c r="B211" s="418"/>
      <c r="C211" s="146" t="s">
        <v>21</v>
      </c>
      <c r="D211" s="421"/>
      <c r="E211" s="421"/>
      <c r="F211" s="421"/>
      <c r="G211" s="421"/>
      <c r="H211" s="426"/>
      <c r="I211" s="236"/>
      <c r="J211" s="234"/>
      <c r="K211" s="234"/>
      <c r="L211" s="234"/>
      <c r="M211" s="235"/>
      <c r="N211" s="428"/>
      <c r="O211" s="421"/>
      <c r="P211" s="421"/>
      <c r="Q211" s="421"/>
      <c r="R211" s="421"/>
      <c r="S211" s="245"/>
      <c r="T211" s="246"/>
      <c r="U211" s="246"/>
      <c r="V211" s="246"/>
      <c r="W211" s="247"/>
    </row>
    <row r="212" spans="1:23" ht="30" customHeight="1">
      <c r="A212" s="415"/>
      <c r="B212" s="418"/>
      <c r="C212" s="146" t="s">
        <v>22</v>
      </c>
      <c r="D212" s="421"/>
      <c r="E212" s="421"/>
      <c r="F212" s="421"/>
      <c r="G212" s="421"/>
      <c r="H212" s="426"/>
      <c r="I212" s="236"/>
      <c r="J212" s="234"/>
      <c r="K212" s="234"/>
      <c r="L212" s="234"/>
      <c r="M212" s="235"/>
      <c r="N212" s="428"/>
      <c r="O212" s="421"/>
      <c r="P212" s="421"/>
      <c r="Q212" s="421"/>
      <c r="R212" s="421"/>
      <c r="S212" s="245"/>
      <c r="T212" s="246"/>
      <c r="U212" s="246"/>
      <c r="V212" s="246"/>
      <c r="W212" s="247"/>
    </row>
    <row r="213" spans="1:23" ht="30" customHeight="1">
      <c r="A213" s="415"/>
      <c r="B213" s="418"/>
      <c r="C213" s="146" t="s">
        <v>23</v>
      </c>
      <c r="D213" s="421"/>
      <c r="E213" s="421"/>
      <c r="F213" s="421"/>
      <c r="G213" s="421"/>
      <c r="H213" s="426"/>
      <c r="I213" s="236"/>
      <c r="J213" s="234"/>
      <c r="K213" s="234"/>
      <c r="L213" s="234"/>
      <c r="M213" s="235"/>
      <c r="N213" s="428"/>
      <c r="O213" s="421"/>
      <c r="P213" s="421"/>
      <c r="Q213" s="421"/>
      <c r="R213" s="421"/>
      <c r="S213" s="245"/>
      <c r="T213" s="246"/>
      <c r="U213" s="246"/>
      <c r="V213" s="246"/>
      <c r="W213" s="247"/>
    </row>
    <row r="214" spans="1:23" ht="30" customHeight="1" thickBot="1">
      <c r="A214" s="415"/>
      <c r="B214" s="419"/>
      <c r="C214" s="149" t="s">
        <v>24</v>
      </c>
      <c r="D214" s="421"/>
      <c r="E214" s="421"/>
      <c r="F214" s="421"/>
      <c r="G214" s="421"/>
      <c r="H214" s="426"/>
      <c r="I214" s="237"/>
      <c r="J214" s="238"/>
      <c r="K214" s="238"/>
      <c r="L214" s="238"/>
      <c r="M214" s="239"/>
      <c r="N214" s="429"/>
      <c r="O214" s="424"/>
      <c r="P214" s="424"/>
      <c r="Q214" s="424"/>
      <c r="R214" s="424"/>
      <c r="S214" s="251"/>
      <c r="T214" s="248"/>
      <c r="U214" s="248"/>
      <c r="V214" s="248"/>
      <c r="W214" s="252"/>
    </row>
    <row r="215" spans="1:23" ht="30" customHeight="1" thickBot="1">
      <c r="A215" s="416"/>
      <c r="B215" s="422" t="s">
        <v>25</v>
      </c>
      <c r="C215" s="423"/>
      <c r="D215" s="256"/>
      <c r="E215" s="223"/>
      <c r="F215" s="223"/>
      <c r="G215" s="223"/>
      <c r="H215" s="223"/>
      <c r="I215" s="223">
        <f t="shared" ref="I215:M215" si="44">I207+I208+I209+I210+I211+I212+I213+I214</f>
        <v>0</v>
      </c>
      <c r="J215" s="223">
        <f t="shared" si="44"/>
        <v>0</v>
      </c>
      <c r="K215" s="223">
        <f t="shared" si="44"/>
        <v>0</v>
      </c>
      <c r="L215" s="223">
        <f t="shared" si="44"/>
        <v>0</v>
      </c>
      <c r="M215" s="224">
        <f t="shared" si="44"/>
        <v>0</v>
      </c>
      <c r="N215" s="256"/>
      <c r="O215" s="223"/>
      <c r="P215" s="223"/>
      <c r="Q215" s="223"/>
      <c r="R215" s="223"/>
      <c r="S215" s="223">
        <f t="shared" ref="S215:W215" si="45">S207+S208+S209+S210+S211+S212+S213+S214</f>
        <v>0</v>
      </c>
      <c r="T215" s="223">
        <f t="shared" si="45"/>
        <v>0</v>
      </c>
      <c r="U215" s="223">
        <f t="shared" si="45"/>
        <v>0</v>
      </c>
      <c r="V215" s="223">
        <f t="shared" si="45"/>
        <v>0</v>
      </c>
      <c r="W215" s="224">
        <f t="shared" si="45"/>
        <v>0</v>
      </c>
    </row>
    <row r="216" spans="1:23" ht="30" customHeight="1">
      <c r="A216" s="415">
        <v>24</v>
      </c>
      <c r="B216" s="417" t="s">
        <v>233</v>
      </c>
      <c r="C216" s="144" t="s">
        <v>17</v>
      </c>
      <c r="D216" s="420">
        <v>403.47300000000001</v>
      </c>
      <c r="E216" s="420"/>
      <c r="F216" s="420">
        <v>95.006</v>
      </c>
      <c r="G216" s="420"/>
      <c r="H216" s="425"/>
      <c r="I216" s="240">
        <v>10</v>
      </c>
      <c r="J216" s="232"/>
      <c r="K216" s="232"/>
      <c r="L216" s="232"/>
      <c r="M216" s="233"/>
      <c r="N216" s="427"/>
      <c r="O216" s="420"/>
      <c r="P216" s="420"/>
      <c r="Q216" s="420"/>
      <c r="R216" s="420"/>
      <c r="S216" s="242"/>
      <c r="T216" s="243"/>
      <c r="U216" s="243"/>
      <c r="V216" s="243"/>
      <c r="W216" s="244"/>
    </row>
    <row r="217" spans="1:23" ht="30" customHeight="1">
      <c r="A217" s="415"/>
      <c r="B217" s="418"/>
      <c r="C217" s="146" t="s">
        <v>18</v>
      </c>
      <c r="D217" s="421"/>
      <c r="E217" s="421"/>
      <c r="F217" s="421"/>
      <c r="G217" s="421"/>
      <c r="H217" s="426"/>
      <c r="I217" s="236">
        <v>7</v>
      </c>
      <c r="J217" s="234"/>
      <c r="K217" s="234"/>
      <c r="L217" s="234"/>
      <c r="M217" s="235"/>
      <c r="N217" s="428"/>
      <c r="O217" s="421"/>
      <c r="P217" s="421"/>
      <c r="Q217" s="421"/>
      <c r="R217" s="421"/>
      <c r="S217" s="245"/>
      <c r="T217" s="246"/>
      <c r="U217" s="246"/>
      <c r="V217" s="246"/>
      <c r="W217" s="247"/>
    </row>
    <row r="218" spans="1:23" ht="30" customHeight="1">
      <c r="A218" s="415"/>
      <c r="B218" s="418"/>
      <c r="C218" s="146" t="s">
        <v>19</v>
      </c>
      <c r="D218" s="421"/>
      <c r="E218" s="421"/>
      <c r="F218" s="421"/>
      <c r="G218" s="421"/>
      <c r="H218" s="426"/>
      <c r="I218" s="236">
        <v>10</v>
      </c>
      <c r="J218" s="234"/>
      <c r="K218" s="234"/>
      <c r="L218" s="234"/>
      <c r="M218" s="235"/>
      <c r="N218" s="428"/>
      <c r="O218" s="421"/>
      <c r="P218" s="421"/>
      <c r="Q218" s="421"/>
      <c r="R218" s="421"/>
      <c r="S218" s="245"/>
      <c r="T218" s="246"/>
      <c r="U218" s="246"/>
      <c r="V218" s="246"/>
      <c r="W218" s="247"/>
    </row>
    <row r="219" spans="1:23" ht="30" customHeight="1">
      <c r="A219" s="415"/>
      <c r="B219" s="418"/>
      <c r="C219" s="146" t="s">
        <v>20</v>
      </c>
      <c r="D219" s="421"/>
      <c r="E219" s="421"/>
      <c r="F219" s="421"/>
      <c r="G219" s="421"/>
      <c r="H219" s="426"/>
      <c r="I219" s="236">
        <v>4</v>
      </c>
      <c r="J219" s="234"/>
      <c r="K219" s="234"/>
      <c r="L219" s="234"/>
      <c r="M219" s="235"/>
      <c r="N219" s="428"/>
      <c r="O219" s="421"/>
      <c r="P219" s="421"/>
      <c r="Q219" s="421"/>
      <c r="R219" s="421"/>
      <c r="S219" s="245"/>
      <c r="T219" s="246"/>
      <c r="U219" s="246"/>
      <c r="V219" s="246"/>
      <c r="W219" s="247"/>
    </row>
    <row r="220" spans="1:23" ht="30" customHeight="1">
      <c r="A220" s="415"/>
      <c r="B220" s="418"/>
      <c r="C220" s="146" t="s">
        <v>21</v>
      </c>
      <c r="D220" s="421"/>
      <c r="E220" s="421"/>
      <c r="F220" s="421"/>
      <c r="G220" s="421"/>
      <c r="H220" s="426"/>
      <c r="I220" s="236">
        <v>5</v>
      </c>
      <c r="J220" s="234"/>
      <c r="K220" s="234"/>
      <c r="L220" s="234"/>
      <c r="M220" s="235"/>
      <c r="N220" s="428"/>
      <c r="O220" s="421"/>
      <c r="P220" s="421"/>
      <c r="Q220" s="421"/>
      <c r="R220" s="421"/>
      <c r="S220" s="245"/>
      <c r="T220" s="246"/>
      <c r="U220" s="246"/>
      <c r="V220" s="246"/>
      <c r="W220" s="247"/>
    </row>
    <row r="221" spans="1:23" ht="30" customHeight="1">
      <c r="A221" s="415"/>
      <c r="B221" s="418"/>
      <c r="C221" s="146" t="s">
        <v>22</v>
      </c>
      <c r="D221" s="421"/>
      <c r="E221" s="421"/>
      <c r="F221" s="421"/>
      <c r="G221" s="421"/>
      <c r="H221" s="426"/>
      <c r="I221" s="236"/>
      <c r="J221" s="234"/>
      <c r="K221" s="234"/>
      <c r="L221" s="234"/>
      <c r="M221" s="235"/>
      <c r="N221" s="428"/>
      <c r="O221" s="421"/>
      <c r="P221" s="421"/>
      <c r="Q221" s="421"/>
      <c r="R221" s="421"/>
      <c r="S221" s="245"/>
      <c r="T221" s="246"/>
      <c r="U221" s="246"/>
      <c r="V221" s="246"/>
      <c r="W221" s="247"/>
    </row>
    <row r="222" spans="1:23" ht="30" customHeight="1">
      <c r="A222" s="415"/>
      <c r="B222" s="418"/>
      <c r="C222" s="146" t="s">
        <v>23</v>
      </c>
      <c r="D222" s="421"/>
      <c r="E222" s="421"/>
      <c r="F222" s="421"/>
      <c r="G222" s="421"/>
      <c r="H222" s="426"/>
      <c r="I222" s="236"/>
      <c r="J222" s="234"/>
      <c r="K222" s="234"/>
      <c r="L222" s="234"/>
      <c r="M222" s="235"/>
      <c r="N222" s="428"/>
      <c r="O222" s="421"/>
      <c r="P222" s="421"/>
      <c r="Q222" s="421"/>
      <c r="R222" s="421"/>
      <c r="S222" s="245"/>
      <c r="T222" s="246"/>
      <c r="U222" s="246"/>
      <c r="V222" s="246"/>
      <c r="W222" s="247"/>
    </row>
    <row r="223" spans="1:23" ht="30" customHeight="1" thickBot="1">
      <c r="A223" s="415"/>
      <c r="B223" s="419"/>
      <c r="C223" s="149" t="s">
        <v>24</v>
      </c>
      <c r="D223" s="421"/>
      <c r="E223" s="421"/>
      <c r="F223" s="421"/>
      <c r="G223" s="421"/>
      <c r="H223" s="426"/>
      <c r="I223" s="237">
        <v>3</v>
      </c>
      <c r="J223" s="238"/>
      <c r="K223" s="238"/>
      <c r="L223" s="238"/>
      <c r="M223" s="239"/>
      <c r="N223" s="429"/>
      <c r="O223" s="424"/>
      <c r="P223" s="424"/>
      <c r="Q223" s="424"/>
      <c r="R223" s="424"/>
      <c r="S223" s="251"/>
      <c r="T223" s="248"/>
      <c r="U223" s="248"/>
      <c r="V223" s="248"/>
      <c r="W223" s="252"/>
    </row>
    <row r="224" spans="1:23" ht="30" customHeight="1" thickBot="1">
      <c r="A224" s="416"/>
      <c r="B224" s="422" t="s">
        <v>25</v>
      </c>
      <c r="C224" s="423"/>
      <c r="D224" s="256"/>
      <c r="E224" s="223"/>
      <c r="F224" s="223"/>
      <c r="G224" s="223"/>
      <c r="H224" s="223"/>
      <c r="I224" s="223">
        <f t="shared" ref="I224:M224" si="46">I216+I217+I218+I219+I220+I221+I222+I223</f>
        <v>39</v>
      </c>
      <c r="J224" s="223">
        <f t="shared" si="46"/>
        <v>0</v>
      </c>
      <c r="K224" s="223">
        <f t="shared" si="46"/>
        <v>0</v>
      </c>
      <c r="L224" s="223">
        <f t="shared" si="46"/>
        <v>0</v>
      </c>
      <c r="M224" s="224">
        <f t="shared" si="46"/>
        <v>0</v>
      </c>
      <c r="N224" s="256"/>
      <c r="O224" s="223"/>
      <c r="P224" s="223"/>
      <c r="Q224" s="223"/>
      <c r="R224" s="223"/>
      <c r="S224" s="223">
        <f t="shared" ref="S224:W224" si="47">S216+S217+S218+S219+S220+S221+S222+S223</f>
        <v>0</v>
      </c>
      <c r="T224" s="223">
        <f t="shared" si="47"/>
        <v>0</v>
      </c>
      <c r="U224" s="223">
        <f t="shared" si="47"/>
        <v>0</v>
      </c>
      <c r="V224" s="223">
        <f t="shared" si="47"/>
        <v>0</v>
      </c>
      <c r="W224" s="224">
        <f t="shared" si="47"/>
        <v>0</v>
      </c>
    </row>
    <row r="225" spans="1:23" ht="30" customHeight="1">
      <c r="A225" s="415">
        <v>25</v>
      </c>
      <c r="B225" s="417" t="s">
        <v>234</v>
      </c>
      <c r="C225" s="144" t="s">
        <v>17</v>
      </c>
      <c r="D225" s="420">
        <v>688.80100000000004</v>
      </c>
      <c r="E225" s="420"/>
      <c r="F225" s="420">
        <v>142.99</v>
      </c>
      <c r="G225" s="420"/>
      <c r="H225" s="425">
        <v>0.17899999999999999</v>
      </c>
      <c r="I225" s="240">
        <v>10</v>
      </c>
      <c r="J225" s="232"/>
      <c r="K225" s="232"/>
      <c r="L225" s="232"/>
      <c r="M225" s="233"/>
      <c r="N225" s="427"/>
      <c r="O225" s="420"/>
      <c r="P225" s="420"/>
      <c r="Q225" s="420"/>
      <c r="R225" s="420"/>
      <c r="S225" s="242"/>
      <c r="T225" s="243"/>
      <c r="U225" s="243"/>
      <c r="V225" s="243"/>
      <c r="W225" s="244"/>
    </row>
    <row r="226" spans="1:23" ht="30" customHeight="1">
      <c r="A226" s="415"/>
      <c r="B226" s="418"/>
      <c r="C226" s="146" t="s">
        <v>18</v>
      </c>
      <c r="D226" s="421"/>
      <c r="E226" s="421"/>
      <c r="F226" s="421"/>
      <c r="G226" s="421"/>
      <c r="H226" s="426"/>
      <c r="I226" s="236">
        <v>20</v>
      </c>
      <c r="J226" s="234"/>
      <c r="K226" s="234"/>
      <c r="L226" s="234"/>
      <c r="M226" s="235"/>
      <c r="N226" s="428"/>
      <c r="O226" s="421"/>
      <c r="P226" s="421"/>
      <c r="Q226" s="421"/>
      <c r="R226" s="421"/>
      <c r="S226" s="245"/>
      <c r="T226" s="246"/>
      <c r="U226" s="246"/>
      <c r="V226" s="246"/>
      <c r="W226" s="247"/>
    </row>
    <row r="227" spans="1:23" ht="30" customHeight="1">
      <c r="A227" s="415"/>
      <c r="B227" s="418"/>
      <c r="C227" s="146" t="s">
        <v>19</v>
      </c>
      <c r="D227" s="421"/>
      <c r="E227" s="421"/>
      <c r="F227" s="421"/>
      <c r="G227" s="421"/>
      <c r="H227" s="426"/>
      <c r="I227" s="236">
        <v>30</v>
      </c>
      <c r="J227" s="234"/>
      <c r="K227" s="234"/>
      <c r="L227" s="234"/>
      <c r="M227" s="235"/>
      <c r="N227" s="428"/>
      <c r="O227" s="421"/>
      <c r="P227" s="421"/>
      <c r="Q227" s="421"/>
      <c r="R227" s="421"/>
      <c r="S227" s="245"/>
      <c r="T227" s="246"/>
      <c r="U227" s="246"/>
      <c r="V227" s="246"/>
      <c r="W227" s="247"/>
    </row>
    <row r="228" spans="1:23" ht="30" customHeight="1">
      <c r="A228" s="415"/>
      <c r="B228" s="418"/>
      <c r="C228" s="146" t="s">
        <v>20</v>
      </c>
      <c r="D228" s="421"/>
      <c r="E228" s="421"/>
      <c r="F228" s="421"/>
      <c r="G228" s="421"/>
      <c r="H228" s="426"/>
      <c r="I228" s="236">
        <v>20</v>
      </c>
      <c r="J228" s="234"/>
      <c r="K228" s="234"/>
      <c r="L228" s="234"/>
      <c r="M228" s="235"/>
      <c r="N228" s="428"/>
      <c r="O228" s="421"/>
      <c r="P228" s="421"/>
      <c r="Q228" s="421"/>
      <c r="R228" s="421"/>
      <c r="S228" s="245"/>
      <c r="T228" s="246"/>
      <c r="U228" s="246"/>
      <c r="V228" s="246"/>
      <c r="W228" s="247"/>
    </row>
    <row r="229" spans="1:23" ht="30" customHeight="1">
      <c r="A229" s="415"/>
      <c r="B229" s="418"/>
      <c r="C229" s="146" t="s">
        <v>21</v>
      </c>
      <c r="D229" s="421"/>
      <c r="E229" s="421"/>
      <c r="F229" s="421"/>
      <c r="G229" s="421"/>
      <c r="H229" s="426"/>
      <c r="I229" s="236">
        <v>20</v>
      </c>
      <c r="J229" s="234"/>
      <c r="K229" s="234"/>
      <c r="L229" s="234"/>
      <c r="M229" s="235"/>
      <c r="N229" s="428"/>
      <c r="O229" s="421"/>
      <c r="P229" s="421"/>
      <c r="Q229" s="421"/>
      <c r="R229" s="421"/>
      <c r="S229" s="245"/>
      <c r="T229" s="246"/>
      <c r="U229" s="246"/>
      <c r="V229" s="246"/>
      <c r="W229" s="247"/>
    </row>
    <row r="230" spans="1:23" ht="30" customHeight="1">
      <c r="A230" s="415"/>
      <c r="B230" s="418"/>
      <c r="C230" s="146" t="s">
        <v>22</v>
      </c>
      <c r="D230" s="421"/>
      <c r="E230" s="421"/>
      <c r="F230" s="421"/>
      <c r="G230" s="421"/>
      <c r="H230" s="426"/>
      <c r="I230" s="236"/>
      <c r="J230" s="234"/>
      <c r="K230" s="234"/>
      <c r="L230" s="234"/>
      <c r="M230" s="235"/>
      <c r="N230" s="428"/>
      <c r="O230" s="421"/>
      <c r="P230" s="421"/>
      <c r="Q230" s="421"/>
      <c r="R230" s="421"/>
      <c r="S230" s="245"/>
      <c r="T230" s="246"/>
      <c r="U230" s="246"/>
      <c r="V230" s="246"/>
      <c r="W230" s="247"/>
    </row>
    <row r="231" spans="1:23" ht="30" customHeight="1">
      <c r="A231" s="415"/>
      <c r="B231" s="418"/>
      <c r="C231" s="146" t="s">
        <v>23</v>
      </c>
      <c r="D231" s="421"/>
      <c r="E231" s="421"/>
      <c r="F231" s="421"/>
      <c r="G231" s="421"/>
      <c r="H231" s="426"/>
      <c r="I231" s="236"/>
      <c r="J231" s="234"/>
      <c r="K231" s="234"/>
      <c r="L231" s="234"/>
      <c r="M231" s="235"/>
      <c r="N231" s="428"/>
      <c r="O231" s="421"/>
      <c r="P231" s="421"/>
      <c r="Q231" s="421"/>
      <c r="R231" s="421"/>
      <c r="S231" s="245"/>
      <c r="T231" s="246"/>
      <c r="U231" s="246"/>
      <c r="V231" s="246"/>
      <c r="W231" s="247"/>
    </row>
    <row r="232" spans="1:23" ht="30" customHeight="1" thickBot="1">
      <c r="A232" s="415"/>
      <c r="B232" s="419"/>
      <c r="C232" s="149" t="s">
        <v>24</v>
      </c>
      <c r="D232" s="421"/>
      <c r="E232" s="421"/>
      <c r="F232" s="421"/>
      <c r="G232" s="421"/>
      <c r="H232" s="426"/>
      <c r="I232" s="237"/>
      <c r="J232" s="238"/>
      <c r="K232" s="238"/>
      <c r="L232" s="238"/>
      <c r="M232" s="239"/>
      <c r="N232" s="429"/>
      <c r="O232" s="424"/>
      <c r="P232" s="424"/>
      <c r="Q232" s="424"/>
      <c r="R232" s="424"/>
      <c r="S232" s="251"/>
      <c r="T232" s="248"/>
      <c r="U232" s="248"/>
      <c r="V232" s="248"/>
      <c r="W232" s="252"/>
    </row>
    <row r="233" spans="1:23" ht="30" customHeight="1" thickBot="1">
      <c r="A233" s="416"/>
      <c r="B233" s="422" t="s">
        <v>25</v>
      </c>
      <c r="C233" s="423"/>
      <c r="D233" s="256"/>
      <c r="E233" s="223"/>
      <c r="F233" s="223"/>
      <c r="G233" s="223"/>
      <c r="H233" s="223"/>
      <c r="I233" s="223">
        <f>I225+I226+I227+I228+I229+I230+I231+I232</f>
        <v>100</v>
      </c>
      <c r="J233" s="223">
        <f t="shared" ref="J233:M233" si="48">J225+J226+J227+J228+J229+J230+J231+J232</f>
        <v>0</v>
      </c>
      <c r="K233" s="223">
        <f t="shared" si="48"/>
        <v>0</v>
      </c>
      <c r="L233" s="223">
        <f t="shared" si="48"/>
        <v>0</v>
      </c>
      <c r="M233" s="224">
        <f t="shared" si="48"/>
        <v>0</v>
      </c>
      <c r="N233" s="256"/>
      <c r="O233" s="223"/>
      <c r="P233" s="223"/>
      <c r="Q233" s="223"/>
      <c r="R233" s="223"/>
      <c r="S233" s="223">
        <f>S225+S226+S227+S228+S229+S230+S231+S232</f>
        <v>0</v>
      </c>
      <c r="T233" s="223">
        <f t="shared" ref="T233:W233" si="49">T225+T226+T227+T228+T229+T230+T231+T232</f>
        <v>0</v>
      </c>
      <c r="U233" s="223">
        <f t="shared" si="49"/>
        <v>0</v>
      </c>
      <c r="V233" s="223">
        <f t="shared" si="49"/>
        <v>0</v>
      </c>
      <c r="W233" s="224">
        <f t="shared" si="49"/>
        <v>0</v>
      </c>
    </row>
    <row r="234" spans="1:23" ht="30" customHeight="1">
      <c r="A234" s="415">
        <v>26</v>
      </c>
      <c r="B234" s="417" t="s">
        <v>235</v>
      </c>
      <c r="C234" s="144" t="s">
        <v>17</v>
      </c>
      <c r="D234" s="420">
        <v>1291.75</v>
      </c>
      <c r="E234" s="420"/>
      <c r="F234" s="420">
        <v>404.45</v>
      </c>
      <c r="G234" s="420">
        <v>0.2</v>
      </c>
      <c r="H234" s="425"/>
      <c r="I234" s="240">
        <v>30</v>
      </c>
      <c r="J234" s="232"/>
      <c r="K234" s="232"/>
      <c r="L234" s="232"/>
      <c r="M234" s="233"/>
      <c r="N234" s="427"/>
      <c r="O234" s="420"/>
      <c r="P234" s="420"/>
      <c r="Q234" s="420"/>
      <c r="R234" s="420"/>
      <c r="S234" s="242"/>
      <c r="T234" s="243"/>
      <c r="U234" s="243"/>
      <c r="V234" s="243"/>
      <c r="W234" s="244"/>
    </row>
    <row r="235" spans="1:23" ht="30" customHeight="1">
      <c r="A235" s="415"/>
      <c r="B235" s="418"/>
      <c r="C235" s="146" t="s">
        <v>18</v>
      </c>
      <c r="D235" s="421"/>
      <c r="E235" s="421"/>
      <c r="F235" s="421"/>
      <c r="G235" s="421"/>
      <c r="H235" s="426"/>
      <c r="I235" s="236"/>
      <c r="J235" s="234"/>
      <c r="K235" s="234"/>
      <c r="L235" s="234"/>
      <c r="M235" s="235"/>
      <c r="N235" s="428"/>
      <c r="O235" s="421"/>
      <c r="P235" s="421"/>
      <c r="Q235" s="421"/>
      <c r="R235" s="421"/>
      <c r="S235" s="245"/>
      <c r="T235" s="246"/>
      <c r="U235" s="246"/>
      <c r="V235" s="246"/>
      <c r="W235" s="247"/>
    </row>
    <row r="236" spans="1:23" ht="30" customHeight="1">
      <c r="A236" s="415"/>
      <c r="B236" s="418"/>
      <c r="C236" s="146" t="s">
        <v>19</v>
      </c>
      <c r="D236" s="421"/>
      <c r="E236" s="421"/>
      <c r="F236" s="421"/>
      <c r="G236" s="421"/>
      <c r="H236" s="426"/>
      <c r="I236" s="236">
        <v>100</v>
      </c>
      <c r="J236" s="234"/>
      <c r="K236" s="234"/>
      <c r="L236" s="234"/>
      <c r="M236" s="235"/>
      <c r="N236" s="428"/>
      <c r="O236" s="421"/>
      <c r="P236" s="421"/>
      <c r="Q236" s="421"/>
      <c r="R236" s="421"/>
      <c r="S236" s="245"/>
      <c r="T236" s="246"/>
      <c r="U236" s="246"/>
      <c r="V236" s="246"/>
      <c r="W236" s="247"/>
    </row>
    <row r="237" spans="1:23" ht="30" customHeight="1">
      <c r="A237" s="415"/>
      <c r="B237" s="418"/>
      <c r="C237" s="146" t="s">
        <v>20</v>
      </c>
      <c r="D237" s="421"/>
      <c r="E237" s="421"/>
      <c r="F237" s="421"/>
      <c r="G237" s="421"/>
      <c r="H237" s="426"/>
      <c r="I237" s="236">
        <v>120</v>
      </c>
      <c r="J237" s="234"/>
      <c r="K237" s="234"/>
      <c r="L237" s="234"/>
      <c r="M237" s="235"/>
      <c r="N237" s="428"/>
      <c r="O237" s="421"/>
      <c r="P237" s="421"/>
      <c r="Q237" s="421"/>
      <c r="R237" s="421"/>
      <c r="S237" s="245"/>
      <c r="T237" s="246"/>
      <c r="U237" s="246"/>
      <c r="V237" s="246"/>
      <c r="W237" s="247"/>
    </row>
    <row r="238" spans="1:23" ht="30" customHeight="1">
      <c r="A238" s="415"/>
      <c r="B238" s="418"/>
      <c r="C238" s="146" t="s">
        <v>21</v>
      </c>
      <c r="D238" s="421"/>
      <c r="E238" s="421"/>
      <c r="F238" s="421"/>
      <c r="G238" s="421"/>
      <c r="H238" s="426"/>
      <c r="I238" s="236">
        <v>40</v>
      </c>
      <c r="J238" s="234"/>
      <c r="K238" s="234"/>
      <c r="L238" s="234"/>
      <c r="M238" s="235"/>
      <c r="N238" s="428"/>
      <c r="O238" s="421"/>
      <c r="P238" s="421"/>
      <c r="Q238" s="421"/>
      <c r="R238" s="421"/>
      <c r="S238" s="245"/>
      <c r="T238" s="246"/>
      <c r="U238" s="246"/>
      <c r="V238" s="246"/>
      <c r="W238" s="247"/>
    </row>
    <row r="239" spans="1:23" ht="30" customHeight="1">
      <c r="A239" s="415"/>
      <c r="B239" s="418"/>
      <c r="C239" s="146" t="s">
        <v>22</v>
      </c>
      <c r="D239" s="421"/>
      <c r="E239" s="421"/>
      <c r="F239" s="421"/>
      <c r="G239" s="421"/>
      <c r="H239" s="426"/>
      <c r="I239" s="236"/>
      <c r="J239" s="234"/>
      <c r="K239" s="234"/>
      <c r="L239" s="234"/>
      <c r="M239" s="235"/>
      <c r="N239" s="428"/>
      <c r="O239" s="421"/>
      <c r="P239" s="421"/>
      <c r="Q239" s="421"/>
      <c r="R239" s="421"/>
      <c r="S239" s="245"/>
      <c r="T239" s="246"/>
      <c r="U239" s="246"/>
      <c r="V239" s="246"/>
      <c r="W239" s="247"/>
    </row>
    <row r="240" spans="1:23" ht="30" customHeight="1">
      <c r="A240" s="415"/>
      <c r="B240" s="418"/>
      <c r="C240" s="146" t="s">
        <v>23</v>
      </c>
      <c r="D240" s="421"/>
      <c r="E240" s="421"/>
      <c r="F240" s="421"/>
      <c r="G240" s="421"/>
      <c r="H240" s="426"/>
      <c r="I240" s="236"/>
      <c r="J240" s="234"/>
      <c r="K240" s="234"/>
      <c r="L240" s="234"/>
      <c r="M240" s="235"/>
      <c r="N240" s="428"/>
      <c r="O240" s="421"/>
      <c r="P240" s="421"/>
      <c r="Q240" s="421"/>
      <c r="R240" s="421"/>
      <c r="S240" s="245"/>
      <c r="T240" s="246"/>
      <c r="U240" s="246"/>
      <c r="V240" s="246"/>
      <c r="W240" s="247"/>
    </row>
    <row r="241" spans="1:23" ht="30" customHeight="1" thickBot="1">
      <c r="A241" s="415"/>
      <c r="B241" s="419"/>
      <c r="C241" s="149" t="s">
        <v>24</v>
      </c>
      <c r="D241" s="421"/>
      <c r="E241" s="421"/>
      <c r="F241" s="421"/>
      <c r="G241" s="421"/>
      <c r="H241" s="426"/>
      <c r="I241" s="237">
        <v>47</v>
      </c>
      <c r="J241" s="238"/>
      <c r="K241" s="238"/>
      <c r="L241" s="238"/>
      <c r="M241" s="239"/>
      <c r="N241" s="429"/>
      <c r="O241" s="424"/>
      <c r="P241" s="424"/>
      <c r="Q241" s="424"/>
      <c r="R241" s="424"/>
      <c r="S241" s="251"/>
      <c r="T241" s="248"/>
      <c r="U241" s="248"/>
      <c r="V241" s="248"/>
      <c r="W241" s="252"/>
    </row>
    <row r="242" spans="1:23" ht="30" customHeight="1" thickBot="1">
      <c r="A242" s="416"/>
      <c r="B242" s="422" t="s">
        <v>25</v>
      </c>
      <c r="C242" s="423"/>
      <c r="D242" s="256"/>
      <c r="E242" s="223"/>
      <c r="F242" s="223"/>
      <c r="G242" s="223"/>
      <c r="H242" s="223"/>
      <c r="I242" s="223">
        <f t="shared" ref="I242:M242" si="50">I234+I235+I236+I237+I238+I239+I240+I241</f>
        <v>337</v>
      </c>
      <c r="J242" s="223">
        <f t="shared" si="50"/>
        <v>0</v>
      </c>
      <c r="K242" s="223">
        <f t="shared" si="50"/>
        <v>0</v>
      </c>
      <c r="L242" s="223">
        <f t="shared" si="50"/>
        <v>0</v>
      </c>
      <c r="M242" s="224">
        <f t="shared" si="50"/>
        <v>0</v>
      </c>
      <c r="N242" s="256"/>
      <c r="O242" s="223"/>
      <c r="P242" s="223"/>
      <c r="Q242" s="223"/>
      <c r="R242" s="223"/>
      <c r="S242" s="223">
        <f t="shared" ref="S242:W242" si="51">S234+S235+S236+S237+S238+S239+S240+S241</f>
        <v>0</v>
      </c>
      <c r="T242" s="223">
        <f t="shared" si="51"/>
        <v>0</v>
      </c>
      <c r="U242" s="223">
        <f t="shared" si="51"/>
        <v>0</v>
      </c>
      <c r="V242" s="223">
        <f t="shared" si="51"/>
        <v>0</v>
      </c>
      <c r="W242" s="224">
        <f t="shared" si="51"/>
        <v>0</v>
      </c>
    </row>
    <row r="243" spans="1:23" ht="30" customHeight="1">
      <c r="A243" s="415">
        <v>27</v>
      </c>
      <c r="B243" s="417" t="s">
        <v>236</v>
      </c>
      <c r="C243" s="144" t="s">
        <v>17</v>
      </c>
      <c r="D243" s="420">
        <v>868.99519999999995</v>
      </c>
      <c r="E243" s="420"/>
      <c r="F243" s="420">
        <v>452.3</v>
      </c>
      <c r="G243" s="420">
        <v>21.942</v>
      </c>
      <c r="H243" s="425"/>
      <c r="I243" s="240">
        <v>20</v>
      </c>
      <c r="J243" s="232"/>
      <c r="K243" s="232"/>
      <c r="L243" s="232"/>
      <c r="M243" s="233"/>
      <c r="N243" s="427"/>
      <c r="O243" s="420"/>
      <c r="P243" s="420"/>
      <c r="Q243" s="420">
        <v>1.5580000000000001</v>
      </c>
      <c r="R243" s="420">
        <v>2.9000000000000001E-2</v>
      </c>
      <c r="S243" s="242"/>
      <c r="T243" s="243"/>
      <c r="U243" s="243"/>
      <c r="V243" s="243"/>
      <c r="W243" s="244"/>
    </row>
    <row r="244" spans="1:23" ht="30" customHeight="1">
      <c r="A244" s="415"/>
      <c r="B244" s="418"/>
      <c r="C244" s="146" t="s">
        <v>18</v>
      </c>
      <c r="D244" s="421"/>
      <c r="E244" s="421"/>
      <c r="F244" s="421"/>
      <c r="G244" s="421"/>
      <c r="H244" s="426"/>
      <c r="I244" s="236"/>
      <c r="J244" s="234"/>
      <c r="K244" s="234"/>
      <c r="L244" s="234"/>
      <c r="M244" s="235"/>
      <c r="N244" s="428"/>
      <c r="O244" s="421"/>
      <c r="P244" s="421"/>
      <c r="Q244" s="421"/>
      <c r="R244" s="421"/>
      <c r="S244" s="245"/>
      <c r="T244" s="246"/>
      <c r="U244" s="246"/>
      <c r="V244" s="246"/>
      <c r="W244" s="247"/>
    </row>
    <row r="245" spans="1:23" ht="30" customHeight="1">
      <c r="A245" s="415"/>
      <c r="B245" s="418"/>
      <c r="C245" s="146" t="s">
        <v>19</v>
      </c>
      <c r="D245" s="421"/>
      <c r="E245" s="421"/>
      <c r="F245" s="421"/>
      <c r="G245" s="421"/>
      <c r="H245" s="426"/>
      <c r="I245" s="236">
        <v>20</v>
      </c>
      <c r="J245" s="234"/>
      <c r="K245" s="234"/>
      <c r="L245" s="234"/>
      <c r="M245" s="235"/>
      <c r="N245" s="428"/>
      <c r="O245" s="421"/>
      <c r="P245" s="421"/>
      <c r="Q245" s="421"/>
      <c r="R245" s="421"/>
      <c r="S245" s="245"/>
      <c r="T245" s="246"/>
      <c r="U245" s="246"/>
      <c r="V245" s="246"/>
      <c r="W245" s="247"/>
    </row>
    <row r="246" spans="1:23" ht="30" customHeight="1">
      <c r="A246" s="415"/>
      <c r="B246" s="418"/>
      <c r="C246" s="146" t="s">
        <v>20</v>
      </c>
      <c r="D246" s="421"/>
      <c r="E246" s="421"/>
      <c r="F246" s="421"/>
      <c r="G246" s="421"/>
      <c r="H246" s="426"/>
      <c r="I246" s="236"/>
      <c r="J246" s="234"/>
      <c r="K246" s="234"/>
      <c r="L246" s="234"/>
      <c r="M246" s="235"/>
      <c r="N246" s="428"/>
      <c r="O246" s="421"/>
      <c r="P246" s="421"/>
      <c r="Q246" s="421"/>
      <c r="R246" s="421"/>
      <c r="S246" s="245"/>
      <c r="T246" s="246"/>
      <c r="U246" s="246"/>
      <c r="V246" s="246"/>
      <c r="W246" s="247"/>
    </row>
    <row r="247" spans="1:23" ht="30" customHeight="1">
      <c r="A247" s="415"/>
      <c r="B247" s="418"/>
      <c r="C247" s="146" t="s">
        <v>21</v>
      </c>
      <c r="D247" s="421"/>
      <c r="E247" s="421"/>
      <c r="F247" s="421"/>
      <c r="G247" s="421"/>
      <c r="H247" s="426"/>
      <c r="I247" s="236">
        <v>50</v>
      </c>
      <c r="J247" s="234"/>
      <c r="K247" s="234"/>
      <c r="L247" s="234"/>
      <c r="M247" s="235"/>
      <c r="N247" s="428"/>
      <c r="O247" s="421"/>
      <c r="P247" s="421"/>
      <c r="Q247" s="421"/>
      <c r="R247" s="421"/>
      <c r="S247" s="245"/>
      <c r="T247" s="246"/>
      <c r="U247" s="246"/>
      <c r="V247" s="246"/>
      <c r="W247" s="247"/>
    </row>
    <row r="248" spans="1:23" ht="30" customHeight="1">
      <c r="A248" s="415"/>
      <c r="B248" s="418"/>
      <c r="C248" s="146" t="s">
        <v>22</v>
      </c>
      <c r="D248" s="421"/>
      <c r="E248" s="421"/>
      <c r="F248" s="421"/>
      <c r="G248" s="421"/>
      <c r="H248" s="426"/>
      <c r="I248" s="236"/>
      <c r="J248" s="234"/>
      <c r="K248" s="234"/>
      <c r="L248" s="234"/>
      <c r="M248" s="235"/>
      <c r="N248" s="428"/>
      <c r="O248" s="421"/>
      <c r="P248" s="421"/>
      <c r="Q248" s="421"/>
      <c r="R248" s="421"/>
      <c r="S248" s="245"/>
      <c r="T248" s="246"/>
      <c r="U248" s="246"/>
      <c r="V248" s="246"/>
      <c r="W248" s="247"/>
    </row>
    <row r="249" spans="1:23" ht="30" customHeight="1">
      <c r="A249" s="415"/>
      <c r="B249" s="418"/>
      <c r="C249" s="146" t="s">
        <v>23</v>
      </c>
      <c r="D249" s="421"/>
      <c r="E249" s="421"/>
      <c r="F249" s="421"/>
      <c r="G249" s="421"/>
      <c r="H249" s="426"/>
      <c r="I249" s="236"/>
      <c r="J249" s="234"/>
      <c r="K249" s="234"/>
      <c r="L249" s="234"/>
      <c r="M249" s="235"/>
      <c r="N249" s="428"/>
      <c r="O249" s="421"/>
      <c r="P249" s="421"/>
      <c r="Q249" s="421"/>
      <c r="R249" s="421"/>
      <c r="S249" s="245"/>
      <c r="T249" s="246"/>
      <c r="U249" s="246"/>
      <c r="V249" s="246"/>
      <c r="W249" s="247"/>
    </row>
    <row r="250" spans="1:23" ht="30" customHeight="1" thickBot="1">
      <c r="A250" s="415"/>
      <c r="B250" s="419"/>
      <c r="C250" s="149" t="s">
        <v>24</v>
      </c>
      <c r="D250" s="421"/>
      <c r="E250" s="421"/>
      <c r="F250" s="421"/>
      <c r="G250" s="421"/>
      <c r="H250" s="426"/>
      <c r="I250" s="237">
        <v>45</v>
      </c>
      <c r="J250" s="238"/>
      <c r="K250" s="238"/>
      <c r="L250" s="238"/>
      <c r="M250" s="239"/>
      <c r="N250" s="429"/>
      <c r="O250" s="424"/>
      <c r="P250" s="424"/>
      <c r="Q250" s="424"/>
      <c r="R250" s="424"/>
      <c r="S250" s="251"/>
      <c r="T250" s="248"/>
      <c r="U250" s="248"/>
      <c r="V250" s="248"/>
      <c r="W250" s="252"/>
    </row>
    <row r="251" spans="1:23" ht="30" customHeight="1" thickBot="1">
      <c r="A251" s="416"/>
      <c r="B251" s="422" t="s">
        <v>25</v>
      </c>
      <c r="C251" s="423"/>
      <c r="D251" s="256"/>
      <c r="E251" s="223"/>
      <c r="F251" s="223"/>
      <c r="G251" s="223"/>
      <c r="H251" s="223"/>
      <c r="I251" s="223">
        <f t="shared" ref="I251:M251" si="52">I243+I244+I245+I246+I247+I248+I249+I250</f>
        <v>135</v>
      </c>
      <c r="J251" s="223">
        <f t="shared" si="52"/>
        <v>0</v>
      </c>
      <c r="K251" s="223">
        <f t="shared" si="52"/>
        <v>0</v>
      </c>
      <c r="L251" s="223">
        <f t="shared" si="52"/>
        <v>0</v>
      </c>
      <c r="M251" s="224">
        <f t="shared" si="52"/>
        <v>0</v>
      </c>
      <c r="N251" s="256"/>
      <c r="O251" s="223"/>
      <c r="P251" s="223"/>
      <c r="Q251" s="223"/>
      <c r="R251" s="223"/>
      <c r="S251" s="223">
        <f t="shared" ref="S251:W251" si="53">S243+S244+S245+S246+S247+S248+S249+S250</f>
        <v>0</v>
      </c>
      <c r="T251" s="223">
        <f t="shared" si="53"/>
        <v>0</v>
      </c>
      <c r="U251" s="223">
        <f t="shared" si="53"/>
        <v>0</v>
      </c>
      <c r="V251" s="223">
        <f t="shared" si="53"/>
        <v>0</v>
      </c>
      <c r="W251" s="224">
        <f t="shared" si="53"/>
        <v>0</v>
      </c>
    </row>
    <row r="252" spans="1:23" ht="30" customHeight="1">
      <c r="A252" s="415">
        <v>28</v>
      </c>
      <c r="B252" s="417" t="s">
        <v>237</v>
      </c>
      <c r="C252" s="144" t="s">
        <v>17</v>
      </c>
      <c r="D252" s="420">
        <v>943.49099999999999</v>
      </c>
      <c r="E252" s="420"/>
      <c r="F252" s="420">
        <v>252.32</v>
      </c>
      <c r="G252" s="420"/>
      <c r="H252" s="425"/>
      <c r="I252" s="240">
        <v>10</v>
      </c>
      <c r="J252" s="232"/>
      <c r="K252" s="232"/>
      <c r="L252" s="232"/>
      <c r="M252" s="233"/>
      <c r="N252" s="427"/>
      <c r="O252" s="420"/>
      <c r="P252" s="420"/>
      <c r="Q252" s="420"/>
      <c r="R252" s="420"/>
      <c r="S252" s="242"/>
      <c r="T252" s="243"/>
      <c r="U252" s="243"/>
      <c r="V252" s="243"/>
      <c r="W252" s="244"/>
    </row>
    <row r="253" spans="1:23" ht="30" customHeight="1">
      <c r="A253" s="415"/>
      <c r="B253" s="418"/>
      <c r="C253" s="146" t="s">
        <v>18</v>
      </c>
      <c r="D253" s="421"/>
      <c r="E253" s="421"/>
      <c r="F253" s="421"/>
      <c r="G253" s="421"/>
      <c r="H253" s="426"/>
      <c r="I253" s="236"/>
      <c r="J253" s="234"/>
      <c r="K253" s="234"/>
      <c r="L253" s="234"/>
      <c r="M253" s="235"/>
      <c r="N253" s="428"/>
      <c r="O253" s="421"/>
      <c r="P253" s="421"/>
      <c r="Q253" s="421"/>
      <c r="R253" s="421"/>
      <c r="S253" s="245"/>
      <c r="T253" s="246"/>
      <c r="U253" s="246"/>
      <c r="V253" s="246"/>
      <c r="W253" s="247"/>
    </row>
    <row r="254" spans="1:23" ht="30" customHeight="1">
      <c r="A254" s="415"/>
      <c r="B254" s="418"/>
      <c r="C254" s="146" t="s">
        <v>19</v>
      </c>
      <c r="D254" s="421"/>
      <c r="E254" s="421"/>
      <c r="F254" s="421"/>
      <c r="G254" s="421"/>
      <c r="H254" s="426"/>
      <c r="I254" s="236">
        <v>60</v>
      </c>
      <c r="J254" s="234"/>
      <c r="K254" s="234"/>
      <c r="L254" s="234"/>
      <c r="M254" s="235"/>
      <c r="N254" s="428"/>
      <c r="O254" s="421"/>
      <c r="P254" s="421"/>
      <c r="Q254" s="421"/>
      <c r="R254" s="421"/>
      <c r="S254" s="245"/>
      <c r="T254" s="246"/>
      <c r="U254" s="246"/>
      <c r="V254" s="246"/>
      <c r="W254" s="247"/>
    </row>
    <row r="255" spans="1:23" ht="30" customHeight="1">
      <c r="A255" s="415"/>
      <c r="B255" s="418"/>
      <c r="C255" s="146" t="s">
        <v>20</v>
      </c>
      <c r="D255" s="421"/>
      <c r="E255" s="421"/>
      <c r="F255" s="421"/>
      <c r="G255" s="421"/>
      <c r="H255" s="426"/>
      <c r="I255" s="236">
        <v>50</v>
      </c>
      <c r="J255" s="234"/>
      <c r="K255" s="234"/>
      <c r="L255" s="234"/>
      <c r="M255" s="235"/>
      <c r="N255" s="428"/>
      <c r="O255" s="421"/>
      <c r="P255" s="421"/>
      <c r="Q255" s="421"/>
      <c r="R255" s="421"/>
      <c r="S255" s="245"/>
      <c r="T255" s="246"/>
      <c r="U255" s="246"/>
      <c r="V255" s="246"/>
      <c r="W255" s="247"/>
    </row>
    <row r="256" spans="1:23" ht="30" customHeight="1">
      <c r="A256" s="415"/>
      <c r="B256" s="418"/>
      <c r="C256" s="146" t="s">
        <v>21</v>
      </c>
      <c r="D256" s="421"/>
      <c r="E256" s="421"/>
      <c r="F256" s="421"/>
      <c r="G256" s="421"/>
      <c r="H256" s="426"/>
      <c r="I256" s="236">
        <v>60</v>
      </c>
      <c r="J256" s="234"/>
      <c r="K256" s="234"/>
      <c r="L256" s="234"/>
      <c r="M256" s="235"/>
      <c r="N256" s="428"/>
      <c r="O256" s="421"/>
      <c r="P256" s="421"/>
      <c r="Q256" s="421"/>
      <c r="R256" s="421"/>
      <c r="S256" s="245"/>
      <c r="T256" s="246"/>
      <c r="U256" s="246"/>
      <c r="V256" s="246"/>
      <c r="W256" s="247"/>
    </row>
    <row r="257" spans="1:23" ht="30" customHeight="1">
      <c r="A257" s="415"/>
      <c r="B257" s="418"/>
      <c r="C257" s="146" t="s">
        <v>22</v>
      </c>
      <c r="D257" s="421"/>
      <c r="E257" s="421"/>
      <c r="F257" s="421"/>
      <c r="G257" s="421"/>
      <c r="H257" s="426"/>
      <c r="I257" s="236"/>
      <c r="J257" s="234"/>
      <c r="K257" s="234"/>
      <c r="L257" s="234"/>
      <c r="M257" s="235"/>
      <c r="N257" s="428"/>
      <c r="O257" s="421"/>
      <c r="P257" s="421"/>
      <c r="Q257" s="421"/>
      <c r="R257" s="421"/>
      <c r="S257" s="245"/>
      <c r="T257" s="246"/>
      <c r="U257" s="246"/>
      <c r="V257" s="246"/>
      <c r="W257" s="247"/>
    </row>
    <row r="258" spans="1:23" ht="30" customHeight="1">
      <c r="A258" s="415"/>
      <c r="B258" s="418"/>
      <c r="C258" s="146" t="s">
        <v>23</v>
      </c>
      <c r="D258" s="421"/>
      <c r="E258" s="421"/>
      <c r="F258" s="421"/>
      <c r="G258" s="421"/>
      <c r="H258" s="426"/>
      <c r="I258" s="236">
        <v>20</v>
      </c>
      <c r="J258" s="234"/>
      <c r="K258" s="234"/>
      <c r="L258" s="234"/>
      <c r="M258" s="235"/>
      <c r="N258" s="428"/>
      <c r="O258" s="421"/>
      <c r="P258" s="421"/>
      <c r="Q258" s="421"/>
      <c r="R258" s="421"/>
      <c r="S258" s="245"/>
      <c r="T258" s="246"/>
      <c r="U258" s="246"/>
      <c r="V258" s="246"/>
      <c r="W258" s="247"/>
    </row>
    <row r="259" spans="1:23" ht="30" customHeight="1" thickBot="1">
      <c r="A259" s="415"/>
      <c r="B259" s="419"/>
      <c r="C259" s="149" t="s">
        <v>24</v>
      </c>
      <c r="D259" s="421"/>
      <c r="E259" s="421"/>
      <c r="F259" s="421"/>
      <c r="G259" s="421"/>
      <c r="H259" s="426"/>
      <c r="I259" s="237">
        <v>88</v>
      </c>
      <c r="J259" s="238"/>
      <c r="K259" s="238"/>
      <c r="L259" s="238"/>
      <c r="M259" s="239"/>
      <c r="N259" s="429"/>
      <c r="O259" s="424"/>
      <c r="P259" s="424"/>
      <c r="Q259" s="424"/>
      <c r="R259" s="424"/>
      <c r="S259" s="251"/>
      <c r="T259" s="248"/>
      <c r="U259" s="248"/>
      <c r="V259" s="248"/>
      <c r="W259" s="252"/>
    </row>
    <row r="260" spans="1:23" ht="30" customHeight="1" thickBot="1">
      <c r="A260" s="416"/>
      <c r="B260" s="422" t="s">
        <v>25</v>
      </c>
      <c r="C260" s="423"/>
      <c r="D260" s="256"/>
      <c r="E260" s="223"/>
      <c r="F260" s="223"/>
      <c r="G260" s="223"/>
      <c r="H260" s="223"/>
      <c r="I260" s="223">
        <f t="shared" ref="I260:M260" si="54">I252+I253+I254+I255+I256+I257+I258+I259</f>
        <v>288</v>
      </c>
      <c r="J260" s="223">
        <f t="shared" si="54"/>
        <v>0</v>
      </c>
      <c r="K260" s="223">
        <f t="shared" si="54"/>
        <v>0</v>
      </c>
      <c r="L260" s="223">
        <f t="shared" si="54"/>
        <v>0</v>
      </c>
      <c r="M260" s="224">
        <f t="shared" si="54"/>
        <v>0</v>
      </c>
      <c r="N260" s="256"/>
      <c r="O260" s="223"/>
      <c r="P260" s="223"/>
      <c r="Q260" s="223"/>
      <c r="R260" s="223"/>
      <c r="S260" s="223">
        <f t="shared" ref="S260:W260" si="55">S252+S253+S254+S255+S256+S257+S258+S259</f>
        <v>0</v>
      </c>
      <c r="T260" s="223">
        <f t="shared" si="55"/>
        <v>0</v>
      </c>
      <c r="U260" s="223">
        <f t="shared" si="55"/>
        <v>0</v>
      </c>
      <c r="V260" s="223">
        <f t="shared" si="55"/>
        <v>0</v>
      </c>
      <c r="W260" s="224">
        <f t="shared" si="55"/>
        <v>0</v>
      </c>
    </row>
    <row r="261" spans="1:23" ht="30" customHeight="1">
      <c r="A261" s="415">
        <v>29</v>
      </c>
      <c r="B261" s="417" t="s">
        <v>238</v>
      </c>
      <c r="C261" s="144" t="s">
        <v>17</v>
      </c>
      <c r="D261" s="420">
        <v>1191.4960000000001</v>
      </c>
      <c r="E261" s="420"/>
      <c r="F261" s="420">
        <v>520.53</v>
      </c>
      <c r="G261" s="420"/>
      <c r="H261" s="425"/>
      <c r="I261" s="240">
        <v>40</v>
      </c>
      <c r="J261" s="232"/>
      <c r="K261" s="232"/>
      <c r="L261" s="232"/>
      <c r="M261" s="233"/>
      <c r="N261" s="427"/>
      <c r="O261" s="420"/>
      <c r="P261" s="420"/>
      <c r="Q261" s="420"/>
      <c r="R261" s="420"/>
      <c r="S261" s="242"/>
      <c r="T261" s="243"/>
      <c r="U261" s="243"/>
      <c r="V261" s="243"/>
      <c r="W261" s="244"/>
    </row>
    <row r="262" spans="1:23" ht="30" customHeight="1">
      <c r="A262" s="415"/>
      <c r="B262" s="418"/>
      <c r="C262" s="146" t="s">
        <v>18</v>
      </c>
      <c r="D262" s="421"/>
      <c r="E262" s="421"/>
      <c r="F262" s="421"/>
      <c r="G262" s="421"/>
      <c r="H262" s="426"/>
      <c r="I262" s="236">
        <v>40</v>
      </c>
      <c r="J262" s="234"/>
      <c r="K262" s="234"/>
      <c r="L262" s="234"/>
      <c r="M262" s="235"/>
      <c r="N262" s="428"/>
      <c r="O262" s="421"/>
      <c r="P262" s="421"/>
      <c r="Q262" s="421"/>
      <c r="R262" s="421"/>
      <c r="S262" s="245"/>
      <c r="T262" s="246"/>
      <c r="U262" s="246"/>
      <c r="V262" s="246"/>
      <c r="W262" s="247"/>
    </row>
    <row r="263" spans="1:23" ht="30" customHeight="1">
      <c r="A263" s="415"/>
      <c r="B263" s="418"/>
      <c r="C263" s="146" t="s">
        <v>19</v>
      </c>
      <c r="D263" s="421"/>
      <c r="E263" s="421"/>
      <c r="F263" s="421"/>
      <c r="G263" s="421"/>
      <c r="H263" s="426"/>
      <c r="I263" s="236">
        <v>100</v>
      </c>
      <c r="J263" s="234"/>
      <c r="K263" s="234"/>
      <c r="L263" s="234"/>
      <c r="M263" s="235"/>
      <c r="N263" s="428"/>
      <c r="O263" s="421"/>
      <c r="P263" s="421"/>
      <c r="Q263" s="421"/>
      <c r="R263" s="421"/>
      <c r="S263" s="245"/>
      <c r="T263" s="246"/>
      <c r="U263" s="246"/>
      <c r="V263" s="246"/>
      <c r="W263" s="247"/>
    </row>
    <row r="264" spans="1:23" ht="30" customHeight="1">
      <c r="A264" s="415"/>
      <c r="B264" s="418"/>
      <c r="C264" s="146" t="s">
        <v>20</v>
      </c>
      <c r="D264" s="421"/>
      <c r="E264" s="421"/>
      <c r="F264" s="421"/>
      <c r="G264" s="421"/>
      <c r="H264" s="426"/>
      <c r="I264" s="236">
        <v>20</v>
      </c>
      <c r="J264" s="234"/>
      <c r="K264" s="234"/>
      <c r="L264" s="234"/>
      <c r="M264" s="235"/>
      <c r="N264" s="428"/>
      <c r="O264" s="421"/>
      <c r="P264" s="421"/>
      <c r="Q264" s="421"/>
      <c r="R264" s="421"/>
      <c r="S264" s="245"/>
      <c r="T264" s="246"/>
      <c r="U264" s="246"/>
      <c r="V264" s="246"/>
      <c r="W264" s="247"/>
    </row>
    <row r="265" spans="1:23" ht="30" customHeight="1">
      <c r="A265" s="415"/>
      <c r="B265" s="418"/>
      <c r="C265" s="146" t="s">
        <v>21</v>
      </c>
      <c r="D265" s="421"/>
      <c r="E265" s="421"/>
      <c r="F265" s="421"/>
      <c r="G265" s="421"/>
      <c r="H265" s="426"/>
      <c r="I265" s="236">
        <v>50</v>
      </c>
      <c r="J265" s="234"/>
      <c r="K265" s="234"/>
      <c r="L265" s="234"/>
      <c r="M265" s="235"/>
      <c r="N265" s="428"/>
      <c r="O265" s="421"/>
      <c r="P265" s="421"/>
      <c r="Q265" s="421"/>
      <c r="R265" s="421"/>
      <c r="S265" s="245"/>
      <c r="T265" s="246"/>
      <c r="U265" s="246"/>
      <c r="V265" s="246"/>
      <c r="W265" s="247"/>
    </row>
    <row r="266" spans="1:23" ht="30" customHeight="1">
      <c r="A266" s="415"/>
      <c r="B266" s="418"/>
      <c r="C266" s="146" t="s">
        <v>22</v>
      </c>
      <c r="D266" s="421"/>
      <c r="E266" s="421"/>
      <c r="F266" s="421"/>
      <c r="G266" s="421"/>
      <c r="H266" s="426"/>
      <c r="I266" s="236"/>
      <c r="J266" s="234"/>
      <c r="K266" s="234"/>
      <c r="L266" s="234"/>
      <c r="M266" s="235"/>
      <c r="N266" s="428"/>
      <c r="O266" s="421"/>
      <c r="P266" s="421"/>
      <c r="Q266" s="421"/>
      <c r="R266" s="421"/>
      <c r="S266" s="245"/>
      <c r="T266" s="246"/>
      <c r="U266" s="246"/>
      <c r="V266" s="246"/>
      <c r="W266" s="247"/>
    </row>
    <row r="267" spans="1:23" ht="30" customHeight="1">
      <c r="A267" s="415"/>
      <c r="B267" s="418"/>
      <c r="C267" s="146" t="s">
        <v>23</v>
      </c>
      <c r="D267" s="421"/>
      <c r="E267" s="421"/>
      <c r="F267" s="421"/>
      <c r="G267" s="421"/>
      <c r="H267" s="426"/>
      <c r="I267" s="236">
        <v>80</v>
      </c>
      <c r="J267" s="234"/>
      <c r="K267" s="234"/>
      <c r="L267" s="234"/>
      <c r="M267" s="235"/>
      <c r="N267" s="428"/>
      <c r="O267" s="421"/>
      <c r="P267" s="421"/>
      <c r="Q267" s="421"/>
      <c r="R267" s="421"/>
      <c r="S267" s="245"/>
      <c r="T267" s="246"/>
      <c r="U267" s="246"/>
      <c r="V267" s="246"/>
      <c r="W267" s="247"/>
    </row>
    <row r="268" spans="1:23" ht="30" customHeight="1" thickBot="1">
      <c r="A268" s="415"/>
      <c r="B268" s="419"/>
      <c r="C268" s="149" t="s">
        <v>24</v>
      </c>
      <c r="D268" s="421"/>
      <c r="E268" s="421"/>
      <c r="F268" s="421"/>
      <c r="G268" s="421"/>
      <c r="H268" s="426"/>
      <c r="I268" s="237">
        <v>45</v>
      </c>
      <c r="J268" s="238"/>
      <c r="K268" s="238"/>
      <c r="L268" s="238"/>
      <c r="M268" s="239"/>
      <c r="N268" s="429"/>
      <c r="O268" s="424"/>
      <c r="P268" s="424"/>
      <c r="Q268" s="424"/>
      <c r="R268" s="424"/>
      <c r="S268" s="251"/>
      <c r="T268" s="248"/>
      <c r="U268" s="248"/>
      <c r="V268" s="248"/>
      <c r="W268" s="252"/>
    </row>
    <row r="269" spans="1:23" ht="30" customHeight="1" thickBot="1">
      <c r="A269" s="416"/>
      <c r="B269" s="422" t="s">
        <v>25</v>
      </c>
      <c r="C269" s="423"/>
      <c r="D269" s="256"/>
      <c r="E269" s="223"/>
      <c r="F269" s="223"/>
      <c r="G269" s="223"/>
      <c r="H269" s="223"/>
      <c r="I269" s="223">
        <f>I261+I262+I263+I264+I265+I266+I267+I268</f>
        <v>375</v>
      </c>
      <c r="J269" s="223">
        <f t="shared" ref="J269:M269" si="56">J261+J262+J263+J264+J265+J266+J267+J268</f>
        <v>0</v>
      </c>
      <c r="K269" s="223">
        <f t="shared" si="56"/>
        <v>0</v>
      </c>
      <c r="L269" s="223">
        <f t="shared" si="56"/>
        <v>0</v>
      </c>
      <c r="M269" s="224">
        <f t="shared" si="56"/>
        <v>0</v>
      </c>
      <c r="N269" s="256"/>
      <c r="O269" s="223"/>
      <c r="P269" s="223"/>
      <c r="Q269" s="223"/>
      <c r="R269" s="223"/>
      <c r="S269" s="223">
        <f>S261+S262+S263+S264+S265+S266+S267+S268</f>
        <v>0</v>
      </c>
      <c r="T269" s="223">
        <f t="shared" ref="T269:W269" si="57">T261+T262+T263+T264+T265+T266+T267+T268</f>
        <v>0</v>
      </c>
      <c r="U269" s="223">
        <f t="shared" si="57"/>
        <v>0</v>
      </c>
      <c r="V269" s="223">
        <f t="shared" si="57"/>
        <v>0</v>
      </c>
      <c r="W269" s="224">
        <f t="shared" si="57"/>
        <v>0</v>
      </c>
    </row>
    <row r="270" spans="1:23" ht="30" customHeight="1">
      <c r="A270" s="415">
        <v>30</v>
      </c>
      <c r="B270" s="417" t="s">
        <v>239</v>
      </c>
      <c r="C270" s="144" t="s">
        <v>17</v>
      </c>
      <c r="D270" s="420">
        <v>985.47799999999995</v>
      </c>
      <c r="E270" s="420"/>
      <c r="F270" s="420">
        <v>534.12</v>
      </c>
      <c r="G270" s="420">
        <v>0.37</v>
      </c>
      <c r="H270" s="425">
        <v>3.0449999999999999</v>
      </c>
      <c r="I270" s="240"/>
      <c r="J270" s="232"/>
      <c r="K270" s="232"/>
      <c r="L270" s="232"/>
      <c r="M270" s="233"/>
      <c r="N270" s="427"/>
      <c r="O270" s="420"/>
      <c r="P270" s="420"/>
      <c r="Q270" s="420"/>
      <c r="R270" s="420"/>
      <c r="S270" s="242"/>
      <c r="T270" s="243"/>
      <c r="U270" s="243"/>
      <c r="V270" s="243"/>
      <c r="W270" s="244"/>
    </row>
    <row r="271" spans="1:23" ht="30" customHeight="1">
      <c r="A271" s="415"/>
      <c r="B271" s="418"/>
      <c r="C271" s="146" t="s">
        <v>18</v>
      </c>
      <c r="D271" s="421"/>
      <c r="E271" s="421"/>
      <c r="F271" s="421"/>
      <c r="G271" s="421"/>
      <c r="H271" s="426"/>
      <c r="I271" s="236"/>
      <c r="J271" s="234"/>
      <c r="K271" s="234"/>
      <c r="L271" s="234"/>
      <c r="M271" s="235"/>
      <c r="N271" s="428"/>
      <c r="O271" s="421"/>
      <c r="P271" s="421"/>
      <c r="Q271" s="421"/>
      <c r="R271" s="421"/>
      <c r="S271" s="245"/>
      <c r="T271" s="246"/>
      <c r="U271" s="246"/>
      <c r="V271" s="246"/>
      <c r="W271" s="247"/>
    </row>
    <row r="272" spans="1:23" ht="30" customHeight="1">
      <c r="A272" s="415"/>
      <c r="B272" s="418"/>
      <c r="C272" s="146" t="s">
        <v>19</v>
      </c>
      <c r="D272" s="421"/>
      <c r="E272" s="421"/>
      <c r="F272" s="421"/>
      <c r="G272" s="421"/>
      <c r="H272" s="426"/>
      <c r="I272" s="236">
        <v>80</v>
      </c>
      <c r="J272" s="234"/>
      <c r="K272" s="234"/>
      <c r="L272" s="234"/>
      <c r="M272" s="235"/>
      <c r="N272" s="428"/>
      <c r="O272" s="421"/>
      <c r="P272" s="421"/>
      <c r="Q272" s="421"/>
      <c r="R272" s="421"/>
      <c r="S272" s="245"/>
      <c r="T272" s="246"/>
      <c r="U272" s="246"/>
      <c r="V272" s="246"/>
      <c r="W272" s="247"/>
    </row>
    <row r="273" spans="1:23" ht="30" customHeight="1">
      <c r="A273" s="415"/>
      <c r="B273" s="418"/>
      <c r="C273" s="146" t="s">
        <v>20</v>
      </c>
      <c r="D273" s="421"/>
      <c r="E273" s="421"/>
      <c r="F273" s="421"/>
      <c r="G273" s="421"/>
      <c r="H273" s="426"/>
      <c r="I273" s="236"/>
      <c r="J273" s="234"/>
      <c r="K273" s="234"/>
      <c r="L273" s="234"/>
      <c r="M273" s="235"/>
      <c r="N273" s="428"/>
      <c r="O273" s="421"/>
      <c r="P273" s="421"/>
      <c r="Q273" s="421"/>
      <c r="R273" s="421"/>
      <c r="S273" s="245"/>
      <c r="T273" s="246"/>
      <c r="U273" s="246"/>
      <c r="V273" s="246"/>
      <c r="W273" s="247"/>
    </row>
    <row r="274" spans="1:23" ht="30" customHeight="1">
      <c r="A274" s="415"/>
      <c r="B274" s="418"/>
      <c r="C274" s="146" t="s">
        <v>21</v>
      </c>
      <c r="D274" s="421"/>
      <c r="E274" s="421"/>
      <c r="F274" s="421"/>
      <c r="G274" s="421"/>
      <c r="H274" s="426"/>
      <c r="I274" s="236">
        <v>64</v>
      </c>
      <c r="J274" s="234"/>
      <c r="K274" s="234"/>
      <c r="L274" s="234"/>
      <c r="M274" s="235"/>
      <c r="N274" s="428"/>
      <c r="O274" s="421"/>
      <c r="P274" s="421"/>
      <c r="Q274" s="421"/>
      <c r="R274" s="421"/>
      <c r="S274" s="245"/>
      <c r="T274" s="246"/>
      <c r="U274" s="246"/>
      <c r="V274" s="246"/>
      <c r="W274" s="247"/>
    </row>
    <row r="275" spans="1:23" ht="30" customHeight="1">
      <c r="A275" s="415"/>
      <c r="B275" s="418"/>
      <c r="C275" s="146" t="s">
        <v>22</v>
      </c>
      <c r="D275" s="421"/>
      <c r="E275" s="421"/>
      <c r="F275" s="421"/>
      <c r="G275" s="421"/>
      <c r="H275" s="426"/>
      <c r="I275" s="236"/>
      <c r="J275" s="234"/>
      <c r="K275" s="234"/>
      <c r="L275" s="234"/>
      <c r="M275" s="235"/>
      <c r="N275" s="428"/>
      <c r="O275" s="421"/>
      <c r="P275" s="421"/>
      <c r="Q275" s="421"/>
      <c r="R275" s="421"/>
      <c r="S275" s="245"/>
      <c r="T275" s="246"/>
      <c r="U275" s="246"/>
      <c r="V275" s="246"/>
      <c r="W275" s="247"/>
    </row>
    <row r="276" spans="1:23" ht="30" customHeight="1">
      <c r="A276" s="415"/>
      <c r="B276" s="418"/>
      <c r="C276" s="146" t="s">
        <v>23</v>
      </c>
      <c r="D276" s="421"/>
      <c r="E276" s="421"/>
      <c r="F276" s="421"/>
      <c r="G276" s="421"/>
      <c r="H276" s="426"/>
      <c r="I276" s="236">
        <v>20</v>
      </c>
      <c r="J276" s="234"/>
      <c r="K276" s="234"/>
      <c r="L276" s="234"/>
      <c r="M276" s="235"/>
      <c r="N276" s="428"/>
      <c r="O276" s="421"/>
      <c r="P276" s="421"/>
      <c r="Q276" s="421"/>
      <c r="R276" s="421"/>
      <c r="S276" s="245"/>
      <c r="T276" s="246"/>
      <c r="U276" s="246"/>
      <c r="V276" s="246"/>
      <c r="W276" s="247"/>
    </row>
    <row r="277" spans="1:23" ht="30" customHeight="1" thickBot="1">
      <c r="A277" s="415"/>
      <c r="B277" s="419"/>
      <c r="C277" s="149" t="s">
        <v>24</v>
      </c>
      <c r="D277" s="421"/>
      <c r="E277" s="421"/>
      <c r="F277" s="421"/>
      <c r="G277" s="421"/>
      <c r="H277" s="426"/>
      <c r="I277" s="237">
        <v>50</v>
      </c>
      <c r="J277" s="238"/>
      <c r="K277" s="238"/>
      <c r="L277" s="238"/>
      <c r="M277" s="239"/>
      <c r="N277" s="429"/>
      <c r="O277" s="424"/>
      <c r="P277" s="424"/>
      <c r="Q277" s="424"/>
      <c r="R277" s="424"/>
      <c r="S277" s="251"/>
      <c r="T277" s="248"/>
      <c r="U277" s="248"/>
      <c r="V277" s="248"/>
      <c r="W277" s="252"/>
    </row>
    <row r="278" spans="1:23" ht="30" customHeight="1" thickBot="1">
      <c r="A278" s="416"/>
      <c r="B278" s="422" t="s">
        <v>25</v>
      </c>
      <c r="C278" s="423"/>
      <c r="D278" s="256"/>
      <c r="E278" s="223"/>
      <c r="F278" s="223"/>
      <c r="G278" s="223"/>
      <c r="H278" s="223"/>
      <c r="I278" s="223">
        <f t="shared" ref="I278:M278" si="58">I270+I271+I272+I273+I274+I275+I276+I277</f>
        <v>214</v>
      </c>
      <c r="J278" s="223">
        <f t="shared" si="58"/>
        <v>0</v>
      </c>
      <c r="K278" s="223">
        <f t="shared" si="58"/>
        <v>0</v>
      </c>
      <c r="L278" s="223">
        <f t="shared" si="58"/>
        <v>0</v>
      </c>
      <c r="M278" s="224">
        <f t="shared" si="58"/>
        <v>0</v>
      </c>
      <c r="N278" s="256"/>
      <c r="O278" s="223"/>
      <c r="P278" s="223"/>
      <c r="Q278" s="223"/>
      <c r="R278" s="223"/>
      <c r="S278" s="223">
        <f t="shared" ref="S278:W278" si="59">S270+S271+S272+S273+S274+S275+S276+S277</f>
        <v>0</v>
      </c>
      <c r="T278" s="223">
        <f t="shared" si="59"/>
        <v>0</v>
      </c>
      <c r="U278" s="223">
        <f t="shared" si="59"/>
        <v>0</v>
      </c>
      <c r="V278" s="223">
        <f t="shared" si="59"/>
        <v>0</v>
      </c>
      <c r="W278" s="224">
        <f t="shared" si="59"/>
        <v>0</v>
      </c>
    </row>
    <row r="279" spans="1:23" ht="30" customHeight="1">
      <c r="A279" s="415">
        <v>31</v>
      </c>
      <c r="B279" s="417" t="s">
        <v>240</v>
      </c>
      <c r="C279" s="144" t="s">
        <v>17</v>
      </c>
      <c r="D279" s="420">
        <v>344.82499999999999</v>
      </c>
      <c r="E279" s="420"/>
      <c r="F279" s="420">
        <v>100.16</v>
      </c>
      <c r="G279" s="420"/>
      <c r="H279" s="425">
        <v>0.997</v>
      </c>
      <c r="I279" s="240">
        <v>31.5</v>
      </c>
      <c r="J279" s="232"/>
      <c r="K279" s="232"/>
      <c r="L279" s="232"/>
      <c r="M279" s="233"/>
      <c r="N279" s="427"/>
      <c r="O279" s="420"/>
      <c r="P279" s="420"/>
      <c r="Q279" s="420"/>
      <c r="R279" s="420"/>
      <c r="S279" s="242"/>
      <c r="T279" s="243"/>
      <c r="U279" s="243"/>
      <c r="V279" s="243"/>
      <c r="W279" s="244"/>
    </row>
    <row r="280" spans="1:23" ht="30" customHeight="1">
      <c r="A280" s="415"/>
      <c r="B280" s="418"/>
      <c r="C280" s="146" t="s">
        <v>18</v>
      </c>
      <c r="D280" s="421"/>
      <c r="E280" s="421"/>
      <c r="F280" s="421"/>
      <c r="G280" s="421"/>
      <c r="H280" s="426"/>
      <c r="I280" s="236"/>
      <c r="J280" s="234"/>
      <c r="K280" s="234"/>
      <c r="L280" s="234"/>
      <c r="M280" s="235"/>
      <c r="N280" s="428"/>
      <c r="O280" s="421"/>
      <c r="P280" s="421"/>
      <c r="Q280" s="421"/>
      <c r="R280" s="421"/>
      <c r="S280" s="245"/>
      <c r="T280" s="246"/>
      <c r="U280" s="246"/>
      <c r="V280" s="246"/>
      <c r="W280" s="247"/>
    </row>
    <row r="281" spans="1:23" ht="30" customHeight="1">
      <c r="A281" s="415"/>
      <c r="B281" s="418"/>
      <c r="C281" s="146" t="s">
        <v>19</v>
      </c>
      <c r="D281" s="421"/>
      <c r="E281" s="421"/>
      <c r="F281" s="421"/>
      <c r="G281" s="421"/>
      <c r="H281" s="426"/>
      <c r="I281" s="236">
        <v>20</v>
      </c>
      <c r="J281" s="234"/>
      <c r="K281" s="234"/>
      <c r="L281" s="234"/>
      <c r="M281" s="235"/>
      <c r="N281" s="428"/>
      <c r="O281" s="421"/>
      <c r="P281" s="421"/>
      <c r="Q281" s="421"/>
      <c r="R281" s="421"/>
      <c r="S281" s="245"/>
      <c r="T281" s="246"/>
      <c r="U281" s="246"/>
      <c r="V281" s="246"/>
      <c r="W281" s="247"/>
    </row>
    <row r="282" spans="1:23" ht="30" customHeight="1">
      <c r="A282" s="415"/>
      <c r="B282" s="418"/>
      <c r="C282" s="146" t="s">
        <v>20</v>
      </c>
      <c r="D282" s="421"/>
      <c r="E282" s="421"/>
      <c r="F282" s="421"/>
      <c r="G282" s="421"/>
      <c r="H282" s="426"/>
      <c r="I282" s="236">
        <v>20</v>
      </c>
      <c r="J282" s="234"/>
      <c r="K282" s="234"/>
      <c r="L282" s="234"/>
      <c r="M282" s="235"/>
      <c r="N282" s="428"/>
      <c r="O282" s="421"/>
      <c r="P282" s="421"/>
      <c r="Q282" s="421"/>
      <c r="R282" s="421"/>
      <c r="S282" s="245"/>
      <c r="T282" s="246"/>
      <c r="U282" s="246"/>
      <c r="V282" s="246"/>
      <c r="W282" s="247"/>
    </row>
    <row r="283" spans="1:23" ht="30" customHeight="1">
      <c r="A283" s="415"/>
      <c r="B283" s="418"/>
      <c r="C283" s="146" t="s">
        <v>21</v>
      </c>
      <c r="D283" s="421"/>
      <c r="E283" s="421"/>
      <c r="F283" s="421"/>
      <c r="G283" s="421"/>
      <c r="H283" s="426"/>
      <c r="I283" s="236">
        <v>30</v>
      </c>
      <c r="J283" s="234"/>
      <c r="K283" s="234"/>
      <c r="L283" s="234"/>
      <c r="M283" s="235"/>
      <c r="N283" s="428"/>
      <c r="O283" s="421"/>
      <c r="P283" s="421"/>
      <c r="Q283" s="421"/>
      <c r="R283" s="421"/>
      <c r="S283" s="245"/>
      <c r="T283" s="246"/>
      <c r="U283" s="246"/>
      <c r="V283" s="246"/>
      <c r="W283" s="247"/>
    </row>
    <row r="284" spans="1:23" ht="30" customHeight="1">
      <c r="A284" s="415"/>
      <c r="B284" s="418"/>
      <c r="C284" s="146" t="s">
        <v>22</v>
      </c>
      <c r="D284" s="421"/>
      <c r="E284" s="421"/>
      <c r="F284" s="421"/>
      <c r="G284" s="421"/>
      <c r="H284" s="426"/>
      <c r="I284" s="236"/>
      <c r="J284" s="234"/>
      <c r="K284" s="234"/>
      <c r="L284" s="234"/>
      <c r="M284" s="235"/>
      <c r="N284" s="428"/>
      <c r="O284" s="421"/>
      <c r="P284" s="421"/>
      <c r="Q284" s="421"/>
      <c r="R284" s="421"/>
      <c r="S284" s="245"/>
      <c r="T284" s="246"/>
      <c r="U284" s="246"/>
      <c r="V284" s="246"/>
      <c r="W284" s="247"/>
    </row>
    <row r="285" spans="1:23" ht="30" customHeight="1">
      <c r="A285" s="415"/>
      <c r="B285" s="418"/>
      <c r="C285" s="146" t="s">
        <v>23</v>
      </c>
      <c r="D285" s="421"/>
      <c r="E285" s="421"/>
      <c r="F285" s="421"/>
      <c r="G285" s="421"/>
      <c r="H285" s="426"/>
      <c r="I285" s="236">
        <v>5</v>
      </c>
      <c r="J285" s="234"/>
      <c r="K285" s="234"/>
      <c r="L285" s="234"/>
      <c r="M285" s="235"/>
      <c r="N285" s="428"/>
      <c r="O285" s="421"/>
      <c r="P285" s="421"/>
      <c r="Q285" s="421"/>
      <c r="R285" s="421"/>
      <c r="S285" s="245"/>
      <c r="T285" s="246"/>
      <c r="U285" s="246"/>
      <c r="V285" s="246"/>
      <c r="W285" s="247"/>
    </row>
    <row r="286" spans="1:23" ht="30" customHeight="1" thickBot="1">
      <c r="A286" s="415"/>
      <c r="B286" s="419"/>
      <c r="C286" s="149" t="s">
        <v>24</v>
      </c>
      <c r="D286" s="421"/>
      <c r="E286" s="421"/>
      <c r="F286" s="421"/>
      <c r="G286" s="421"/>
      <c r="H286" s="426"/>
      <c r="I286" s="237">
        <v>28</v>
      </c>
      <c r="J286" s="238"/>
      <c r="K286" s="238"/>
      <c r="L286" s="238"/>
      <c r="M286" s="239"/>
      <c r="N286" s="429"/>
      <c r="O286" s="424"/>
      <c r="P286" s="424"/>
      <c r="Q286" s="424"/>
      <c r="R286" s="424"/>
      <c r="S286" s="251"/>
      <c r="T286" s="248"/>
      <c r="U286" s="248"/>
      <c r="V286" s="248"/>
      <c r="W286" s="252"/>
    </row>
    <row r="287" spans="1:23" ht="30" customHeight="1" thickBot="1">
      <c r="A287" s="416"/>
      <c r="B287" s="422" t="s">
        <v>25</v>
      </c>
      <c r="C287" s="423"/>
      <c r="D287" s="256"/>
      <c r="E287" s="223"/>
      <c r="F287" s="223"/>
      <c r="G287" s="223"/>
      <c r="H287" s="223"/>
      <c r="I287" s="223">
        <f t="shared" ref="I287:M287" si="60">I279+I280+I281+I282+I283+I284+I285+I286</f>
        <v>134.5</v>
      </c>
      <c r="J287" s="223">
        <f t="shared" si="60"/>
        <v>0</v>
      </c>
      <c r="K287" s="223">
        <f t="shared" si="60"/>
        <v>0</v>
      </c>
      <c r="L287" s="223">
        <f t="shared" si="60"/>
        <v>0</v>
      </c>
      <c r="M287" s="224">
        <f t="shared" si="60"/>
        <v>0</v>
      </c>
      <c r="N287" s="256"/>
      <c r="O287" s="223"/>
      <c r="P287" s="223"/>
      <c r="Q287" s="223"/>
      <c r="R287" s="223"/>
      <c r="S287" s="223">
        <f t="shared" ref="S287:W287" si="61">S279+S280+S281+S282+S283+S284+S285+S286</f>
        <v>0</v>
      </c>
      <c r="T287" s="223">
        <f t="shared" si="61"/>
        <v>0</v>
      </c>
      <c r="U287" s="223">
        <f t="shared" si="61"/>
        <v>0</v>
      </c>
      <c r="V287" s="223">
        <f t="shared" si="61"/>
        <v>0</v>
      </c>
      <c r="W287" s="224">
        <f t="shared" si="61"/>
        <v>0</v>
      </c>
    </row>
    <row r="288" spans="1:23" ht="30" customHeight="1">
      <c r="A288" s="415">
        <v>32</v>
      </c>
      <c r="B288" s="417" t="s">
        <v>241</v>
      </c>
      <c r="C288" s="144" t="s">
        <v>17</v>
      </c>
      <c r="D288" s="420">
        <v>803.83029999999997</v>
      </c>
      <c r="E288" s="420"/>
      <c r="F288" s="420">
        <v>186.34</v>
      </c>
      <c r="G288" s="420"/>
      <c r="H288" s="425"/>
      <c r="I288" s="240"/>
      <c r="J288" s="232"/>
      <c r="K288" s="232"/>
      <c r="L288" s="232"/>
      <c r="M288" s="233"/>
      <c r="N288" s="427">
        <v>0.03</v>
      </c>
      <c r="O288" s="420"/>
      <c r="P288" s="420"/>
      <c r="Q288" s="420"/>
      <c r="R288" s="420"/>
      <c r="S288" s="242"/>
      <c r="T288" s="243"/>
      <c r="U288" s="243"/>
      <c r="V288" s="243"/>
      <c r="W288" s="244"/>
    </row>
    <row r="289" spans="1:23" ht="30" customHeight="1">
      <c r="A289" s="415"/>
      <c r="B289" s="418"/>
      <c r="C289" s="146" t="s">
        <v>18</v>
      </c>
      <c r="D289" s="421"/>
      <c r="E289" s="421"/>
      <c r="F289" s="421"/>
      <c r="G289" s="421"/>
      <c r="H289" s="426"/>
      <c r="I289" s="236"/>
      <c r="J289" s="234"/>
      <c r="K289" s="234"/>
      <c r="L289" s="234"/>
      <c r="M289" s="235"/>
      <c r="N289" s="428"/>
      <c r="O289" s="421"/>
      <c r="P289" s="421"/>
      <c r="Q289" s="421"/>
      <c r="R289" s="421"/>
      <c r="S289" s="245"/>
      <c r="T289" s="246"/>
      <c r="U289" s="246"/>
      <c r="V289" s="246"/>
      <c r="W289" s="247"/>
    </row>
    <row r="290" spans="1:23" ht="30" customHeight="1">
      <c r="A290" s="415"/>
      <c r="B290" s="418"/>
      <c r="C290" s="146" t="s">
        <v>19</v>
      </c>
      <c r="D290" s="421"/>
      <c r="E290" s="421"/>
      <c r="F290" s="421"/>
      <c r="G290" s="421"/>
      <c r="H290" s="426"/>
      <c r="I290" s="236"/>
      <c r="J290" s="234"/>
      <c r="K290" s="234"/>
      <c r="L290" s="234"/>
      <c r="M290" s="235"/>
      <c r="N290" s="428"/>
      <c r="O290" s="421"/>
      <c r="P290" s="421"/>
      <c r="Q290" s="421"/>
      <c r="R290" s="421"/>
      <c r="S290" s="245"/>
      <c r="T290" s="246"/>
      <c r="U290" s="246"/>
      <c r="V290" s="246"/>
      <c r="W290" s="247"/>
    </row>
    <row r="291" spans="1:23" ht="30" customHeight="1">
      <c r="A291" s="415"/>
      <c r="B291" s="418"/>
      <c r="C291" s="146" t="s">
        <v>20</v>
      </c>
      <c r="D291" s="421"/>
      <c r="E291" s="421"/>
      <c r="F291" s="421"/>
      <c r="G291" s="421"/>
      <c r="H291" s="426"/>
      <c r="I291" s="236"/>
      <c r="J291" s="234"/>
      <c r="K291" s="234"/>
      <c r="L291" s="234"/>
      <c r="M291" s="235"/>
      <c r="N291" s="428"/>
      <c r="O291" s="421"/>
      <c r="P291" s="421"/>
      <c r="Q291" s="421"/>
      <c r="R291" s="421"/>
      <c r="S291" s="245"/>
      <c r="T291" s="246"/>
      <c r="U291" s="246"/>
      <c r="V291" s="246"/>
      <c r="W291" s="247"/>
    </row>
    <row r="292" spans="1:23" ht="30" customHeight="1">
      <c r="A292" s="415"/>
      <c r="B292" s="418"/>
      <c r="C292" s="146" t="s">
        <v>21</v>
      </c>
      <c r="D292" s="421"/>
      <c r="E292" s="421"/>
      <c r="F292" s="421"/>
      <c r="G292" s="421"/>
      <c r="H292" s="426"/>
      <c r="I292" s="236"/>
      <c r="J292" s="234"/>
      <c r="K292" s="234"/>
      <c r="L292" s="234"/>
      <c r="M292" s="235"/>
      <c r="N292" s="428"/>
      <c r="O292" s="421"/>
      <c r="P292" s="421"/>
      <c r="Q292" s="421"/>
      <c r="R292" s="421"/>
      <c r="S292" s="245"/>
      <c r="T292" s="246"/>
      <c r="U292" s="246"/>
      <c r="V292" s="246"/>
      <c r="W292" s="247"/>
    </row>
    <row r="293" spans="1:23" ht="30" customHeight="1">
      <c r="A293" s="415"/>
      <c r="B293" s="418"/>
      <c r="C293" s="146" t="s">
        <v>22</v>
      </c>
      <c r="D293" s="421"/>
      <c r="E293" s="421"/>
      <c r="F293" s="421"/>
      <c r="G293" s="421"/>
      <c r="H293" s="426"/>
      <c r="I293" s="236"/>
      <c r="J293" s="234"/>
      <c r="K293" s="234"/>
      <c r="L293" s="234"/>
      <c r="M293" s="235"/>
      <c r="N293" s="428"/>
      <c r="O293" s="421"/>
      <c r="P293" s="421"/>
      <c r="Q293" s="421"/>
      <c r="R293" s="421"/>
      <c r="S293" s="245"/>
      <c r="T293" s="246"/>
      <c r="U293" s="246"/>
      <c r="V293" s="246"/>
      <c r="W293" s="247"/>
    </row>
    <row r="294" spans="1:23" ht="30" customHeight="1">
      <c r="A294" s="415"/>
      <c r="B294" s="418"/>
      <c r="C294" s="146" t="s">
        <v>23</v>
      </c>
      <c r="D294" s="421"/>
      <c r="E294" s="421"/>
      <c r="F294" s="421"/>
      <c r="G294" s="421"/>
      <c r="H294" s="426"/>
      <c r="I294" s="236"/>
      <c r="J294" s="234"/>
      <c r="K294" s="234"/>
      <c r="L294" s="234"/>
      <c r="M294" s="235"/>
      <c r="N294" s="428"/>
      <c r="O294" s="421"/>
      <c r="P294" s="421"/>
      <c r="Q294" s="421"/>
      <c r="R294" s="421"/>
      <c r="S294" s="245"/>
      <c r="T294" s="246"/>
      <c r="U294" s="246"/>
      <c r="V294" s="246"/>
      <c r="W294" s="247"/>
    </row>
    <row r="295" spans="1:23" ht="30" customHeight="1" thickBot="1">
      <c r="A295" s="415"/>
      <c r="B295" s="419"/>
      <c r="C295" s="149" t="s">
        <v>24</v>
      </c>
      <c r="D295" s="421"/>
      <c r="E295" s="421"/>
      <c r="F295" s="421"/>
      <c r="G295" s="421"/>
      <c r="H295" s="426"/>
      <c r="I295" s="237">
        <v>3.1</v>
      </c>
      <c r="J295" s="238"/>
      <c r="K295" s="238"/>
      <c r="L295" s="238"/>
      <c r="M295" s="239"/>
      <c r="N295" s="429"/>
      <c r="O295" s="424"/>
      <c r="P295" s="424"/>
      <c r="Q295" s="424"/>
      <c r="R295" s="424"/>
      <c r="S295" s="251"/>
      <c r="T295" s="248"/>
      <c r="U295" s="248"/>
      <c r="V295" s="248"/>
      <c r="W295" s="252"/>
    </row>
    <row r="296" spans="1:23" ht="30" customHeight="1" thickBot="1">
      <c r="A296" s="416"/>
      <c r="B296" s="422" t="s">
        <v>25</v>
      </c>
      <c r="C296" s="423"/>
      <c r="D296" s="256"/>
      <c r="E296" s="223"/>
      <c r="F296" s="223"/>
      <c r="G296" s="223"/>
      <c r="H296" s="223"/>
      <c r="I296" s="223">
        <f t="shared" ref="I296:M296" si="62">I288+I289+I290+I291+I292+I293+I294+I295</f>
        <v>3.1</v>
      </c>
      <c r="J296" s="223">
        <f t="shared" si="62"/>
        <v>0</v>
      </c>
      <c r="K296" s="223">
        <f t="shared" si="62"/>
        <v>0</v>
      </c>
      <c r="L296" s="223">
        <f t="shared" si="62"/>
        <v>0</v>
      </c>
      <c r="M296" s="224">
        <f t="shared" si="62"/>
        <v>0</v>
      </c>
      <c r="N296" s="256"/>
      <c r="O296" s="223"/>
      <c r="P296" s="223"/>
      <c r="Q296" s="223"/>
      <c r="R296" s="223"/>
      <c r="S296" s="223">
        <f t="shared" ref="S296:W296" si="63">S288+S289+S290+S291+S292+S293+S294+S295</f>
        <v>0</v>
      </c>
      <c r="T296" s="223">
        <f t="shared" si="63"/>
        <v>0</v>
      </c>
      <c r="U296" s="223">
        <f t="shared" si="63"/>
        <v>0</v>
      </c>
      <c r="V296" s="223">
        <f t="shared" si="63"/>
        <v>0</v>
      </c>
      <c r="W296" s="224">
        <f t="shared" si="63"/>
        <v>0</v>
      </c>
    </row>
    <row r="297" spans="1:23" ht="30" customHeight="1">
      <c r="A297" s="415">
        <v>33</v>
      </c>
      <c r="B297" s="417" t="s">
        <v>242</v>
      </c>
      <c r="C297" s="144" t="s">
        <v>17</v>
      </c>
      <c r="D297" s="420">
        <v>1037.83</v>
      </c>
      <c r="E297" s="420"/>
      <c r="F297" s="420">
        <v>65.89</v>
      </c>
      <c r="G297" s="420">
        <v>0.6</v>
      </c>
      <c r="H297" s="425">
        <v>0.871</v>
      </c>
      <c r="I297" s="240">
        <v>15</v>
      </c>
      <c r="J297" s="232"/>
      <c r="K297" s="232"/>
      <c r="L297" s="232"/>
      <c r="M297" s="233"/>
      <c r="N297" s="427"/>
      <c r="O297" s="420"/>
      <c r="P297" s="420"/>
      <c r="Q297" s="420"/>
      <c r="R297" s="420"/>
      <c r="S297" s="242"/>
      <c r="T297" s="243"/>
      <c r="U297" s="243"/>
      <c r="V297" s="243"/>
      <c r="W297" s="244"/>
    </row>
    <row r="298" spans="1:23" ht="30" customHeight="1">
      <c r="A298" s="415"/>
      <c r="B298" s="418"/>
      <c r="C298" s="146" t="s">
        <v>18</v>
      </c>
      <c r="D298" s="421"/>
      <c r="E298" s="421"/>
      <c r="F298" s="421"/>
      <c r="G298" s="421"/>
      <c r="H298" s="426"/>
      <c r="I298" s="236">
        <v>10</v>
      </c>
      <c r="J298" s="234"/>
      <c r="K298" s="234"/>
      <c r="L298" s="234"/>
      <c r="M298" s="235"/>
      <c r="N298" s="428"/>
      <c r="O298" s="421"/>
      <c r="P298" s="421"/>
      <c r="Q298" s="421"/>
      <c r="R298" s="421"/>
      <c r="S298" s="245"/>
      <c r="T298" s="246"/>
      <c r="U298" s="246"/>
      <c r="V298" s="246"/>
      <c r="W298" s="247"/>
    </row>
    <row r="299" spans="1:23" ht="30" customHeight="1">
      <c r="A299" s="415"/>
      <c r="B299" s="418"/>
      <c r="C299" s="146" t="s">
        <v>19</v>
      </c>
      <c r="D299" s="421"/>
      <c r="E299" s="421"/>
      <c r="F299" s="421"/>
      <c r="G299" s="421"/>
      <c r="H299" s="426"/>
      <c r="I299" s="236"/>
      <c r="J299" s="234"/>
      <c r="K299" s="234"/>
      <c r="L299" s="234"/>
      <c r="M299" s="235"/>
      <c r="N299" s="428"/>
      <c r="O299" s="421"/>
      <c r="P299" s="421"/>
      <c r="Q299" s="421"/>
      <c r="R299" s="421"/>
      <c r="S299" s="245"/>
      <c r="T299" s="246"/>
      <c r="U299" s="246"/>
      <c r="V299" s="246"/>
      <c r="W299" s="247"/>
    </row>
    <row r="300" spans="1:23" ht="30" customHeight="1">
      <c r="A300" s="415"/>
      <c r="B300" s="418"/>
      <c r="C300" s="146" t="s">
        <v>20</v>
      </c>
      <c r="D300" s="421"/>
      <c r="E300" s="421"/>
      <c r="F300" s="421"/>
      <c r="G300" s="421"/>
      <c r="H300" s="426"/>
      <c r="I300" s="236">
        <v>10</v>
      </c>
      <c r="J300" s="234"/>
      <c r="K300" s="234"/>
      <c r="L300" s="234"/>
      <c r="M300" s="235"/>
      <c r="N300" s="428"/>
      <c r="O300" s="421"/>
      <c r="P300" s="421"/>
      <c r="Q300" s="421"/>
      <c r="R300" s="421"/>
      <c r="S300" s="245"/>
      <c r="T300" s="246"/>
      <c r="U300" s="246"/>
      <c r="V300" s="246"/>
      <c r="W300" s="247"/>
    </row>
    <row r="301" spans="1:23" ht="30" customHeight="1">
      <c r="A301" s="415"/>
      <c r="B301" s="418"/>
      <c r="C301" s="146" t="s">
        <v>21</v>
      </c>
      <c r="D301" s="421"/>
      <c r="E301" s="421"/>
      <c r="F301" s="421"/>
      <c r="G301" s="421"/>
      <c r="H301" s="426"/>
      <c r="I301" s="236">
        <v>8</v>
      </c>
      <c r="J301" s="234"/>
      <c r="K301" s="234"/>
      <c r="L301" s="234"/>
      <c r="M301" s="235"/>
      <c r="N301" s="428"/>
      <c r="O301" s="421"/>
      <c r="P301" s="421"/>
      <c r="Q301" s="421"/>
      <c r="R301" s="421"/>
      <c r="S301" s="245"/>
      <c r="T301" s="246"/>
      <c r="U301" s="246"/>
      <c r="V301" s="246"/>
      <c r="W301" s="247"/>
    </row>
    <row r="302" spans="1:23" ht="30" customHeight="1">
      <c r="A302" s="415"/>
      <c r="B302" s="418"/>
      <c r="C302" s="146" t="s">
        <v>22</v>
      </c>
      <c r="D302" s="421"/>
      <c r="E302" s="421"/>
      <c r="F302" s="421"/>
      <c r="G302" s="421"/>
      <c r="H302" s="426"/>
      <c r="I302" s="236">
        <v>6</v>
      </c>
      <c r="J302" s="234"/>
      <c r="K302" s="234"/>
      <c r="L302" s="234"/>
      <c r="M302" s="235"/>
      <c r="N302" s="428"/>
      <c r="O302" s="421"/>
      <c r="P302" s="421"/>
      <c r="Q302" s="421"/>
      <c r="R302" s="421"/>
      <c r="S302" s="245"/>
      <c r="T302" s="246"/>
      <c r="U302" s="246"/>
      <c r="V302" s="246"/>
      <c r="W302" s="247"/>
    </row>
    <row r="303" spans="1:23" ht="30" customHeight="1">
      <c r="A303" s="415"/>
      <c r="B303" s="418"/>
      <c r="C303" s="146" t="s">
        <v>23</v>
      </c>
      <c r="D303" s="421"/>
      <c r="E303" s="421"/>
      <c r="F303" s="421"/>
      <c r="G303" s="421"/>
      <c r="H303" s="426"/>
      <c r="I303" s="236">
        <v>1</v>
      </c>
      <c r="J303" s="234"/>
      <c r="K303" s="234"/>
      <c r="L303" s="234"/>
      <c r="M303" s="235"/>
      <c r="N303" s="428"/>
      <c r="O303" s="421"/>
      <c r="P303" s="421"/>
      <c r="Q303" s="421"/>
      <c r="R303" s="421"/>
      <c r="S303" s="245"/>
      <c r="T303" s="246"/>
      <c r="U303" s="246"/>
      <c r="V303" s="246"/>
      <c r="W303" s="247"/>
    </row>
    <row r="304" spans="1:23" ht="30" customHeight="1" thickBot="1">
      <c r="A304" s="415"/>
      <c r="B304" s="419"/>
      <c r="C304" s="149" t="s">
        <v>24</v>
      </c>
      <c r="D304" s="421"/>
      <c r="E304" s="421"/>
      <c r="F304" s="421"/>
      <c r="G304" s="421"/>
      <c r="H304" s="426"/>
      <c r="I304" s="237">
        <v>10</v>
      </c>
      <c r="J304" s="238"/>
      <c r="K304" s="238"/>
      <c r="L304" s="238"/>
      <c r="M304" s="239"/>
      <c r="N304" s="429"/>
      <c r="O304" s="424"/>
      <c r="P304" s="424"/>
      <c r="Q304" s="424"/>
      <c r="R304" s="424"/>
      <c r="S304" s="251"/>
      <c r="T304" s="248"/>
      <c r="U304" s="248"/>
      <c r="V304" s="248"/>
      <c r="W304" s="252"/>
    </row>
    <row r="305" spans="1:23" ht="30" customHeight="1" thickBot="1">
      <c r="A305" s="416"/>
      <c r="B305" s="422" t="s">
        <v>25</v>
      </c>
      <c r="C305" s="423"/>
      <c r="D305" s="256"/>
      <c r="E305" s="223"/>
      <c r="F305" s="223"/>
      <c r="G305" s="223"/>
      <c r="H305" s="223"/>
      <c r="I305" s="223">
        <f>I297+I298+I299+I300+I301+I302+I303+I304</f>
        <v>60</v>
      </c>
      <c r="J305" s="223">
        <f t="shared" ref="J305:M305" si="64">J297+J298+J299+J300+J301+J302+J303+J304</f>
        <v>0</v>
      </c>
      <c r="K305" s="223">
        <f t="shared" si="64"/>
        <v>0</v>
      </c>
      <c r="L305" s="223">
        <f t="shared" si="64"/>
        <v>0</v>
      </c>
      <c r="M305" s="224">
        <f t="shared" si="64"/>
        <v>0</v>
      </c>
      <c r="N305" s="256"/>
      <c r="O305" s="223"/>
      <c r="P305" s="223"/>
      <c r="Q305" s="223"/>
      <c r="R305" s="223"/>
      <c r="S305" s="223">
        <f>S297+S298+S299+S300+S301+S302+S303+S304</f>
        <v>0</v>
      </c>
      <c r="T305" s="223">
        <f t="shared" ref="T305:W305" si="65">T297+T298+T299+T300+T301+T302+T303+T304</f>
        <v>0</v>
      </c>
      <c r="U305" s="223">
        <f t="shared" si="65"/>
        <v>0</v>
      </c>
      <c r="V305" s="223">
        <f t="shared" si="65"/>
        <v>0</v>
      </c>
      <c r="W305" s="224">
        <f t="shared" si="65"/>
        <v>0</v>
      </c>
    </row>
    <row r="306" spans="1:23" ht="30" customHeight="1">
      <c r="A306" s="415">
        <v>34</v>
      </c>
      <c r="B306" s="417" t="s">
        <v>243</v>
      </c>
      <c r="C306" s="144" t="s">
        <v>17</v>
      </c>
      <c r="D306" s="420">
        <v>814.43600000000004</v>
      </c>
      <c r="E306" s="420"/>
      <c r="F306" s="420">
        <v>338.4</v>
      </c>
      <c r="G306" s="420"/>
      <c r="H306" s="425"/>
      <c r="I306" s="240">
        <v>15</v>
      </c>
      <c r="J306" s="232"/>
      <c r="K306" s="232"/>
      <c r="L306" s="232"/>
      <c r="M306" s="233"/>
      <c r="N306" s="427"/>
      <c r="O306" s="420"/>
      <c r="P306" s="420"/>
      <c r="Q306" s="420">
        <v>1.7</v>
      </c>
      <c r="R306" s="420"/>
      <c r="S306" s="242"/>
      <c r="T306" s="243"/>
      <c r="U306" s="243"/>
      <c r="V306" s="243"/>
      <c r="W306" s="244"/>
    </row>
    <row r="307" spans="1:23" ht="30" customHeight="1">
      <c r="A307" s="415"/>
      <c r="B307" s="418"/>
      <c r="C307" s="146" t="s">
        <v>18</v>
      </c>
      <c r="D307" s="421"/>
      <c r="E307" s="421"/>
      <c r="F307" s="421"/>
      <c r="G307" s="421"/>
      <c r="H307" s="426"/>
      <c r="I307" s="236"/>
      <c r="J307" s="234"/>
      <c r="K307" s="234"/>
      <c r="L307" s="234"/>
      <c r="M307" s="235"/>
      <c r="N307" s="428"/>
      <c r="O307" s="421"/>
      <c r="P307" s="421"/>
      <c r="Q307" s="421"/>
      <c r="R307" s="421"/>
      <c r="S307" s="245"/>
      <c r="T307" s="246"/>
      <c r="U307" s="246"/>
      <c r="V307" s="246"/>
      <c r="W307" s="247"/>
    </row>
    <row r="308" spans="1:23" ht="30" customHeight="1">
      <c r="A308" s="415"/>
      <c r="B308" s="418"/>
      <c r="C308" s="146" t="s">
        <v>19</v>
      </c>
      <c r="D308" s="421"/>
      <c r="E308" s="421"/>
      <c r="F308" s="421"/>
      <c r="G308" s="421"/>
      <c r="H308" s="426"/>
      <c r="I308" s="236">
        <v>10</v>
      </c>
      <c r="J308" s="234"/>
      <c r="K308" s="234"/>
      <c r="L308" s="234"/>
      <c r="M308" s="235"/>
      <c r="N308" s="428"/>
      <c r="O308" s="421"/>
      <c r="P308" s="421"/>
      <c r="Q308" s="421"/>
      <c r="R308" s="421"/>
      <c r="S308" s="245"/>
      <c r="T308" s="246"/>
      <c r="U308" s="246"/>
      <c r="V308" s="246"/>
      <c r="W308" s="247"/>
    </row>
    <row r="309" spans="1:23" ht="30" customHeight="1">
      <c r="A309" s="415"/>
      <c r="B309" s="418"/>
      <c r="C309" s="146" t="s">
        <v>20</v>
      </c>
      <c r="D309" s="421"/>
      <c r="E309" s="421"/>
      <c r="F309" s="421"/>
      <c r="G309" s="421"/>
      <c r="H309" s="426"/>
      <c r="I309" s="236"/>
      <c r="J309" s="234"/>
      <c r="K309" s="234"/>
      <c r="L309" s="234"/>
      <c r="M309" s="235"/>
      <c r="N309" s="428"/>
      <c r="O309" s="421"/>
      <c r="P309" s="421"/>
      <c r="Q309" s="421"/>
      <c r="R309" s="421"/>
      <c r="S309" s="245"/>
      <c r="T309" s="246"/>
      <c r="U309" s="246"/>
      <c r="V309" s="246"/>
      <c r="W309" s="247"/>
    </row>
    <row r="310" spans="1:23" ht="30" customHeight="1">
      <c r="A310" s="415"/>
      <c r="B310" s="418"/>
      <c r="C310" s="146" t="s">
        <v>21</v>
      </c>
      <c r="D310" s="421"/>
      <c r="E310" s="421"/>
      <c r="F310" s="421"/>
      <c r="G310" s="421"/>
      <c r="H310" s="426"/>
      <c r="I310" s="236">
        <v>20.6</v>
      </c>
      <c r="J310" s="234"/>
      <c r="K310" s="234"/>
      <c r="L310" s="234"/>
      <c r="M310" s="235"/>
      <c r="N310" s="428"/>
      <c r="O310" s="421"/>
      <c r="P310" s="421"/>
      <c r="Q310" s="421"/>
      <c r="R310" s="421"/>
      <c r="S310" s="245"/>
      <c r="T310" s="246"/>
      <c r="U310" s="246"/>
      <c r="V310" s="246"/>
      <c r="W310" s="247"/>
    </row>
    <row r="311" spans="1:23" ht="30" customHeight="1">
      <c r="A311" s="415"/>
      <c r="B311" s="418"/>
      <c r="C311" s="146" t="s">
        <v>22</v>
      </c>
      <c r="D311" s="421"/>
      <c r="E311" s="421"/>
      <c r="F311" s="421"/>
      <c r="G311" s="421"/>
      <c r="H311" s="426"/>
      <c r="I311" s="236"/>
      <c r="J311" s="234"/>
      <c r="K311" s="234"/>
      <c r="L311" s="234"/>
      <c r="M311" s="235"/>
      <c r="N311" s="428"/>
      <c r="O311" s="421"/>
      <c r="P311" s="421"/>
      <c r="Q311" s="421"/>
      <c r="R311" s="421"/>
      <c r="S311" s="245"/>
      <c r="T311" s="246"/>
      <c r="U311" s="246"/>
      <c r="V311" s="246"/>
      <c r="W311" s="247"/>
    </row>
    <row r="312" spans="1:23" ht="30" customHeight="1">
      <c r="A312" s="415"/>
      <c r="B312" s="418"/>
      <c r="C312" s="146" t="s">
        <v>23</v>
      </c>
      <c r="D312" s="421"/>
      <c r="E312" s="421"/>
      <c r="F312" s="421"/>
      <c r="G312" s="421"/>
      <c r="H312" s="426"/>
      <c r="I312" s="236">
        <v>10</v>
      </c>
      <c r="J312" s="234"/>
      <c r="K312" s="234"/>
      <c r="L312" s="234"/>
      <c r="M312" s="235"/>
      <c r="N312" s="428"/>
      <c r="O312" s="421"/>
      <c r="P312" s="421"/>
      <c r="Q312" s="421"/>
      <c r="R312" s="421"/>
      <c r="S312" s="245"/>
      <c r="T312" s="246"/>
      <c r="U312" s="246"/>
      <c r="V312" s="246"/>
      <c r="W312" s="247"/>
    </row>
    <row r="313" spans="1:23" ht="30" customHeight="1" thickBot="1">
      <c r="A313" s="415"/>
      <c r="B313" s="419"/>
      <c r="C313" s="149" t="s">
        <v>24</v>
      </c>
      <c r="D313" s="421"/>
      <c r="E313" s="421"/>
      <c r="F313" s="421"/>
      <c r="G313" s="421"/>
      <c r="H313" s="426"/>
      <c r="I313" s="237">
        <v>30</v>
      </c>
      <c r="J313" s="238"/>
      <c r="K313" s="238"/>
      <c r="L313" s="238"/>
      <c r="M313" s="239"/>
      <c r="N313" s="429"/>
      <c r="O313" s="424"/>
      <c r="P313" s="424"/>
      <c r="Q313" s="424"/>
      <c r="R313" s="424"/>
      <c r="S313" s="251"/>
      <c r="T313" s="248"/>
      <c r="U313" s="248"/>
      <c r="V313" s="248"/>
      <c r="W313" s="252"/>
    </row>
    <row r="314" spans="1:23" ht="30" customHeight="1" thickBot="1">
      <c r="A314" s="416"/>
      <c r="B314" s="422" t="s">
        <v>25</v>
      </c>
      <c r="C314" s="423"/>
      <c r="D314" s="256"/>
      <c r="E314" s="223"/>
      <c r="F314" s="223"/>
      <c r="G314" s="223"/>
      <c r="H314" s="223"/>
      <c r="I314" s="223">
        <f t="shared" ref="I314:M314" si="66">I306+I307+I308+I309+I310+I311+I312+I313</f>
        <v>85.6</v>
      </c>
      <c r="J314" s="223">
        <f t="shared" si="66"/>
        <v>0</v>
      </c>
      <c r="K314" s="223">
        <f t="shared" si="66"/>
        <v>0</v>
      </c>
      <c r="L314" s="223">
        <f t="shared" si="66"/>
        <v>0</v>
      </c>
      <c r="M314" s="224">
        <f t="shared" si="66"/>
        <v>0</v>
      </c>
      <c r="N314" s="256"/>
      <c r="O314" s="223"/>
      <c r="P314" s="223"/>
      <c r="Q314" s="223"/>
      <c r="R314" s="223"/>
      <c r="S314" s="223">
        <f t="shared" ref="S314:W314" si="67">S306+S307+S308+S309+S310+S311+S312+S313</f>
        <v>0</v>
      </c>
      <c r="T314" s="223">
        <f t="shared" si="67"/>
        <v>0</v>
      </c>
      <c r="U314" s="223">
        <f t="shared" si="67"/>
        <v>0</v>
      </c>
      <c r="V314" s="223">
        <f t="shared" si="67"/>
        <v>0</v>
      </c>
      <c r="W314" s="224">
        <f t="shared" si="67"/>
        <v>0</v>
      </c>
    </row>
    <row r="315" spans="1:23" ht="30" customHeight="1">
      <c r="A315" s="415">
        <v>35</v>
      </c>
      <c r="B315" s="417" t="s">
        <v>244</v>
      </c>
      <c r="C315" s="144" t="s">
        <v>17</v>
      </c>
      <c r="D315" s="420">
        <v>832.44</v>
      </c>
      <c r="E315" s="420"/>
      <c r="F315" s="420">
        <v>605.29999999999995</v>
      </c>
      <c r="G315" s="420">
        <v>0.2</v>
      </c>
      <c r="H315" s="425"/>
      <c r="I315" s="240"/>
      <c r="J315" s="232"/>
      <c r="K315" s="232"/>
      <c r="L315" s="232"/>
      <c r="M315" s="233"/>
      <c r="N315" s="427"/>
      <c r="O315" s="420"/>
      <c r="P315" s="420"/>
      <c r="Q315" s="420"/>
      <c r="R315" s="420"/>
      <c r="S315" s="242"/>
      <c r="T315" s="243"/>
      <c r="U315" s="243"/>
      <c r="V315" s="243"/>
      <c r="W315" s="244"/>
    </row>
    <row r="316" spans="1:23" ht="30" customHeight="1">
      <c r="A316" s="415"/>
      <c r="B316" s="418"/>
      <c r="C316" s="146" t="s">
        <v>18</v>
      </c>
      <c r="D316" s="421"/>
      <c r="E316" s="421"/>
      <c r="F316" s="421"/>
      <c r="G316" s="421"/>
      <c r="H316" s="426"/>
      <c r="I316" s="236"/>
      <c r="J316" s="234"/>
      <c r="K316" s="234"/>
      <c r="L316" s="234"/>
      <c r="M316" s="235"/>
      <c r="N316" s="428"/>
      <c r="O316" s="421"/>
      <c r="P316" s="421"/>
      <c r="Q316" s="421"/>
      <c r="R316" s="421"/>
      <c r="S316" s="245"/>
      <c r="T316" s="246"/>
      <c r="U316" s="246"/>
      <c r="V316" s="246"/>
      <c r="W316" s="247"/>
    </row>
    <row r="317" spans="1:23" ht="30" customHeight="1">
      <c r="A317" s="415"/>
      <c r="B317" s="418"/>
      <c r="C317" s="146" t="s">
        <v>19</v>
      </c>
      <c r="D317" s="421"/>
      <c r="E317" s="421"/>
      <c r="F317" s="421"/>
      <c r="G317" s="421"/>
      <c r="H317" s="426"/>
      <c r="I317" s="236"/>
      <c r="J317" s="234"/>
      <c r="K317" s="234"/>
      <c r="L317" s="234"/>
      <c r="M317" s="235"/>
      <c r="N317" s="428"/>
      <c r="O317" s="421"/>
      <c r="P317" s="421"/>
      <c r="Q317" s="421"/>
      <c r="R317" s="421"/>
      <c r="S317" s="245"/>
      <c r="T317" s="246"/>
      <c r="U317" s="246"/>
      <c r="V317" s="246"/>
      <c r="W317" s="247"/>
    </row>
    <row r="318" spans="1:23" ht="30" customHeight="1">
      <c r="A318" s="415"/>
      <c r="B318" s="418"/>
      <c r="C318" s="146" t="s">
        <v>20</v>
      </c>
      <c r="D318" s="421"/>
      <c r="E318" s="421"/>
      <c r="F318" s="421"/>
      <c r="G318" s="421"/>
      <c r="H318" s="426"/>
      <c r="I318" s="236"/>
      <c r="J318" s="234"/>
      <c r="K318" s="234"/>
      <c r="L318" s="234"/>
      <c r="M318" s="235"/>
      <c r="N318" s="428"/>
      <c r="O318" s="421"/>
      <c r="P318" s="421"/>
      <c r="Q318" s="421"/>
      <c r="R318" s="421"/>
      <c r="S318" s="245"/>
      <c r="T318" s="246"/>
      <c r="U318" s="246"/>
      <c r="V318" s="246"/>
      <c r="W318" s="247"/>
    </row>
    <row r="319" spans="1:23" ht="30" customHeight="1">
      <c r="A319" s="415"/>
      <c r="B319" s="418"/>
      <c r="C319" s="146" t="s">
        <v>21</v>
      </c>
      <c r="D319" s="421"/>
      <c r="E319" s="421"/>
      <c r="F319" s="421"/>
      <c r="G319" s="421"/>
      <c r="H319" s="426"/>
      <c r="I319" s="236"/>
      <c r="J319" s="234"/>
      <c r="K319" s="234"/>
      <c r="L319" s="234"/>
      <c r="M319" s="235"/>
      <c r="N319" s="428"/>
      <c r="O319" s="421"/>
      <c r="P319" s="421"/>
      <c r="Q319" s="421"/>
      <c r="R319" s="421"/>
      <c r="S319" s="245"/>
      <c r="T319" s="246"/>
      <c r="U319" s="246"/>
      <c r="V319" s="246"/>
      <c r="W319" s="247"/>
    </row>
    <row r="320" spans="1:23" ht="30" customHeight="1">
      <c r="A320" s="415"/>
      <c r="B320" s="418"/>
      <c r="C320" s="146" t="s">
        <v>22</v>
      </c>
      <c r="D320" s="421"/>
      <c r="E320" s="421"/>
      <c r="F320" s="421"/>
      <c r="G320" s="421"/>
      <c r="H320" s="426"/>
      <c r="I320" s="236"/>
      <c r="J320" s="234"/>
      <c r="K320" s="234"/>
      <c r="L320" s="234"/>
      <c r="M320" s="235"/>
      <c r="N320" s="428"/>
      <c r="O320" s="421"/>
      <c r="P320" s="421"/>
      <c r="Q320" s="421"/>
      <c r="R320" s="421"/>
      <c r="S320" s="245"/>
      <c r="T320" s="246"/>
      <c r="U320" s="246"/>
      <c r="V320" s="246"/>
      <c r="W320" s="247"/>
    </row>
    <row r="321" spans="1:23" ht="30" customHeight="1">
      <c r="A321" s="415"/>
      <c r="B321" s="418"/>
      <c r="C321" s="146" t="s">
        <v>23</v>
      </c>
      <c r="D321" s="421"/>
      <c r="E321" s="421"/>
      <c r="F321" s="421"/>
      <c r="G321" s="421"/>
      <c r="H321" s="426"/>
      <c r="I321" s="236"/>
      <c r="J321" s="234"/>
      <c r="K321" s="234"/>
      <c r="L321" s="234"/>
      <c r="M321" s="235"/>
      <c r="N321" s="428"/>
      <c r="O321" s="421"/>
      <c r="P321" s="421"/>
      <c r="Q321" s="421"/>
      <c r="R321" s="421"/>
      <c r="S321" s="245"/>
      <c r="T321" s="246"/>
      <c r="U321" s="246"/>
      <c r="V321" s="246"/>
      <c r="W321" s="247"/>
    </row>
    <row r="322" spans="1:23" ht="30" customHeight="1" thickBot="1">
      <c r="A322" s="415"/>
      <c r="B322" s="419"/>
      <c r="C322" s="149" t="s">
        <v>24</v>
      </c>
      <c r="D322" s="421"/>
      <c r="E322" s="421"/>
      <c r="F322" s="421"/>
      <c r="G322" s="421"/>
      <c r="H322" s="426"/>
      <c r="I322" s="237"/>
      <c r="J322" s="238"/>
      <c r="K322" s="238"/>
      <c r="L322" s="238"/>
      <c r="M322" s="239"/>
      <c r="N322" s="429"/>
      <c r="O322" s="424"/>
      <c r="P322" s="424"/>
      <c r="Q322" s="424"/>
      <c r="R322" s="424"/>
      <c r="S322" s="251"/>
      <c r="T322" s="248"/>
      <c r="U322" s="248"/>
      <c r="V322" s="248"/>
      <c r="W322" s="252"/>
    </row>
    <row r="323" spans="1:23" ht="30" customHeight="1" thickBot="1">
      <c r="A323" s="416"/>
      <c r="B323" s="422" t="s">
        <v>25</v>
      </c>
      <c r="C323" s="423"/>
      <c r="D323" s="256"/>
      <c r="E323" s="223"/>
      <c r="F323" s="223"/>
      <c r="G323" s="223"/>
      <c r="H323" s="223"/>
      <c r="I323" s="223">
        <f t="shared" ref="I323:M323" si="68">I315+I316+I317+I318+I319+I320+I321+I322</f>
        <v>0</v>
      </c>
      <c r="J323" s="223">
        <f t="shared" si="68"/>
        <v>0</v>
      </c>
      <c r="K323" s="223">
        <f t="shared" si="68"/>
        <v>0</v>
      </c>
      <c r="L323" s="223">
        <f t="shared" si="68"/>
        <v>0</v>
      </c>
      <c r="M323" s="224">
        <f t="shared" si="68"/>
        <v>0</v>
      </c>
      <c r="N323" s="256"/>
      <c r="O323" s="223"/>
      <c r="P323" s="223"/>
      <c r="Q323" s="223"/>
      <c r="R323" s="223"/>
      <c r="S323" s="223">
        <f t="shared" ref="S323:W323" si="69">S315+S316+S317+S318+S319+S320+S321+S322</f>
        <v>0</v>
      </c>
      <c r="T323" s="223">
        <f t="shared" si="69"/>
        <v>0</v>
      </c>
      <c r="U323" s="223">
        <f t="shared" si="69"/>
        <v>0</v>
      </c>
      <c r="V323" s="223">
        <f t="shared" si="69"/>
        <v>0</v>
      </c>
      <c r="W323" s="224">
        <f t="shared" si="69"/>
        <v>0</v>
      </c>
    </row>
    <row r="324" spans="1:23" ht="30" customHeight="1">
      <c r="A324" s="415">
        <v>36</v>
      </c>
      <c r="B324" s="417" t="s">
        <v>245</v>
      </c>
      <c r="C324" s="144" t="s">
        <v>17</v>
      </c>
      <c r="D324" s="420">
        <v>461.76100000000002</v>
      </c>
      <c r="E324" s="420"/>
      <c r="F324" s="420"/>
      <c r="G324" s="420"/>
      <c r="H324" s="425"/>
      <c r="I324" s="240">
        <v>9.1999999999999993</v>
      </c>
      <c r="J324" s="232"/>
      <c r="K324" s="232"/>
      <c r="L324" s="232"/>
      <c r="M324" s="233"/>
      <c r="N324" s="427"/>
      <c r="O324" s="420"/>
      <c r="P324" s="420"/>
      <c r="Q324" s="420"/>
      <c r="R324" s="420"/>
      <c r="S324" s="242"/>
      <c r="T324" s="243"/>
      <c r="U324" s="243"/>
      <c r="V324" s="243"/>
      <c r="W324" s="244"/>
    </row>
    <row r="325" spans="1:23" ht="30" customHeight="1">
      <c r="A325" s="415"/>
      <c r="B325" s="418"/>
      <c r="C325" s="146" t="s">
        <v>18</v>
      </c>
      <c r="D325" s="421"/>
      <c r="E325" s="421"/>
      <c r="F325" s="421"/>
      <c r="G325" s="421"/>
      <c r="H325" s="426"/>
      <c r="I325" s="236"/>
      <c r="J325" s="234"/>
      <c r="K325" s="234"/>
      <c r="L325" s="234"/>
      <c r="M325" s="235"/>
      <c r="N325" s="428"/>
      <c r="O325" s="421"/>
      <c r="P325" s="421"/>
      <c r="Q325" s="421"/>
      <c r="R325" s="421"/>
      <c r="S325" s="245"/>
      <c r="T325" s="246"/>
      <c r="U325" s="246"/>
      <c r="V325" s="246"/>
      <c r="W325" s="247"/>
    </row>
    <row r="326" spans="1:23" ht="30" customHeight="1">
      <c r="A326" s="415"/>
      <c r="B326" s="418"/>
      <c r="C326" s="146" t="s">
        <v>19</v>
      </c>
      <c r="D326" s="421"/>
      <c r="E326" s="421"/>
      <c r="F326" s="421"/>
      <c r="G326" s="421"/>
      <c r="H326" s="426"/>
      <c r="I326" s="236">
        <v>20</v>
      </c>
      <c r="J326" s="234"/>
      <c r="K326" s="234"/>
      <c r="L326" s="234"/>
      <c r="M326" s="235"/>
      <c r="N326" s="428"/>
      <c r="O326" s="421"/>
      <c r="P326" s="421"/>
      <c r="Q326" s="421"/>
      <c r="R326" s="421"/>
      <c r="S326" s="245"/>
      <c r="T326" s="246"/>
      <c r="U326" s="246"/>
      <c r="V326" s="246"/>
      <c r="W326" s="247"/>
    </row>
    <row r="327" spans="1:23" ht="30" customHeight="1">
      <c r="A327" s="415"/>
      <c r="B327" s="418"/>
      <c r="C327" s="146" t="s">
        <v>20</v>
      </c>
      <c r="D327" s="421"/>
      <c r="E327" s="421"/>
      <c r="F327" s="421"/>
      <c r="G327" s="421"/>
      <c r="H327" s="426"/>
      <c r="I327" s="236"/>
      <c r="J327" s="234"/>
      <c r="K327" s="234"/>
      <c r="L327" s="234"/>
      <c r="M327" s="235"/>
      <c r="N327" s="428"/>
      <c r="O327" s="421"/>
      <c r="P327" s="421"/>
      <c r="Q327" s="421"/>
      <c r="R327" s="421"/>
      <c r="S327" s="245"/>
      <c r="T327" s="246"/>
      <c r="U327" s="246"/>
      <c r="V327" s="246"/>
      <c r="W327" s="247"/>
    </row>
    <row r="328" spans="1:23" ht="30" customHeight="1">
      <c r="A328" s="415"/>
      <c r="B328" s="418"/>
      <c r="C328" s="146" t="s">
        <v>21</v>
      </c>
      <c r="D328" s="421"/>
      <c r="E328" s="421"/>
      <c r="F328" s="421"/>
      <c r="G328" s="421"/>
      <c r="H328" s="426"/>
      <c r="I328" s="236"/>
      <c r="J328" s="234"/>
      <c r="K328" s="234"/>
      <c r="L328" s="234"/>
      <c r="M328" s="235"/>
      <c r="N328" s="428"/>
      <c r="O328" s="421"/>
      <c r="P328" s="421"/>
      <c r="Q328" s="421"/>
      <c r="R328" s="421"/>
      <c r="S328" s="245"/>
      <c r="T328" s="246"/>
      <c r="U328" s="246"/>
      <c r="V328" s="246"/>
      <c r="W328" s="247"/>
    </row>
    <row r="329" spans="1:23" ht="30" customHeight="1">
      <c r="A329" s="415"/>
      <c r="B329" s="418"/>
      <c r="C329" s="146" t="s">
        <v>22</v>
      </c>
      <c r="D329" s="421"/>
      <c r="E329" s="421"/>
      <c r="F329" s="421"/>
      <c r="G329" s="421"/>
      <c r="H329" s="426"/>
      <c r="I329" s="236"/>
      <c r="J329" s="234"/>
      <c r="K329" s="234"/>
      <c r="L329" s="234"/>
      <c r="M329" s="235"/>
      <c r="N329" s="428"/>
      <c r="O329" s="421"/>
      <c r="P329" s="421"/>
      <c r="Q329" s="421"/>
      <c r="R329" s="421"/>
      <c r="S329" s="245"/>
      <c r="T329" s="246"/>
      <c r="U329" s="246"/>
      <c r="V329" s="246"/>
      <c r="W329" s="247"/>
    </row>
    <row r="330" spans="1:23" ht="30" customHeight="1">
      <c r="A330" s="415"/>
      <c r="B330" s="418"/>
      <c r="C330" s="146" t="s">
        <v>23</v>
      </c>
      <c r="D330" s="421"/>
      <c r="E330" s="421"/>
      <c r="F330" s="421"/>
      <c r="G330" s="421"/>
      <c r="H330" s="426"/>
      <c r="I330" s="236"/>
      <c r="J330" s="234"/>
      <c r="K330" s="234"/>
      <c r="L330" s="234"/>
      <c r="M330" s="235"/>
      <c r="N330" s="428"/>
      <c r="O330" s="421"/>
      <c r="P330" s="421"/>
      <c r="Q330" s="421"/>
      <c r="R330" s="421"/>
      <c r="S330" s="245"/>
      <c r="T330" s="246"/>
      <c r="U330" s="246"/>
      <c r="V330" s="246"/>
      <c r="W330" s="247"/>
    </row>
    <row r="331" spans="1:23" ht="30" customHeight="1" thickBot="1">
      <c r="A331" s="415"/>
      <c r="B331" s="419"/>
      <c r="C331" s="149" t="s">
        <v>24</v>
      </c>
      <c r="D331" s="421"/>
      <c r="E331" s="421"/>
      <c r="F331" s="421"/>
      <c r="G331" s="421"/>
      <c r="H331" s="426"/>
      <c r="I331" s="237">
        <v>3</v>
      </c>
      <c r="J331" s="238"/>
      <c r="K331" s="238"/>
      <c r="L331" s="238"/>
      <c r="M331" s="239"/>
      <c r="N331" s="429"/>
      <c r="O331" s="424"/>
      <c r="P331" s="424"/>
      <c r="Q331" s="424"/>
      <c r="R331" s="424"/>
      <c r="S331" s="251"/>
      <c r="T331" s="248"/>
      <c r="U331" s="248"/>
      <c r="V331" s="248"/>
      <c r="W331" s="252"/>
    </row>
    <row r="332" spans="1:23" ht="30" customHeight="1" thickBot="1">
      <c r="A332" s="416"/>
      <c r="B332" s="422" t="s">
        <v>25</v>
      </c>
      <c r="C332" s="423"/>
      <c r="D332" s="256"/>
      <c r="E332" s="223"/>
      <c r="F332" s="223"/>
      <c r="G332" s="223"/>
      <c r="H332" s="223"/>
      <c r="I332" s="223">
        <f t="shared" ref="I332:M332" si="70">I324+I325+I326+I327+I328+I329+I330+I331</f>
        <v>32.200000000000003</v>
      </c>
      <c r="J332" s="223">
        <f t="shared" si="70"/>
        <v>0</v>
      </c>
      <c r="K332" s="223">
        <f t="shared" si="70"/>
        <v>0</v>
      </c>
      <c r="L332" s="223">
        <f t="shared" si="70"/>
        <v>0</v>
      </c>
      <c r="M332" s="224">
        <f t="shared" si="70"/>
        <v>0</v>
      </c>
      <c r="N332" s="256"/>
      <c r="O332" s="223"/>
      <c r="P332" s="223"/>
      <c r="Q332" s="223"/>
      <c r="R332" s="223"/>
      <c r="S332" s="223">
        <f t="shared" ref="S332:W332" si="71">S324+S325+S326+S327+S328+S329+S330+S331</f>
        <v>0</v>
      </c>
      <c r="T332" s="223">
        <f t="shared" si="71"/>
        <v>0</v>
      </c>
      <c r="U332" s="223">
        <f t="shared" si="71"/>
        <v>0</v>
      </c>
      <c r="V332" s="223">
        <f t="shared" si="71"/>
        <v>0</v>
      </c>
      <c r="W332" s="224">
        <f t="shared" si="71"/>
        <v>0</v>
      </c>
    </row>
    <row r="333" spans="1:23" ht="30" customHeight="1">
      <c r="A333" s="415">
        <v>37</v>
      </c>
      <c r="B333" s="417" t="s">
        <v>246</v>
      </c>
      <c r="C333" s="144" t="s">
        <v>17</v>
      </c>
      <c r="D333" s="420">
        <v>563.38</v>
      </c>
      <c r="E333" s="420"/>
      <c r="F333" s="420">
        <v>19.739999999999998</v>
      </c>
      <c r="G333" s="420"/>
      <c r="H333" s="425"/>
      <c r="I333" s="240">
        <v>20</v>
      </c>
      <c r="J333" s="232"/>
      <c r="K333" s="232"/>
      <c r="L333" s="232"/>
      <c r="M333" s="233"/>
      <c r="N333" s="427">
        <v>0.04</v>
      </c>
      <c r="O333" s="420"/>
      <c r="P333" s="420"/>
      <c r="Q333" s="420"/>
      <c r="R333" s="420"/>
      <c r="S333" s="242"/>
      <c r="T333" s="243"/>
      <c r="U333" s="243"/>
      <c r="V333" s="243"/>
      <c r="W333" s="244"/>
    </row>
    <row r="334" spans="1:23" ht="30" customHeight="1">
      <c r="A334" s="415"/>
      <c r="B334" s="418"/>
      <c r="C334" s="146" t="s">
        <v>18</v>
      </c>
      <c r="D334" s="421"/>
      <c r="E334" s="421"/>
      <c r="F334" s="421"/>
      <c r="G334" s="421"/>
      <c r="H334" s="426"/>
      <c r="I334" s="236"/>
      <c r="J334" s="234"/>
      <c r="K334" s="234"/>
      <c r="L334" s="234"/>
      <c r="M334" s="235"/>
      <c r="N334" s="428"/>
      <c r="O334" s="421"/>
      <c r="P334" s="421"/>
      <c r="Q334" s="421"/>
      <c r="R334" s="421"/>
      <c r="S334" s="245"/>
      <c r="T334" s="246"/>
      <c r="U334" s="246"/>
      <c r="V334" s="246"/>
      <c r="W334" s="247"/>
    </row>
    <row r="335" spans="1:23" ht="30" customHeight="1">
      <c r="A335" s="415"/>
      <c r="B335" s="418"/>
      <c r="C335" s="146" t="s">
        <v>19</v>
      </c>
      <c r="D335" s="421"/>
      <c r="E335" s="421"/>
      <c r="F335" s="421"/>
      <c r="G335" s="421"/>
      <c r="H335" s="426"/>
      <c r="I335" s="236">
        <v>53</v>
      </c>
      <c r="J335" s="234"/>
      <c r="K335" s="234"/>
      <c r="L335" s="234"/>
      <c r="M335" s="235"/>
      <c r="N335" s="428"/>
      <c r="O335" s="421"/>
      <c r="P335" s="421"/>
      <c r="Q335" s="421"/>
      <c r="R335" s="421"/>
      <c r="S335" s="245"/>
      <c r="T335" s="246"/>
      <c r="U335" s="246"/>
      <c r="V335" s="246"/>
      <c r="W335" s="247"/>
    </row>
    <row r="336" spans="1:23" ht="30" customHeight="1">
      <c r="A336" s="415"/>
      <c r="B336" s="418"/>
      <c r="C336" s="146" t="s">
        <v>20</v>
      </c>
      <c r="D336" s="421"/>
      <c r="E336" s="421"/>
      <c r="F336" s="421"/>
      <c r="G336" s="421"/>
      <c r="H336" s="426"/>
      <c r="I336" s="236">
        <v>20</v>
      </c>
      <c r="J336" s="234"/>
      <c r="K336" s="234"/>
      <c r="L336" s="234"/>
      <c r="M336" s="235"/>
      <c r="N336" s="428"/>
      <c r="O336" s="421"/>
      <c r="P336" s="421"/>
      <c r="Q336" s="421"/>
      <c r="R336" s="421"/>
      <c r="S336" s="245"/>
      <c r="T336" s="246"/>
      <c r="U336" s="246"/>
      <c r="V336" s="246"/>
      <c r="W336" s="247"/>
    </row>
    <row r="337" spans="1:23" ht="30" customHeight="1">
      <c r="A337" s="415"/>
      <c r="B337" s="418"/>
      <c r="C337" s="146" t="s">
        <v>21</v>
      </c>
      <c r="D337" s="421"/>
      <c r="E337" s="421"/>
      <c r="F337" s="421"/>
      <c r="G337" s="421"/>
      <c r="H337" s="426"/>
      <c r="I337" s="236">
        <v>20</v>
      </c>
      <c r="J337" s="234"/>
      <c r="K337" s="234"/>
      <c r="L337" s="234"/>
      <c r="M337" s="235"/>
      <c r="N337" s="428"/>
      <c r="O337" s="421"/>
      <c r="P337" s="421"/>
      <c r="Q337" s="421"/>
      <c r="R337" s="421"/>
      <c r="S337" s="245"/>
      <c r="T337" s="246"/>
      <c r="U337" s="246"/>
      <c r="V337" s="246"/>
      <c r="W337" s="247"/>
    </row>
    <row r="338" spans="1:23" ht="30" customHeight="1">
      <c r="A338" s="415"/>
      <c r="B338" s="418"/>
      <c r="C338" s="146" t="s">
        <v>22</v>
      </c>
      <c r="D338" s="421"/>
      <c r="E338" s="421"/>
      <c r="F338" s="421"/>
      <c r="G338" s="421"/>
      <c r="H338" s="426"/>
      <c r="I338" s="236"/>
      <c r="J338" s="234"/>
      <c r="K338" s="234"/>
      <c r="L338" s="234"/>
      <c r="M338" s="235"/>
      <c r="N338" s="428"/>
      <c r="O338" s="421"/>
      <c r="P338" s="421"/>
      <c r="Q338" s="421"/>
      <c r="R338" s="421"/>
      <c r="S338" s="245"/>
      <c r="T338" s="246"/>
      <c r="U338" s="246"/>
      <c r="V338" s="246"/>
      <c r="W338" s="247"/>
    </row>
    <row r="339" spans="1:23" ht="30" customHeight="1">
      <c r="A339" s="415"/>
      <c r="B339" s="418"/>
      <c r="C339" s="146" t="s">
        <v>23</v>
      </c>
      <c r="D339" s="421"/>
      <c r="E339" s="421"/>
      <c r="F339" s="421"/>
      <c r="G339" s="421"/>
      <c r="H339" s="426"/>
      <c r="I339" s="236"/>
      <c r="J339" s="234"/>
      <c r="K339" s="234"/>
      <c r="L339" s="234"/>
      <c r="M339" s="235"/>
      <c r="N339" s="428"/>
      <c r="O339" s="421"/>
      <c r="P339" s="421"/>
      <c r="Q339" s="421"/>
      <c r="R339" s="421"/>
      <c r="S339" s="245"/>
      <c r="T339" s="246"/>
      <c r="U339" s="246"/>
      <c r="V339" s="246"/>
      <c r="W339" s="247"/>
    </row>
    <row r="340" spans="1:23" ht="30" customHeight="1" thickBot="1">
      <c r="A340" s="415"/>
      <c r="B340" s="419"/>
      <c r="C340" s="149" t="s">
        <v>24</v>
      </c>
      <c r="D340" s="421"/>
      <c r="E340" s="421"/>
      <c r="F340" s="421"/>
      <c r="G340" s="421"/>
      <c r="H340" s="426"/>
      <c r="I340" s="237">
        <v>5</v>
      </c>
      <c r="J340" s="238"/>
      <c r="K340" s="238"/>
      <c r="L340" s="238"/>
      <c r="M340" s="239"/>
      <c r="N340" s="429"/>
      <c r="O340" s="424"/>
      <c r="P340" s="424"/>
      <c r="Q340" s="424"/>
      <c r="R340" s="424"/>
      <c r="S340" s="251"/>
      <c r="T340" s="248"/>
      <c r="U340" s="248"/>
      <c r="V340" s="248"/>
      <c r="W340" s="252"/>
    </row>
    <row r="341" spans="1:23" ht="30" customHeight="1" thickBot="1">
      <c r="A341" s="416"/>
      <c r="B341" s="422" t="s">
        <v>25</v>
      </c>
      <c r="C341" s="423"/>
      <c r="D341" s="256"/>
      <c r="E341" s="223"/>
      <c r="F341" s="223"/>
      <c r="G341" s="223"/>
      <c r="H341" s="223"/>
      <c r="I341" s="223">
        <f>I333+I334+I335+I336+I337+I338+I339+I340</f>
        <v>118</v>
      </c>
      <c r="J341" s="223">
        <f t="shared" ref="J341:M341" si="72">J333+J334+J335+J336+J337+J338+J339+J340</f>
        <v>0</v>
      </c>
      <c r="K341" s="223">
        <f t="shared" si="72"/>
        <v>0</v>
      </c>
      <c r="L341" s="223">
        <f t="shared" si="72"/>
        <v>0</v>
      </c>
      <c r="M341" s="224">
        <f t="shared" si="72"/>
        <v>0</v>
      </c>
      <c r="N341" s="256"/>
      <c r="O341" s="223"/>
      <c r="P341" s="223"/>
      <c r="Q341" s="223"/>
      <c r="R341" s="223"/>
      <c r="S341" s="223">
        <f>S333+S334+S335+S336+S337+S338+S339+S340</f>
        <v>0</v>
      </c>
      <c r="T341" s="223">
        <f t="shared" ref="T341:W341" si="73">T333+T334+T335+T336+T337+T338+T339+T340</f>
        <v>0</v>
      </c>
      <c r="U341" s="223">
        <f t="shared" si="73"/>
        <v>0</v>
      </c>
      <c r="V341" s="223">
        <f t="shared" si="73"/>
        <v>0</v>
      </c>
      <c r="W341" s="224">
        <f t="shared" si="73"/>
        <v>0</v>
      </c>
    </row>
    <row r="342" spans="1:23" ht="30" customHeight="1">
      <c r="A342" s="415">
        <v>38</v>
      </c>
      <c r="B342" s="417" t="s">
        <v>247</v>
      </c>
      <c r="C342" s="144" t="s">
        <v>17</v>
      </c>
      <c r="D342" s="420">
        <v>409.70299999999997</v>
      </c>
      <c r="E342" s="420"/>
      <c r="F342" s="420">
        <v>51.33</v>
      </c>
      <c r="G342" s="420"/>
      <c r="H342" s="425"/>
      <c r="I342" s="240">
        <v>15</v>
      </c>
      <c r="J342" s="232"/>
      <c r="K342" s="232"/>
      <c r="L342" s="232"/>
      <c r="M342" s="233"/>
      <c r="N342" s="427"/>
      <c r="O342" s="420"/>
      <c r="P342" s="420"/>
      <c r="Q342" s="420"/>
      <c r="R342" s="420"/>
      <c r="S342" s="242"/>
      <c r="T342" s="243"/>
      <c r="U342" s="243"/>
      <c r="V342" s="243"/>
      <c r="W342" s="244"/>
    </row>
    <row r="343" spans="1:23" ht="30" customHeight="1">
      <c r="A343" s="415"/>
      <c r="B343" s="418"/>
      <c r="C343" s="146" t="s">
        <v>18</v>
      </c>
      <c r="D343" s="421"/>
      <c r="E343" s="421"/>
      <c r="F343" s="421"/>
      <c r="G343" s="421"/>
      <c r="H343" s="426"/>
      <c r="I343" s="236"/>
      <c r="J343" s="234"/>
      <c r="K343" s="234"/>
      <c r="L343" s="234"/>
      <c r="M343" s="235"/>
      <c r="N343" s="428"/>
      <c r="O343" s="421"/>
      <c r="P343" s="421"/>
      <c r="Q343" s="421"/>
      <c r="R343" s="421"/>
      <c r="S343" s="245"/>
      <c r="T343" s="246"/>
      <c r="U343" s="246"/>
      <c r="V343" s="246"/>
      <c r="W343" s="247"/>
    </row>
    <row r="344" spans="1:23" ht="30" customHeight="1">
      <c r="A344" s="415"/>
      <c r="B344" s="418"/>
      <c r="C344" s="146" t="s">
        <v>19</v>
      </c>
      <c r="D344" s="421"/>
      <c r="E344" s="421"/>
      <c r="F344" s="421"/>
      <c r="G344" s="421"/>
      <c r="H344" s="426"/>
      <c r="I344" s="236">
        <v>180</v>
      </c>
      <c r="J344" s="234"/>
      <c r="K344" s="234"/>
      <c r="L344" s="234"/>
      <c r="M344" s="235"/>
      <c r="N344" s="428"/>
      <c r="O344" s="421"/>
      <c r="P344" s="421"/>
      <c r="Q344" s="421"/>
      <c r="R344" s="421"/>
      <c r="S344" s="245"/>
      <c r="T344" s="246"/>
      <c r="U344" s="246"/>
      <c r="V344" s="246"/>
      <c r="W344" s="247"/>
    </row>
    <row r="345" spans="1:23" ht="30" customHeight="1">
      <c r="A345" s="415"/>
      <c r="B345" s="418"/>
      <c r="C345" s="146" t="s">
        <v>20</v>
      </c>
      <c r="D345" s="421"/>
      <c r="E345" s="421"/>
      <c r="F345" s="421"/>
      <c r="G345" s="421"/>
      <c r="H345" s="426"/>
      <c r="I345" s="236">
        <v>40</v>
      </c>
      <c r="J345" s="234"/>
      <c r="K345" s="234"/>
      <c r="L345" s="234"/>
      <c r="M345" s="235"/>
      <c r="N345" s="428"/>
      <c r="O345" s="421"/>
      <c r="P345" s="421"/>
      <c r="Q345" s="421"/>
      <c r="R345" s="421"/>
      <c r="S345" s="245"/>
      <c r="T345" s="246"/>
      <c r="U345" s="246"/>
      <c r="V345" s="246"/>
      <c r="W345" s="247"/>
    </row>
    <row r="346" spans="1:23" ht="30" customHeight="1">
      <c r="A346" s="415"/>
      <c r="B346" s="418"/>
      <c r="C346" s="146" t="s">
        <v>21</v>
      </c>
      <c r="D346" s="421"/>
      <c r="E346" s="421"/>
      <c r="F346" s="421"/>
      <c r="G346" s="421"/>
      <c r="H346" s="426"/>
      <c r="I346" s="236">
        <v>90</v>
      </c>
      <c r="J346" s="234"/>
      <c r="K346" s="234"/>
      <c r="L346" s="234"/>
      <c r="M346" s="235"/>
      <c r="N346" s="428"/>
      <c r="O346" s="421"/>
      <c r="P346" s="421"/>
      <c r="Q346" s="421"/>
      <c r="R346" s="421"/>
      <c r="S346" s="245"/>
      <c r="T346" s="246"/>
      <c r="U346" s="246"/>
      <c r="V346" s="246"/>
      <c r="W346" s="247"/>
    </row>
    <row r="347" spans="1:23" ht="30" customHeight="1">
      <c r="A347" s="415"/>
      <c r="B347" s="418"/>
      <c r="C347" s="146" t="s">
        <v>22</v>
      </c>
      <c r="D347" s="421"/>
      <c r="E347" s="421"/>
      <c r="F347" s="421"/>
      <c r="G347" s="421"/>
      <c r="H347" s="426"/>
      <c r="I347" s="236"/>
      <c r="J347" s="234"/>
      <c r="K347" s="234"/>
      <c r="L347" s="234"/>
      <c r="M347" s="235"/>
      <c r="N347" s="428"/>
      <c r="O347" s="421"/>
      <c r="P347" s="421"/>
      <c r="Q347" s="421"/>
      <c r="R347" s="421"/>
      <c r="S347" s="245"/>
      <c r="T347" s="246"/>
      <c r="U347" s="246"/>
      <c r="V347" s="246"/>
      <c r="W347" s="247"/>
    </row>
    <row r="348" spans="1:23" ht="30" customHeight="1">
      <c r="A348" s="415"/>
      <c r="B348" s="418"/>
      <c r="C348" s="146" t="s">
        <v>23</v>
      </c>
      <c r="D348" s="421"/>
      <c r="E348" s="421"/>
      <c r="F348" s="421"/>
      <c r="G348" s="421"/>
      <c r="H348" s="426"/>
      <c r="I348" s="236">
        <v>5</v>
      </c>
      <c r="J348" s="234"/>
      <c r="K348" s="234"/>
      <c r="L348" s="234"/>
      <c r="M348" s="235"/>
      <c r="N348" s="428"/>
      <c r="O348" s="421"/>
      <c r="P348" s="421"/>
      <c r="Q348" s="421"/>
      <c r="R348" s="421"/>
      <c r="S348" s="245"/>
      <c r="T348" s="246"/>
      <c r="U348" s="246"/>
      <c r="V348" s="246"/>
      <c r="W348" s="247"/>
    </row>
    <row r="349" spans="1:23" ht="30" customHeight="1" thickBot="1">
      <c r="A349" s="415"/>
      <c r="B349" s="419"/>
      <c r="C349" s="149" t="s">
        <v>24</v>
      </c>
      <c r="D349" s="421"/>
      <c r="E349" s="421"/>
      <c r="F349" s="421"/>
      <c r="G349" s="421"/>
      <c r="H349" s="426"/>
      <c r="I349" s="237">
        <v>10</v>
      </c>
      <c r="J349" s="238"/>
      <c r="K349" s="238"/>
      <c r="L349" s="238"/>
      <c r="M349" s="239"/>
      <c r="N349" s="429"/>
      <c r="O349" s="424"/>
      <c r="P349" s="424"/>
      <c r="Q349" s="424"/>
      <c r="R349" s="424"/>
      <c r="S349" s="251"/>
      <c r="T349" s="248"/>
      <c r="U349" s="248"/>
      <c r="V349" s="248"/>
      <c r="W349" s="252"/>
    </row>
    <row r="350" spans="1:23" ht="30" customHeight="1" thickBot="1">
      <c r="A350" s="416"/>
      <c r="B350" s="422" t="s">
        <v>25</v>
      </c>
      <c r="C350" s="423"/>
      <c r="D350" s="256"/>
      <c r="E350" s="223"/>
      <c r="F350" s="223"/>
      <c r="G350" s="223"/>
      <c r="H350" s="223"/>
      <c r="I350" s="223">
        <f t="shared" ref="I350:M350" si="74">I342+I343+I344+I345+I346+I347+I348+I349</f>
        <v>340</v>
      </c>
      <c r="J350" s="223">
        <f t="shared" si="74"/>
        <v>0</v>
      </c>
      <c r="K350" s="223">
        <f t="shared" si="74"/>
        <v>0</v>
      </c>
      <c r="L350" s="223">
        <f t="shared" si="74"/>
        <v>0</v>
      </c>
      <c r="M350" s="224">
        <f t="shared" si="74"/>
        <v>0</v>
      </c>
      <c r="N350" s="256"/>
      <c r="O350" s="223"/>
      <c r="P350" s="223"/>
      <c r="Q350" s="223"/>
      <c r="R350" s="223"/>
      <c r="S350" s="223">
        <f t="shared" ref="S350:W350" si="75">S342+S343+S344+S345+S346+S347+S348+S349</f>
        <v>0</v>
      </c>
      <c r="T350" s="223">
        <f t="shared" si="75"/>
        <v>0</v>
      </c>
      <c r="U350" s="223">
        <f t="shared" si="75"/>
        <v>0</v>
      </c>
      <c r="V350" s="223">
        <f t="shared" si="75"/>
        <v>0</v>
      </c>
      <c r="W350" s="224">
        <f t="shared" si="75"/>
        <v>0</v>
      </c>
    </row>
    <row r="351" spans="1:23" ht="30" customHeight="1">
      <c r="A351" s="415">
        <v>39</v>
      </c>
      <c r="B351" s="417" t="s">
        <v>248</v>
      </c>
      <c r="C351" s="144" t="s">
        <v>17</v>
      </c>
      <c r="D351" s="420">
        <v>465.2534</v>
      </c>
      <c r="E351" s="420"/>
      <c r="F351" s="420">
        <v>75.36</v>
      </c>
      <c r="G351" s="420">
        <v>1.7999999999999999E-2</v>
      </c>
      <c r="H351" s="425">
        <v>0.81</v>
      </c>
      <c r="I351" s="240">
        <v>14.5</v>
      </c>
      <c r="J351" s="232"/>
      <c r="K351" s="232"/>
      <c r="L351" s="232"/>
      <c r="M351" s="233"/>
      <c r="N351" s="427"/>
      <c r="O351" s="420"/>
      <c r="P351" s="420"/>
      <c r="Q351" s="420"/>
      <c r="R351" s="420"/>
      <c r="S351" s="242"/>
      <c r="T351" s="243"/>
      <c r="U351" s="243"/>
      <c r="V351" s="243"/>
      <c r="W351" s="244"/>
    </row>
    <row r="352" spans="1:23" ht="30" customHeight="1">
      <c r="A352" s="415"/>
      <c r="B352" s="418"/>
      <c r="C352" s="146" t="s">
        <v>18</v>
      </c>
      <c r="D352" s="421"/>
      <c r="E352" s="421"/>
      <c r="F352" s="421"/>
      <c r="G352" s="421"/>
      <c r="H352" s="426"/>
      <c r="I352" s="236"/>
      <c r="J352" s="234"/>
      <c r="K352" s="234"/>
      <c r="L352" s="234"/>
      <c r="M352" s="235"/>
      <c r="N352" s="428"/>
      <c r="O352" s="421"/>
      <c r="P352" s="421"/>
      <c r="Q352" s="421"/>
      <c r="R352" s="421"/>
      <c r="S352" s="245"/>
      <c r="T352" s="246"/>
      <c r="U352" s="246"/>
      <c r="V352" s="246"/>
      <c r="W352" s="247"/>
    </row>
    <row r="353" spans="1:23" ht="30" customHeight="1">
      <c r="A353" s="415"/>
      <c r="B353" s="418"/>
      <c r="C353" s="146" t="s">
        <v>19</v>
      </c>
      <c r="D353" s="421"/>
      <c r="E353" s="421"/>
      <c r="F353" s="421"/>
      <c r="G353" s="421"/>
      <c r="H353" s="426"/>
      <c r="I353" s="236">
        <v>40</v>
      </c>
      <c r="J353" s="234"/>
      <c r="K353" s="234"/>
      <c r="L353" s="234"/>
      <c r="M353" s="235"/>
      <c r="N353" s="428"/>
      <c r="O353" s="421"/>
      <c r="P353" s="421"/>
      <c r="Q353" s="421"/>
      <c r="R353" s="421"/>
      <c r="S353" s="245"/>
      <c r="T353" s="246"/>
      <c r="U353" s="246"/>
      <c r="V353" s="246"/>
      <c r="W353" s="247"/>
    </row>
    <row r="354" spans="1:23" ht="30" customHeight="1">
      <c r="A354" s="415"/>
      <c r="B354" s="418"/>
      <c r="C354" s="146" t="s">
        <v>20</v>
      </c>
      <c r="D354" s="421"/>
      <c r="E354" s="421"/>
      <c r="F354" s="421"/>
      <c r="G354" s="421"/>
      <c r="H354" s="426"/>
      <c r="I354" s="236"/>
      <c r="J354" s="234"/>
      <c r="K354" s="234"/>
      <c r="L354" s="234"/>
      <c r="M354" s="235"/>
      <c r="N354" s="428"/>
      <c r="O354" s="421"/>
      <c r="P354" s="421"/>
      <c r="Q354" s="421"/>
      <c r="R354" s="421"/>
      <c r="S354" s="245"/>
      <c r="T354" s="246"/>
      <c r="U354" s="246"/>
      <c r="V354" s="246"/>
      <c r="W354" s="247"/>
    </row>
    <row r="355" spans="1:23" ht="30" customHeight="1">
      <c r="A355" s="415"/>
      <c r="B355" s="418"/>
      <c r="C355" s="146" t="s">
        <v>21</v>
      </c>
      <c r="D355" s="421"/>
      <c r="E355" s="421"/>
      <c r="F355" s="421"/>
      <c r="G355" s="421"/>
      <c r="H355" s="426"/>
      <c r="I355" s="236">
        <v>10</v>
      </c>
      <c r="J355" s="234"/>
      <c r="K355" s="234"/>
      <c r="L355" s="234"/>
      <c r="M355" s="235"/>
      <c r="N355" s="428"/>
      <c r="O355" s="421"/>
      <c r="P355" s="421"/>
      <c r="Q355" s="421"/>
      <c r="R355" s="421"/>
      <c r="S355" s="245"/>
      <c r="T355" s="246"/>
      <c r="U355" s="246"/>
      <c r="V355" s="246"/>
      <c r="W355" s="247"/>
    </row>
    <row r="356" spans="1:23" ht="30" customHeight="1">
      <c r="A356" s="415"/>
      <c r="B356" s="418"/>
      <c r="C356" s="146" t="s">
        <v>22</v>
      </c>
      <c r="D356" s="421"/>
      <c r="E356" s="421"/>
      <c r="F356" s="421"/>
      <c r="G356" s="421"/>
      <c r="H356" s="426"/>
      <c r="I356" s="236"/>
      <c r="J356" s="234"/>
      <c r="K356" s="234"/>
      <c r="L356" s="234"/>
      <c r="M356" s="235"/>
      <c r="N356" s="428"/>
      <c r="O356" s="421"/>
      <c r="P356" s="421"/>
      <c r="Q356" s="421"/>
      <c r="R356" s="421"/>
      <c r="S356" s="245"/>
      <c r="T356" s="246"/>
      <c r="U356" s="246"/>
      <c r="V356" s="246"/>
      <c r="W356" s="247"/>
    </row>
    <row r="357" spans="1:23" ht="30" customHeight="1">
      <c r="A357" s="415"/>
      <c r="B357" s="418"/>
      <c r="C357" s="146" t="s">
        <v>23</v>
      </c>
      <c r="D357" s="421"/>
      <c r="E357" s="421"/>
      <c r="F357" s="421"/>
      <c r="G357" s="421"/>
      <c r="H357" s="426"/>
      <c r="I357" s="236"/>
      <c r="J357" s="234"/>
      <c r="K357" s="234"/>
      <c r="L357" s="234"/>
      <c r="M357" s="235"/>
      <c r="N357" s="428"/>
      <c r="O357" s="421"/>
      <c r="P357" s="421"/>
      <c r="Q357" s="421"/>
      <c r="R357" s="421"/>
      <c r="S357" s="245"/>
      <c r="T357" s="246"/>
      <c r="U357" s="246"/>
      <c r="V357" s="246"/>
      <c r="W357" s="247"/>
    </row>
    <row r="358" spans="1:23" ht="30" customHeight="1" thickBot="1">
      <c r="A358" s="415"/>
      <c r="B358" s="419"/>
      <c r="C358" s="149" t="s">
        <v>24</v>
      </c>
      <c r="D358" s="421"/>
      <c r="E358" s="421"/>
      <c r="F358" s="421"/>
      <c r="G358" s="421"/>
      <c r="H358" s="426"/>
      <c r="I358" s="237">
        <v>11.6</v>
      </c>
      <c r="J358" s="238"/>
      <c r="K358" s="238"/>
      <c r="L358" s="238"/>
      <c r="M358" s="239"/>
      <c r="N358" s="429"/>
      <c r="O358" s="424"/>
      <c r="P358" s="424"/>
      <c r="Q358" s="424"/>
      <c r="R358" s="424"/>
      <c r="S358" s="251"/>
      <c r="T358" s="248"/>
      <c r="U358" s="248"/>
      <c r="V358" s="248"/>
      <c r="W358" s="252"/>
    </row>
    <row r="359" spans="1:23" ht="30" customHeight="1" thickBot="1">
      <c r="A359" s="416"/>
      <c r="B359" s="422" t="s">
        <v>25</v>
      </c>
      <c r="C359" s="423"/>
      <c r="D359" s="256"/>
      <c r="E359" s="223"/>
      <c r="F359" s="223"/>
      <c r="G359" s="223"/>
      <c r="H359" s="223"/>
      <c r="I359" s="223">
        <f t="shared" ref="I359:M359" si="76">I351+I352+I353+I354+I355+I356+I357+I358</f>
        <v>76.099999999999994</v>
      </c>
      <c r="J359" s="223">
        <f t="shared" si="76"/>
        <v>0</v>
      </c>
      <c r="K359" s="223">
        <f t="shared" si="76"/>
        <v>0</v>
      </c>
      <c r="L359" s="223">
        <f t="shared" si="76"/>
        <v>0</v>
      </c>
      <c r="M359" s="224">
        <f t="shared" si="76"/>
        <v>0</v>
      </c>
      <c r="N359" s="256"/>
      <c r="O359" s="223"/>
      <c r="P359" s="223"/>
      <c r="Q359" s="223"/>
      <c r="R359" s="223"/>
      <c r="S359" s="223">
        <f t="shared" ref="S359:W359" si="77">S351+S352+S353+S354+S355+S356+S357+S358</f>
        <v>0</v>
      </c>
      <c r="T359" s="223">
        <f t="shared" si="77"/>
        <v>0</v>
      </c>
      <c r="U359" s="223">
        <f t="shared" si="77"/>
        <v>0</v>
      </c>
      <c r="V359" s="223">
        <f t="shared" si="77"/>
        <v>0</v>
      </c>
      <c r="W359" s="224">
        <f t="shared" si="77"/>
        <v>0</v>
      </c>
    </row>
    <row r="360" spans="1:23" ht="30" customHeight="1">
      <c r="A360" s="415">
        <v>40</v>
      </c>
      <c r="B360" s="417" t="s">
        <v>249</v>
      </c>
      <c r="C360" s="144" t="s">
        <v>17</v>
      </c>
      <c r="D360" s="420">
        <v>1511.5429999999999</v>
      </c>
      <c r="E360" s="420"/>
      <c r="F360" s="420">
        <v>618.02</v>
      </c>
      <c r="G360" s="420"/>
      <c r="H360" s="425">
        <v>4.8319999999999999</v>
      </c>
      <c r="I360" s="240">
        <v>10</v>
      </c>
      <c r="J360" s="232"/>
      <c r="K360" s="232">
        <v>7.2</v>
      </c>
      <c r="L360" s="232"/>
      <c r="M360" s="233"/>
      <c r="N360" s="427"/>
      <c r="O360" s="420"/>
      <c r="P360" s="420"/>
      <c r="Q360" s="420"/>
      <c r="R360" s="420"/>
      <c r="S360" s="242"/>
      <c r="T360" s="243"/>
      <c r="U360" s="243"/>
      <c r="V360" s="243"/>
      <c r="W360" s="244"/>
    </row>
    <row r="361" spans="1:23" ht="30" customHeight="1">
      <c r="A361" s="415"/>
      <c r="B361" s="418"/>
      <c r="C361" s="146" t="s">
        <v>18</v>
      </c>
      <c r="D361" s="421"/>
      <c r="E361" s="421"/>
      <c r="F361" s="421"/>
      <c r="G361" s="421"/>
      <c r="H361" s="426"/>
      <c r="I361" s="236"/>
      <c r="J361" s="234"/>
      <c r="K361" s="234"/>
      <c r="L361" s="234"/>
      <c r="M361" s="235"/>
      <c r="N361" s="428"/>
      <c r="O361" s="421"/>
      <c r="P361" s="421"/>
      <c r="Q361" s="421"/>
      <c r="R361" s="421"/>
      <c r="S361" s="245"/>
      <c r="T361" s="246"/>
      <c r="U361" s="246"/>
      <c r="V361" s="246"/>
      <c r="W361" s="247"/>
    </row>
    <row r="362" spans="1:23" ht="30" customHeight="1">
      <c r="A362" s="415"/>
      <c r="B362" s="418"/>
      <c r="C362" s="146" t="s">
        <v>19</v>
      </c>
      <c r="D362" s="421"/>
      <c r="E362" s="421"/>
      <c r="F362" s="421"/>
      <c r="G362" s="421"/>
      <c r="H362" s="426"/>
      <c r="I362" s="236">
        <v>15</v>
      </c>
      <c r="J362" s="234"/>
      <c r="K362" s="234"/>
      <c r="L362" s="234"/>
      <c r="M362" s="235"/>
      <c r="N362" s="428"/>
      <c r="O362" s="421"/>
      <c r="P362" s="421"/>
      <c r="Q362" s="421"/>
      <c r="R362" s="421"/>
      <c r="S362" s="245"/>
      <c r="T362" s="246"/>
      <c r="U362" s="246"/>
      <c r="V362" s="246"/>
      <c r="W362" s="247"/>
    </row>
    <row r="363" spans="1:23" ht="30" customHeight="1">
      <c r="A363" s="415"/>
      <c r="B363" s="418"/>
      <c r="C363" s="146" t="s">
        <v>20</v>
      </c>
      <c r="D363" s="421"/>
      <c r="E363" s="421"/>
      <c r="F363" s="421"/>
      <c r="G363" s="421"/>
      <c r="H363" s="426"/>
      <c r="I363" s="236">
        <v>30</v>
      </c>
      <c r="J363" s="234"/>
      <c r="K363" s="234"/>
      <c r="L363" s="234"/>
      <c r="M363" s="235"/>
      <c r="N363" s="428"/>
      <c r="O363" s="421"/>
      <c r="P363" s="421"/>
      <c r="Q363" s="421"/>
      <c r="R363" s="421"/>
      <c r="S363" s="245"/>
      <c r="T363" s="246"/>
      <c r="U363" s="246"/>
      <c r="V363" s="246"/>
      <c r="W363" s="247"/>
    </row>
    <row r="364" spans="1:23" ht="30" customHeight="1">
      <c r="A364" s="415"/>
      <c r="B364" s="418"/>
      <c r="C364" s="146" t="s">
        <v>21</v>
      </c>
      <c r="D364" s="421"/>
      <c r="E364" s="421"/>
      <c r="F364" s="421"/>
      <c r="G364" s="421"/>
      <c r="H364" s="426"/>
      <c r="I364" s="236">
        <v>60</v>
      </c>
      <c r="J364" s="234"/>
      <c r="K364" s="234"/>
      <c r="L364" s="234"/>
      <c r="M364" s="235"/>
      <c r="N364" s="428"/>
      <c r="O364" s="421"/>
      <c r="P364" s="421"/>
      <c r="Q364" s="421"/>
      <c r="R364" s="421"/>
      <c r="S364" s="245"/>
      <c r="T364" s="246"/>
      <c r="U364" s="246"/>
      <c r="V364" s="246"/>
      <c r="W364" s="247"/>
    </row>
    <row r="365" spans="1:23" ht="30" customHeight="1">
      <c r="A365" s="415"/>
      <c r="B365" s="418"/>
      <c r="C365" s="146" t="s">
        <v>22</v>
      </c>
      <c r="D365" s="421"/>
      <c r="E365" s="421"/>
      <c r="F365" s="421"/>
      <c r="G365" s="421"/>
      <c r="H365" s="426"/>
      <c r="I365" s="236"/>
      <c r="J365" s="234"/>
      <c r="K365" s="234"/>
      <c r="L365" s="234"/>
      <c r="M365" s="235"/>
      <c r="N365" s="428"/>
      <c r="O365" s="421"/>
      <c r="P365" s="421"/>
      <c r="Q365" s="421"/>
      <c r="R365" s="421"/>
      <c r="S365" s="245"/>
      <c r="T365" s="246"/>
      <c r="U365" s="246"/>
      <c r="V365" s="246"/>
      <c r="W365" s="247"/>
    </row>
    <row r="366" spans="1:23" ht="30" customHeight="1">
      <c r="A366" s="415"/>
      <c r="B366" s="418"/>
      <c r="C366" s="146" t="s">
        <v>23</v>
      </c>
      <c r="D366" s="421"/>
      <c r="E366" s="421"/>
      <c r="F366" s="421"/>
      <c r="G366" s="421"/>
      <c r="H366" s="426"/>
      <c r="I366" s="236">
        <v>13</v>
      </c>
      <c r="J366" s="234"/>
      <c r="K366" s="234"/>
      <c r="L366" s="234"/>
      <c r="M366" s="235"/>
      <c r="N366" s="428"/>
      <c r="O366" s="421"/>
      <c r="P366" s="421"/>
      <c r="Q366" s="421"/>
      <c r="R366" s="421"/>
      <c r="S366" s="245"/>
      <c r="T366" s="246"/>
      <c r="U366" s="246"/>
      <c r="V366" s="246"/>
      <c r="W366" s="247"/>
    </row>
    <row r="367" spans="1:23" ht="30" customHeight="1" thickBot="1">
      <c r="A367" s="415"/>
      <c r="B367" s="419"/>
      <c r="C367" s="149" t="s">
        <v>24</v>
      </c>
      <c r="D367" s="421"/>
      <c r="E367" s="421"/>
      <c r="F367" s="421"/>
      <c r="G367" s="421"/>
      <c r="H367" s="426"/>
      <c r="I367" s="237">
        <v>22</v>
      </c>
      <c r="J367" s="238"/>
      <c r="K367" s="238"/>
      <c r="L367" s="238"/>
      <c r="M367" s="239"/>
      <c r="N367" s="429"/>
      <c r="O367" s="424"/>
      <c r="P367" s="424"/>
      <c r="Q367" s="424"/>
      <c r="R367" s="424"/>
      <c r="S367" s="251"/>
      <c r="T367" s="248"/>
      <c r="U367" s="248"/>
      <c r="V367" s="248"/>
      <c r="W367" s="252"/>
    </row>
    <row r="368" spans="1:23" ht="30" customHeight="1" thickBot="1">
      <c r="A368" s="416"/>
      <c r="B368" s="422" t="s">
        <v>25</v>
      </c>
      <c r="C368" s="423"/>
      <c r="D368" s="256"/>
      <c r="E368" s="223"/>
      <c r="F368" s="223"/>
      <c r="G368" s="223"/>
      <c r="H368" s="223"/>
      <c r="I368" s="223">
        <f t="shared" ref="I368:M368" si="78">I360+I361+I362+I363+I364+I365+I366+I367</f>
        <v>150</v>
      </c>
      <c r="J368" s="223">
        <f t="shared" si="78"/>
        <v>0</v>
      </c>
      <c r="K368" s="223">
        <f t="shared" si="78"/>
        <v>7.2</v>
      </c>
      <c r="L368" s="223">
        <f t="shared" si="78"/>
        <v>0</v>
      </c>
      <c r="M368" s="224">
        <f t="shared" si="78"/>
        <v>0</v>
      </c>
      <c r="N368" s="256"/>
      <c r="O368" s="223"/>
      <c r="P368" s="223"/>
      <c r="Q368" s="223"/>
      <c r="R368" s="223"/>
      <c r="S368" s="223">
        <f t="shared" ref="S368:W368" si="79">S360+S361+S362+S363+S364+S365+S366+S367</f>
        <v>0</v>
      </c>
      <c r="T368" s="223">
        <f t="shared" si="79"/>
        <v>0</v>
      </c>
      <c r="U368" s="223">
        <f t="shared" si="79"/>
        <v>0</v>
      </c>
      <c r="V368" s="223">
        <f t="shared" si="79"/>
        <v>0</v>
      </c>
      <c r="W368" s="224">
        <f t="shared" si="79"/>
        <v>0</v>
      </c>
    </row>
    <row r="369" spans="1:23" ht="30" customHeight="1">
      <c r="A369" s="415">
        <v>41</v>
      </c>
      <c r="B369" s="417" t="s">
        <v>250</v>
      </c>
      <c r="C369" s="144" t="s">
        <v>17</v>
      </c>
      <c r="D369" s="420">
        <v>879.57600000000002</v>
      </c>
      <c r="E369" s="420"/>
      <c r="F369" s="420"/>
      <c r="G369" s="420"/>
      <c r="H369" s="425">
        <v>4.2999999999999997E-2</v>
      </c>
      <c r="I369" s="240"/>
      <c r="J369" s="232"/>
      <c r="K369" s="232"/>
      <c r="L369" s="232"/>
      <c r="M369" s="233"/>
      <c r="N369" s="427">
        <v>2</v>
      </c>
      <c r="O369" s="420"/>
      <c r="P369" s="420"/>
      <c r="Q369" s="420"/>
      <c r="R369" s="420"/>
      <c r="S369" s="242"/>
      <c r="T369" s="243"/>
      <c r="U369" s="243"/>
      <c r="V369" s="243"/>
      <c r="W369" s="244"/>
    </row>
    <row r="370" spans="1:23" ht="30" customHeight="1">
      <c r="A370" s="415"/>
      <c r="B370" s="418"/>
      <c r="C370" s="146" t="s">
        <v>18</v>
      </c>
      <c r="D370" s="421"/>
      <c r="E370" s="421"/>
      <c r="F370" s="421"/>
      <c r="G370" s="421"/>
      <c r="H370" s="426"/>
      <c r="I370" s="236"/>
      <c r="J370" s="234"/>
      <c r="K370" s="234"/>
      <c r="L370" s="234"/>
      <c r="M370" s="235"/>
      <c r="N370" s="428"/>
      <c r="O370" s="421"/>
      <c r="P370" s="421"/>
      <c r="Q370" s="421"/>
      <c r="R370" s="421"/>
      <c r="S370" s="245"/>
      <c r="T370" s="246"/>
      <c r="U370" s="246"/>
      <c r="V370" s="246"/>
      <c r="W370" s="247"/>
    </row>
    <row r="371" spans="1:23" ht="30" customHeight="1">
      <c r="A371" s="415"/>
      <c r="B371" s="418"/>
      <c r="C371" s="146" t="s">
        <v>19</v>
      </c>
      <c r="D371" s="421"/>
      <c r="E371" s="421"/>
      <c r="F371" s="421"/>
      <c r="G371" s="421"/>
      <c r="H371" s="426"/>
      <c r="I371" s="236"/>
      <c r="J371" s="234"/>
      <c r="K371" s="234"/>
      <c r="L371" s="234"/>
      <c r="M371" s="235"/>
      <c r="N371" s="428"/>
      <c r="O371" s="421"/>
      <c r="P371" s="421"/>
      <c r="Q371" s="421"/>
      <c r="R371" s="421"/>
      <c r="S371" s="245"/>
      <c r="T371" s="246"/>
      <c r="U371" s="246"/>
      <c r="V371" s="246"/>
      <c r="W371" s="247"/>
    </row>
    <row r="372" spans="1:23" ht="30" customHeight="1">
      <c r="A372" s="415"/>
      <c r="B372" s="418"/>
      <c r="C372" s="146" t="s">
        <v>20</v>
      </c>
      <c r="D372" s="421"/>
      <c r="E372" s="421"/>
      <c r="F372" s="421"/>
      <c r="G372" s="421"/>
      <c r="H372" s="426"/>
      <c r="I372" s="236"/>
      <c r="J372" s="234"/>
      <c r="K372" s="234"/>
      <c r="L372" s="234"/>
      <c r="M372" s="235"/>
      <c r="N372" s="428"/>
      <c r="O372" s="421"/>
      <c r="P372" s="421"/>
      <c r="Q372" s="421"/>
      <c r="R372" s="421"/>
      <c r="S372" s="245"/>
      <c r="T372" s="246"/>
      <c r="U372" s="246"/>
      <c r="V372" s="246"/>
      <c r="W372" s="247"/>
    </row>
    <row r="373" spans="1:23" ht="30" customHeight="1">
      <c r="A373" s="415"/>
      <c r="B373" s="418"/>
      <c r="C373" s="146" t="s">
        <v>21</v>
      </c>
      <c r="D373" s="421"/>
      <c r="E373" s="421"/>
      <c r="F373" s="421"/>
      <c r="G373" s="421"/>
      <c r="H373" s="426"/>
      <c r="I373" s="236"/>
      <c r="J373" s="234"/>
      <c r="K373" s="234"/>
      <c r="L373" s="234"/>
      <c r="M373" s="235"/>
      <c r="N373" s="428"/>
      <c r="O373" s="421"/>
      <c r="P373" s="421"/>
      <c r="Q373" s="421"/>
      <c r="R373" s="421"/>
      <c r="S373" s="245"/>
      <c r="T373" s="246"/>
      <c r="U373" s="246"/>
      <c r="V373" s="246"/>
      <c r="W373" s="247"/>
    </row>
    <row r="374" spans="1:23" ht="30" customHeight="1">
      <c r="A374" s="415"/>
      <c r="B374" s="418"/>
      <c r="C374" s="146" t="s">
        <v>22</v>
      </c>
      <c r="D374" s="421"/>
      <c r="E374" s="421"/>
      <c r="F374" s="421"/>
      <c r="G374" s="421"/>
      <c r="H374" s="426"/>
      <c r="I374" s="236"/>
      <c r="J374" s="234"/>
      <c r="K374" s="234"/>
      <c r="L374" s="234"/>
      <c r="M374" s="235"/>
      <c r="N374" s="428"/>
      <c r="O374" s="421"/>
      <c r="P374" s="421"/>
      <c r="Q374" s="421"/>
      <c r="R374" s="421"/>
      <c r="S374" s="245"/>
      <c r="T374" s="246"/>
      <c r="U374" s="246"/>
      <c r="V374" s="246"/>
      <c r="W374" s="247"/>
    </row>
    <row r="375" spans="1:23" ht="30" customHeight="1">
      <c r="A375" s="415"/>
      <c r="B375" s="418"/>
      <c r="C375" s="146" t="s">
        <v>23</v>
      </c>
      <c r="D375" s="421"/>
      <c r="E375" s="421"/>
      <c r="F375" s="421"/>
      <c r="G375" s="421"/>
      <c r="H375" s="426"/>
      <c r="I375" s="236"/>
      <c r="J375" s="234"/>
      <c r="K375" s="234"/>
      <c r="L375" s="234"/>
      <c r="M375" s="235"/>
      <c r="N375" s="428"/>
      <c r="O375" s="421"/>
      <c r="P375" s="421"/>
      <c r="Q375" s="421"/>
      <c r="R375" s="421"/>
      <c r="S375" s="245"/>
      <c r="T375" s="246"/>
      <c r="U375" s="246"/>
      <c r="V375" s="246"/>
      <c r="W375" s="247"/>
    </row>
    <row r="376" spans="1:23" ht="30" customHeight="1" thickBot="1">
      <c r="A376" s="415"/>
      <c r="B376" s="419"/>
      <c r="C376" s="149" t="s">
        <v>24</v>
      </c>
      <c r="D376" s="421"/>
      <c r="E376" s="421"/>
      <c r="F376" s="421"/>
      <c r="G376" s="421"/>
      <c r="H376" s="426"/>
      <c r="I376" s="237">
        <v>6</v>
      </c>
      <c r="J376" s="238"/>
      <c r="K376" s="238"/>
      <c r="L376" s="238"/>
      <c r="M376" s="239"/>
      <c r="N376" s="429"/>
      <c r="O376" s="424"/>
      <c r="P376" s="424"/>
      <c r="Q376" s="424"/>
      <c r="R376" s="424"/>
      <c r="S376" s="251"/>
      <c r="T376" s="248"/>
      <c r="U376" s="248"/>
      <c r="V376" s="248"/>
      <c r="W376" s="252"/>
    </row>
    <row r="377" spans="1:23" ht="30" customHeight="1" thickBot="1">
      <c r="A377" s="416"/>
      <c r="B377" s="422" t="s">
        <v>25</v>
      </c>
      <c r="C377" s="423"/>
      <c r="D377" s="256"/>
      <c r="E377" s="223"/>
      <c r="F377" s="223"/>
      <c r="G377" s="223"/>
      <c r="H377" s="223"/>
      <c r="I377" s="223">
        <f>I369+I370+I371+I372+I373+I374+I375+I376</f>
        <v>6</v>
      </c>
      <c r="J377" s="223">
        <f t="shared" ref="J377:M377" si="80">J369+J370+J371+J372+J373+J374+J375+J376</f>
        <v>0</v>
      </c>
      <c r="K377" s="223">
        <f t="shared" si="80"/>
        <v>0</v>
      </c>
      <c r="L377" s="223">
        <f t="shared" si="80"/>
        <v>0</v>
      </c>
      <c r="M377" s="224">
        <f t="shared" si="80"/>
        <v>0</v>
      </c>
      <c r="N377" s="256"/>
      <c r="O377" s="223"/>
      <c r="P377" s="223"/>
      <c r="Q377" s="223"/>
      <c r="R377" s="223"/>
      <c r="S377" s="223">
        <f>S369+S370+S371+S372+S373+S374+S375+S376</f>
        <v>0</v>
      </c>
      <c r="T377" s="223">
        <f t="shared" ref="T377:W377" si="81">T369+T370+T371+T372+T373+T374+T375+T376</f>
        <v>0</v>
      </c>
      <c r="U377" s="223">
        <f t="shared" si="81"/>
        <v>0</v>
      </c>
      <c r="V377" s="223">
        <f t="shared" si="81"/>
        <v>0</v>
      </c>
      <c r="W377" s="224">
        <f t="shared" si="81"/>
        <v>0</v>
      </c>
    </row>
    <row r="378" spans="1:23" ht="30" customHeight="1">
      <c r="A378" s="415">
        <v>42</v>
      </c>
      <c r="B378" s="417" t="s">
        <v>251</v>
      </c>
      <c r="C378" s="144" t="s">
        <v>17</v>
      </c>
      <c r="D378" s="420">
        <v>6116.799</v>
      </c>
      <c r="E378" s="420"/>
      <c r="F378" s="420">
        <v>120.34</v>
      </c>
      <c r="G378" s="420">
        <v>1.06</v>
      </c>
      <c r="H378" s="425">
        <v>49.631999999999998</v>
      </c>
      <c r="I378" s="240">
        <v>5</v>
      </c>
      <c r="J378" s="232"/>
      <c r="K378" s="232"/>
      <c r="L378" s="232"/>
      <c r="M378" s="233"/>
      <c r="N378" s="427">
        <v>11.62</v>
      </c>
      <c r="O378" s="420"/>
      <c r="P378" s="420"/>
      <c r="Q378" s="420">
        <v>4.9000000000000004</v>
      </c>
      <c r="R378" s="420">
        <v>6.85</v>
      </c>
      <c r="S378" s="242"/>
      <c r="T378" s="243"/>
      <c r="U378" s="243"/>
      <c r="V378" s="243"/>
      <c r="W378" s="244"/>
    </row>
    <row r="379" spans="1:23" ht="30" customHeight="1">
      <c r="A379" s="415"/>
      <c r="B379" s="418"/>
      <c r="C379" s="146" t="s">
        <v>18</v>
      </c>
      <c r="D379" s="421"/>
      <c r="E379" s="421"/>
      <c r="F379" s="421"/>
      <c r="G379" s="421"/>
      <c r="H379" s="426"/>
      <c r="I379" s="236"/>
      <c r="J379" s="234"/>
      <c r="K379" s="234"/>
      <c r="L379" s="234"/>
      <c r="M379" s="235"/>
      <c r="N379" s="428"/>
      <c r="O379" s="421"/>
      <c r="P379" s="421"/>
      <c r="Q379" s="421"/>
      <c r="R379" s="421"/>
      <c r="S379" s="245"/>
      <c r="T379" s="246"/>
      <c r="U379" s="246"/>
      <c r="V379" s="246"/>
      <c r="W379" s="247"/>
    </row>
    <row r="380" spans="1:23" ht="30" customHeight="1">
      <c r="A380" s="415"/>
      <c r="B380" s="418"/>
      <c r="C380" s="146" t="s">
        <v>19</v>
      </c>
      <c r="D380" s="421"/>
      <c r="E380" s="421"/>
      <c r="F380" s="421"/>
      <c r="G380" s="421"/>
      <c r="H380" s="426"/>
      <c r="I380" s="236"/>
      <c r="J380" s="234"/>
      <c r="K380" s="234"/>
      <c r="L380" s="234"/>
      <c r="M380" s="235"/>
      <c r="N380" s="428"/>
      <c r="O380" s="421"/>
      <c r="P380" s="421"/>
      <c r="Q380" s="421"/>
      <c r="R380" s="421"/>
      <c r="S380" s="245"/>
      <c r="T380" s="246"/>
      <c r="U380" s="246"/>
      <c r="V380" s="246"/>
      <c r="W380" s="247"/>
    </row>
    <row r="381" spans="1:23" ht="30" customHeight="1">
      <c r="A381" s="415"/>
      <c r="B381" s="418"/>
      <c r="C381" s="146" t="s">
        <v>20</v>
      </c>
      <c r="D381" s="421"/>
      <c r="E381" s="421"/>
      <c r="F381" s="421"/>
      <c r="G381" s="421"/>
      <c r="H381" s="426"/>
      <c r="I381" s="236">
        <v>25</v>
      </c>
      <c r="J381" s="234"/>
      <c r="K381" s="234"/>
      <c r="L381" s="234"/>
      <c r="M381" s="235"/>
      <c r="N381" s="428"/>
      <c r="O381" s="421"/>
      <c r="P381" s="421"/>
      <c r="Q381" s="421"/>
      <c r="R381" s="421"/>
      <c r="S381" s="245"/>
      <c r="T381" s="246"/>
      <c r="U381" s="246"/>
      <c r="V381" s="246"/>
      <c r="W381" s="247"/>
    </row>
    <row r="382" spans="1:23" ht="30" customHeight="1">
      <c r="A382" s="415"/>
      <c r="B382" s="418"/>
      <c r="C382" s="146" t="s">
        <v>21</v>
      </c>
      <c r="D382" s="421"/>
      <c r="E382" s="421"/>
      <c r="F382" s="421"/>
      <c r="G382" s="421"/>
      <c r="H382" s="426"/>
      <c r="I382" s="236"/>
      <c r="J382" s="234"/>
      <c r="K382" s="234"/>
      <c r="L382" s="234"/>
      <c r="M382" s="235"/>
      <c r="N382" s="428"/>
      <c r="O382" s="421"/>
      <c r="P382" s="421"/>
      <c r="Q382" s="421"/>
      <c r="R382" s="421"/>
      <c r="S382" s="245"/>
      <c r="T382" s="246"/>
      <c r="U382" s="246"/>
      <c r="V382" s="246"/>
      <c r="W382" s="247"/>
    </row>
    <row r="383" spans="1:23" ht="30" customHeight="1">
      <c r="A383" s="415"/>
      <c r="B383" s="418"/>
      <c r="C383" s="146" t="s">
        <v>22</v>
      </c>
      <c r="D383" s="421"/>
      <c r="E383" s="421"/>
      <c r="F383" s="421"/>
      <c r="G383" s="421"/>
      <c r="H383" s="426"/>
      <c r="I383" s="236">
        <v>30</v>
      </c>
      <c r="J383" s="234"/>
      <c r="K383" s="234"/>
      <c r="L383" s="234"/>
      <c r="M383" s="235"/>
      <c r="N383" s="428"/>
      <c r="O383" s="421"/>
      <c r="P383" s="421"/>
      <c r="Q383" s="421"/>
      <c r="R383" s="421"/>
      <c r="S383" s="245"/>
      <c r="T383" s="246"/>
      <c r="U383" s="246"/>
      <c r="V383" s="246"/>
      <c r="W383" s="247"/>
    </row>
    <row r="384" spans="1:23" ht="30" customHeight="1">
      <c r="A384" s="415"/>
      <c r="B384" s="418"/>
      <c r="C384" s="146" t="s">
        <v>23</v>
      </c>
      <c r="D384" s="421"/>
      <c r="E384" s="421"/>
      <c r="F384" s="421"/>
      <c r="G384" s="421"/>
      <c r="H384" s="426"/>
      <c r="I384" s="236">
        <v>40</v>
      </c>
      <c r="J384" s="234"/>
      <c r="K384" s="234"/>
      <c r="L384" s="234"/>
      <c r="M384" s="235"/>
      <c r="N384" s="428"/>
      <c r="O384" s="421"/>
      <c r="P384" s="421"/>
      <c r="Q384" s="421"/>
      <c r="R384" s="421"/>
      <c r="S384" s="245"/>
      <c r="T384" s="246"/>
      <c r="U384" s="246"/>
      <c r="V384" s="246"/>
      <c r="W384" s="247"/>
    </row>
    <row r="385" spans="1:23" ht="30" customHeight="1" thickBot="1">
      <c r="A385" s="415"/>
      <c r="B385" s="419"/>
      <c r="C385" s="149" t="s">
        <v>24</v>
      </c>
      <c r="D385" s="421"/>
      <c r="E385" s="421"/>
      <c r="F385" s="421"/>
      <c r="G385" s="421"/>
      <c r="H385" s="426"/>
      <c r="I385" s="237"/>
      <c r="J385" s="238"/>
      <c r="K385" s="238"/>
      <c r="L385" s="238"/>
      <c r="M385" s="239"/>
      <c r="N385" s="429"/>
      <c r="O385" s="424"/>
      <c r="P385" s="424"/>
      <c r="Q385" s="424"/>
      <c r="R385" s="424"/>
      <c r="S385" s="251"/>
      <c r="T385" s="248"/>
      <c r="U385" s="248"/>
      <c r="V385" s="248"/>
      <c r="W385" s="252"/>
    </row>
    <row r="386" spans="1:23" ht="30" customHeight="1" thickBot="1">
      <c r="A386" s="416"/>
      <c r="B386" s="422" t="s">
        <v>25</v>
      </c>
      <c r="C386" s="423"/>
      <c r="D386" s="256"/>
      <c r="E386" s="223"/>
      <c r="F386" s="223"/>
      <c r="G386" s="223"/>
      <c r="H386" s="223"/>
      <c r="I386" s="223">
        <f t="shared" ref="I386:M386" si="82">I378+I379+I380+I381+I382+I383+I384+I385</f>
        <v>100</v>
      </c>
      <c r="J386" s="223">
        <f t="shared" si="82"/>
        <v>0</v>
      </c>
      <c r="K386" s="223">
        <f t="shared" si="82"/>
        <v>0</v>
      </c>
      <c r="L386" s="223">
        <f t="shared" si="82"/>
        <v>0</v>
      </c>
      <c r="M386" s="224">
        <f t="shared" si="82"/>
        <v>0</v>
      </c>
      <c r="N386" s="256"/>
      <c r="O386" s="223"/>
      <c r="P386" s="223"/>
      <c r="Q386" s="223"/>
      <c r="R386" s="223"/>
      <c r="S386" s="223">
        <f t="shared" ref="S386:W386" si="83">S378+S379+S380+S381+S382+S383+S384+S385</f>
        <v>0</v>
      </c>
      <c r="T386" s="223">
        <f t="shared" si="83"/>
        <v>0</v>
      </c>
      <c r="U386" s="223">
        <f t="shared" si="83"/>
        <v>0</v>
      </c>
      <c r="V386" s="223">
        <f t="shared" si="83"/>
        <v>0</v>
      </c>
      <c r="W386" s="224">
        <f t="shared" si="83"/>
        <v>0</v>
      </c>
    </row>
    <row r="387" spans="1:23" ht="30" customHeight="1">
      <c r="A387" s="415">
        <v>43</v>
      </c>
      <c r="B387" s="417" t="s">
        <v>252</v>
      </c>
      <c r="C387" s="144" t="s">
        <v>17</v>
      </c>
      <c r="D387" s="420">
        <v>304.04000000000002</v>
      </c>
      <c r="E387" s="420"/>
      <c r="F387" s="420">
        <v>69.95</v>
      </c>
      <c r="G387" s="420"/>
      <c r="H387" s="425"/>
      <c r="I387" s="240">
        <v>10</v>
      </c>
      <c r="J387" s="232"/>
      <c r="K387" s="232"/>
      <c r="L387" s="232"/>
      <c r="M387" s="233"/>
      <c r="N387" s="427"/>
      <c r="O387" s="420"/>
      <c r="P387" s="420"/>
      <c r="Q387" s="420"/>
      <c r="R387" s="420"/>
      <c r="S387" s="242"/>
      <c r="T387" s="243"/>
      <c r="U387" s="243"/>
      <c r="V387" s="243"/>
      <c r="W387" s="244"/>
    </row>
    <row r="388" spans="1:23" ht="30" customHeight="1">
      <c r="A388" s="415"/>
      <c r="B388" s="418"/>
      <c r="C388" s="146" t="s">
        <v>18</v>
      </c>
      <c r="D388" s="421"/>
      <c r="E388" s="421"/>
      <c r="F388" s="421"/>
      <c r="G388" s="421"/>
      <c r="H388" s="426"/>
      <c r="I388" s="236">
        <v>12</v>
      </c>
      <c r="J388" s="234"/>
      <c r="K388" s="234"/>
      <c r="L388" s="234"/>
      <c r="M388" s="235"/>
      <c r="N388" s="428"/>
      <c r="O388" s="421"/>
      <c r="P388" s="421"/>
      <c r="Q388" s="421"/>
      <c r="R388" s="421"/>
      <c r="S388" s="245"/>
      <c r="T388" s="246"/>
      <c r="U388" s="246"/>
      <c r="V388" s="246"/>
      <c r="W388" s="247"/>
    </row>
    <row r="389" spans="1:23" ht="30" customHeight="1">
      <c r="A389" s="415"/>
      <c r="B389" s="418"/>
      <c r="C389" s="146" t="s">
        <v>19</v>
      </c>
      <c r="D389" s="421"/>
      <c r="E389" s="421"/>
      <c r="F389" s="421"/>
      <c r="G389" s="421"/>
      <c r="H389" s="426"/>
      <c r="I389" s="236"/>
      <c r="J389" s="234"/>
      <c r="K389" s="234"/>
      <c r="L389" s="234"/>
      <c r="M389" s="235"/>
      <c r="N389" s="428"/>
      <c r="O389" s="421"/>
      <c r="P389" s="421"/>
      <c r="Q389" s="421"/>
      <c r="R389" s="421"/>
      <c r="S389" s="245"/>
      <c r="T389" s="246"/>
      <c r="U389" s="246"/>
      <c r="V389" s="246"/>
      <c r="W389" s="247"/>
    </row>
    <row r="390" spans="1:23" ht="30" customHeight="1">
      <c r="A390" s="415"/>
      <c r="B390" s="418"/>
      <c r="C390" s="146" t="s">
        <v>20</v>
      </c>
      <c r="D390" s="421"/>
      <c r="E390" s="421"/>
      <c r="F390" s="421"/>
      <c r="G390" s="421"/>
      <c r="H390" s="426"/>
      <c r="I390" s="236">
        <v>8</v>
      </c>
      <c r="J390" s="234"/>
      <c r="K390" s="234"/>
      <c r="L390" s="234"/>
      <c r="M390" s="235"/>
      <c r="N390" s="428"/>
      <c r="O390" s="421"/>
      <c r="P390" s="421"/>
      <c r="Q390" s="421"/>
      <c r="R390" s="421"/>
      <c r="S390" s="245"/>
      <c r="T390" s="246"/>
      <c r="U390" s="246"/>
      <c r="V390" s="246"/>
      <c r="W390" s="247"/>
    </row>
    <row r="391" spans="1:23" ht="30" customHeight="1">
      <c r="A391" s="415"/>
      <c r="B391" s="418"/>
      <c r="C391" s="146" t="s">
        <v>21</v>
      </c>
      <c r="D391" s="421"/>
      <c r="E391" s="421"/>
      <c r="F391" s="421"/>
      <c r="G391" s="421"/>
      <c r="H391" s="426"/>
      <c r="I391" s="236">
        <v>10</v>
      </c>
      <c r="J391" s="234"/>
      <c r="K391" s="234"/>
      <c r="L391" s="234"/>
      <c r="M391" s="235"/>
      <c r="N391" s="428"/>
      <c r="O391" s="421"/>
      <c r="P391" s="421"/>
      <c r="Q391" s="421"/>
      <c r="R391" s="421"/>
      <c r="S391" s="245"/>
      <c r="T391" s="246"/>
      <c r="U391" s="246"/>
      <c r="V391" s="246"/>
      <c r="W391" s="247"/>
    </row>
    <row r="392" spans="1:23" ht="30" customHeight="1">
      <c r="A392" s="415"/>
      <c r="B392" s="418"/>
      <c r="C392" s="146" t="s">
        <v>22</v>
      </c>
      <c r="D392" s="421"/>
      <c r="E392" s="421"/>
      <c r="F392" s="421"/>
      <c r="G392" s="421"/>
      <c r="H392" s="426"/>
      <c r="I392" s="236">
        <v>12</v>
      </c>
      <c r="J392" s="234"/>
      <c r="K392" s="234"/>
      <c r="L392" s="234"/>
      <c r="M392" s="235"/>
      <c r="N392" s="428"/>
      <c r="O392" s="421"/>
      <c r="P392" s="421"/>
      <c r="Q392" s="421"/>
      <c r="R392" s="421"/>
      <c r="S392" s="245"/>
      <c r="T392" s="246"/>
      <c r="U392" s="246"/>
      <c r="V392" s="246"/>
      <c r="W392" s="247"/>
    </row>
    <row r="393" spans="1:23" ht="30" customHeight="1">
      <c r="A393" s="415"/>
      <c r="B393" s="418"/>
      <c r="C393" s="146" t="s">
        <v>23</v>
      </c>
      <c r="D393" s="421"/>
      <c r="E393" s="421"/>
      <c r="F393" s="421"/>
      <c r="G393" s="421"/>
      <c r="H393" s="426"/>
      <c r="I393" s="236">
        <v>10</v>
      </c>
      <c r="J393" s="234"/>
      <c r="K393" s="234"/>
      <c r="L393" s="234"/>
      <c r="M393" s="235"/>
      <c r="N393" s="428"/>
      <c r="O393" s="421"/>
      <c r="P393" s="421"/>
      <c r="Q393" s="421"/>
      <c r="R393" s="421"/>
      <c r="S393" s="245"/>
      <c r="T393" s="246"/>
      <c r="U393" s="246"/>
      <c r="V393" s="246"/>
      <c r="W393" s="247"/>
    </row>
    <row r="394" spans="1:23" ht="30" customHeight="1" thickBot="1">
      <c r="A394" s="415"/>
      <c r="B394" s="419"/>
      <c r="C394" s="149" t="s">
        <v>24</v>
      </c>
      <c r="D394" s="421"/>
      <c r="E394" s="421"/>
      <c r="F394" s="421"/>
      <c r="G394" s="421"/>
      <c r="H394" s="426"/>
      <c r="I394" s="237">
        <v>13</v>
      </c>
      <c r="J394" s="238"/>
      <c r="K394" s="238"/>
      <c r="L394" s="238"/>
      <c r="M394" s="239"/>
      <c r="N394" s="429"/>
      <c r="O394" s="424"/>
      <c r="P394" s="424"/>
      <c r="Q394" s="424"/>
      <c r="R394" s="424"/>
      <c r="S394" s="251"/>
      <c r="T394" s="248"/>
      <c r="U394" s="248"/>
      <c r="V394" s="248"/>
      <c r="W394" s="252"/>
    </row>
    <row r="395" spans="1:23" ht="30" customHeight="1" thickBot="1">
      <c r="A395" s="416"/>
      <c r="B395" s="422" t="s">
        <v>25</v>
      </c>
      <c r="C395" s="423"/>
      <c r="D395" s="256"/>
      <c r="E395" s="223"/>
      <c r="F395" s="223"/>
      <c r="G395" s="223"/>
      <c r="H395" s="223"/>
      <c r="I395" s="223">
        <f t="shared" ref="I395:M395" si="84">I387+I388+I389+I390+I391+I392+I393+I394</f>
        <v>75</v>
      </c>
      <c r="J395" s="223">
        <f t="shared" si="84"/>
        <v>0</v>
      </c>
      <c r="K395" s="223">
        <f t="shared" si="84"/>
        <v>0</v>
      </c>
      <c r="L395" s="223">
        <f t="shared" si="84"/>
        <v>0</v>
      </c>
      <c r="M395" s="224">
        <f t="shared" si="84"/>
        <v>0</v>
      </c>
      <c r="N395" s="256"/>
      <c r="O395" s="223"/>
      <c r="P395" s="223"/>
      <c r="Q395" s="223"/>
      <c r="R395" s="223"/>
      <c r="S395" s="223">
        <f t="shared" ref="S395:W395" si="85">S387+S388+S389+S390+S391+S392+S393+S394</f>
        <v>0</v>
      </c>
      <c r="T395" s="223">
        <f t="shared" si="85"/>
        <v>0</v>
      </c>
      <c r="U395" s="223">
        <f t="shared" si="85"/>
        <v>0</v>
      </c>
      <c r="V395" s="223">
        <f t="shared" si="85"/>
        <v>0</v>
      </c>
      <c r="W395" s="224">
        <f t="shared" si="85"/>
        <v>0</v>
      </c>
    </row>
    <row r="396" spans="1:23" ht="30" customHeight="1">
      <c r="A396" s="415">
        <v>44</v>
      </c>
      <c r="B396" s="417" t="s">
        <v>171</v>
      </c>
      <c r="C396" s="144" t="s">
        <v>17</v>
      </c>
      <c r="D396" s="420">
        <v>1111.68</v>
      </c>
      <c r="E396" s="420"/>
      <c r="F396" s="420"/>
      <c r="G396" s="420"/>
      <c r="H396" s="425"/>
      <c r="I396" s="240">
        <v>50</v>
      </c>
      <c r="J396" s="232"/>
      <c r="K396" s="232"/>
      <c r="L396" s="232"/>
      <c r="M396" s="233"/>
      <c r="N396" s="427"/>
      <c r="O396" s="420"/>
      <c r="P396" s="420"/>
      <c r="Q396" s="420"/>
      <c r="R396" s="420"/>
      <c r="S396" s="242"/>
      <c r="T396" s="243"/>
      <c r="U396" s="243"/>
      <c r="V396" s="243"/>
      <c r="W396" s="244"/>
    </row>
    <row r="397" spans="1:23" ht="30" customHeight="1">
      <c r="A397" s="415"/>
      <c r="B397" s="418"/>
      <c r="C397" s="146" t="s">
        <v>18</v>
      </c>
      <c r="D397" s="421"/>
      <c r="E397" s="421"/>
      <c r="F397" s="421"/>
      <c r="G397" s="421"/>
      <c r="H397" s="426"/>
      <c r="I397" s="236"/>
      <c r="J397" s="234"/>
      <c r="K397" s="234"/>
      <c r="L397" s="234"/>
      <c r="M397" s="235"/>
      <c r="N397" s="428"/>
      <c r="O397" s="421"/>
      <c r="P397" s="421"/>
      <c r="Q397" s="421"/>
      <c r="R397" s="421"/>
      <c r="S397" s="245"/>
      <c r="T397" s="246"/>
      <c r="U397" s="246"/>
      <c r="V397" s="246"/>
      <c r="W397" s="247"/>
    </row>
    <row r="398" spans="1:23" ht="30" customHeight="1">
      <c r="A398" s="415"/>
      <c r="B398" s="418"/>
      <c r="C398" s="146" t="s">
        <v>19</v>
      </c>
      <c r="D398" s="421"/>
      <c r="E398" s="421"/>
      <c r="F398" s="421"/>
      <c r="G398" s="421"/>
      <c r="H398" s="426"/>
      <c r="I398" s="236">
        <v>30</v>
      </c>
      <c r="J398" s="234"/>
      <c r="K398" s="234"/>
      <c r="L398" s="234"/>
      <c r="M398" s="235"/>
      <c r="N398" s="428"/>
      <c r="O398" s="421"/>
      <c r="P398" s="421"/>
      <c r="Q398" s="421"/>
      <c r="R398" s="421"/>
      <c r="S398" s="245"/>
      <c r="T398" s="246"/>
      <c r="U398" s="246"/>
      <c r="V398" s="246"/>
      <c r="W398" s="247"/>
    </row>
    <row r="399" spans="1:23" ht="30" customHeight="1">
      <c r="A399" s="415"/>
      <c r="B399" s="418"/>
      <c r="C399" s="146" t="s">
        <v>20</v>
      </c>
      <c r="D399" s="421"/>
      <c r="E399" s="421"/>
      <c r="F399" s="421"/>
      <c r="G399" s="421"/>
      <c r="H399" s="426"/>
      <c r="I399" s="236"/>
      <c r="J399" s="234"/>
      <c r="K399" s="234"/>
      <c r="L399" s="234"/>
      <c r="M399" s="235"/>
      <c r="N399" s="428"/>
      <c r="O399" s="421"/>
      <c r="P399" s="421"/>
      <c r="Q399" s="421"/>
      <c r="R399" s="421"/>
      <c r="S399" s="245"/>
      <c r="T399" s="246"/>
      <c r="U399" s="246"/>
      <c r="V399" s="246"/>
      <c r="W399" s="247"/>
    </row>
    <row r="400" spans="1:23" ht="30" customHeight="1">
      <c r="A400" s="415"/>
      <c r="B400" s="418"/>
      <c r="C400" s="146" t="s">
        <v>21</v>
      </c>
      <c r="D400" s="421"/>
      <c r="E400" s="421"/>
      <c r="F400" s="421"/>
      <c r="G400" s="421"/>
      <c r="H400" s="426"/>
      <c r="I400" s="236">
        <v>20</v>
      </c>
      <c r="J400" s="234"/>
      <c r="K400" s="234"/>
      <c r="L400" s="234"/>
      <c r="M400" s="235"/>
      <c r="N400" s="428"/>
      <c r="O400" s="421"/>
      <c r="P400" s="421"/>
      <c r="Q400" s="421"/>
      <c r="R400" s="421"/>
      <c r="S400" s="245"/>
      <c r="T400" s="246"/>
      <c r="U400" s="246"/>
      <c r="V400" s="246"/>
      <c r="W400" s="247"/>
    </row>
    <row r="401" spans="1:23" ht="30" customHeight="1">
      <c r="A401" s="415"/>
      <c r="B401" s="418"/>
      <c r="C401" s="146" t="s">
        <v>22</v>
      </c>
      <c r="D401" s="421"/>
      <c r="E401" s="421"/>
      <c r="F401" s="421"/>
      <c r="G401" s="421"/>
      <c r="H401" s="426"/>
      <c r="I401" s="236">
        <v>20</v>
      </c>
      <c r="J401" s="234"/>
      <c r="K401" s="234"/>
      <c r="L401" s="234"/>
      <c r="M401" s="235"/>
      <c r="N401" s="428"/>
      <c r="O401" s="421"/>
      <c r="P401" s="421"/>
      <c r="Q401" s="421"/>
      <c r="R401" s="421"/>
      <c r="S401" s="245"/>
      <c r="T401" s="246"/>
      <c r="U401" s="246"/>
      <c r="V401" s="246"/>
      <c r="W401" s="247"/>
    </row>
    <row r="402" spans="1:23" ht="30" customHeight="1">
      <c r="A402" s="415"/>
      <c r="B402" s="418"/>
      <c r="C402" s="146" t="s">
        <v>23</v>
      </c>
      <c r="D402" s="421"/>
      <c r="E402" s="421"/>
      <c r="F402" s="421"/>
      <c r="G402" s="421"/>
      <c r="H402" s="426"/>
      <c r="I402" s="236"/>
      <c r="J402" s="234"/>
      <c r="K402" s="234"/>
      <c r="L402" s="234"/>
      <c r="M402" s="235"/>
      <c r="N402" s="428"/>
      <c r="O402" s="421"/>
      <c r="P402" s="421"/>
      <c r="Q402" s="421"/>
      <c r="R402" s="421"/>
      <c r="S402" s="245"/>
      <c r="T402" s="246"/>
      <c r="U402" s="246"/>
      <c r="V402" s="246"/>
      <c r="W402" s="247"/>
    </row>
    <row r="403" spans="1:23" ht="30" customHeight="1" thickBot="1">
      <c r="A403" s="415"/>
      <c r="B403" s="419"/>
      <c r="C403" s="149" t="s">
        <v>24</v>
      </c>
      <c r="D403" s="421"/>
      <c r="E403" s="421"/>
      <c r="F403" s="421"/>
      <c r="G403" s="421"/>
      <c r="H403" s="426"/>
      <c r="I403" s="237"/>
      <c r="J403" s="238"/>
      <c r="K403" s="238"/>
      <c r="L403" s="238"/>
      <c r="M403" s="239"/>
      <c r="N403" s="429"/>
      <c r="O403" s="424"/>
      <c r="P403" s="424"/>
      <c r="Q403" s="424"/>
      <c r="R403" s="424"/>
      <c r="S403" s="251"/>
      <c r="T403" s="248"/>
      <c r="U403" s="248"/>
      <c r="V403" s="248"/>
      <c r="W403" s="252"/>
    </row>
    <row r="404" spans="1:23" ht="30" customHeight="1" thickBot="1">
      <c r="A404" s="416"/>
      <c r="B404" s="422" t="s">
        <v>25</v>
      </c>
      <c r="C404" s="423"/>
      <c r="D404" s="256"/>
      <c r="E404" s="223"/>
      <c r="F404" s="223"/>
      <c r="G404" s="223"/>
      <c r="H404" s="223"/>
      <c r="I404" s="223">
        <f t="shared" ref="I404:M404" si="86">I396+I397+I398+I399+I400+I401+I402+I403</f>
        <v>120</v>
      </c>
      <c r="J404" s="223">
        <f t="shared" si="86"/>
        <v>0</v>
      </c>
      <c r="K404" s="223">
        <f t="shared" si="86"/>
        <v>0</v>
      </c>
      <c r="L404" s="223">
        <f t="shared" si="86"/>
        <v>0</v>
      </c>
      <c r="M404" s="224">
        <f t="shared" si="86"/>
        <v>0</v>
      </c>
      <c r="N404" s="256"/>
      <c r="O404" s="223"/>
      <c r="P404" s="223"/>
      <c r="Q404" s="223"/>
      <c r="R404" s="223"/>
      <c r="S404" s="223">
        <f t="shared" ref="S404:W404" si="87">S396+S397+S398+S399+S400+S401+S402+S403</f>
        <v>0</v>
      </c>
      <c r="T404" s="223">
        <f t="shared" si="87"/>
        <v>0</v>
      </c>
      <c r="U404" s="223">
        <f t="shared" si="87"/>
        <v>0</v>
      </c>
      <c r="V404" s="223">
        <f t="shared" si="87"/>
        <v>0</v>
      </c>
      <c r="W404" s="224">
        <f t="shared" si="87"/>
        <v>0</v>
      </c>
    </row>
    <row r="405" spans="1:23" ht="30" customHeight="1">
      <c r="A405" s="415">
        <v>45</v>
      </c>
      <c r="B405" s="417" t="s">
        <v>253</v>
      </c>
      <c r="C405" s="144" t="s">
        <v>17</v>
      </c>
      <c r="D405" s="420">
        <v>68.37</v>
      </c>
      <c r="E405" s="420"/>
      <c r="F405" s="420"/>
      <c r="G405" s="420"/>
      <c r="H405" s="425"/>
      <c r="I405" s="240">
        <v>5</v>
      </c>
      <c r="J405" s="232"/>
      <c r="K405" s="232"/>
      <c r="L405" s="232"/>
      <c r="M405" s="233"/>
      <c r="N405" s="427"/>
      <c r="O405" s="420"/>
      <c r="P405" s="420"/>
      <c r="Q405" s="420"/>
      <c r="R405" s="420"/>
      <c r="S405" s="242"/>
      <c r="T405" s="243"/>
      <c r="U405" s="243"/>
      <c r="V405" s="243"/>
      <c r="W405" s="244"/>
    </row>
    <row r="406" spans="1:23" ht="30" customHeight="1">
      <c r="A406" s="415"/>
      <c r="B406" s="418"/>
      <c r="C406" s="146" t="s">
        <v>18</v>
      </c>
      <c r="D406" s="421"/>
      <c r="E406" s="421"/>
      <c r="F406" s="421"/>
      <c r="G406" s="421"/>
      <c r="H406" s="426"/>
      <c r="I406" s="236"/>
      <c r="J406" s="234"/>
      <c r="K406" s="234"/>
      <c r="L406" s="234"/>
      <c r="M406" s="235"/>
      <c r="N406" s="428"/>
      <c r="O406" s="421"/>
      <c r="P406" s="421"/>
      <c r="Q406" s="421"/>
      <c r="R406" s="421"/>
      <c r="S406" s="245"/>
      <c r="T406" s="246"/>
      <c r="U406" s="246"/>
      <c r="V406" s="246"/>
      <c r="W406" s="247"/>
    </row>
    <row r="407" spans="1:23" ht="30" customHeight="1">
      <c r="A407" s="415"/>
      <c r="B407" s="418"/>
      <c r="C407" s="146" t="s">
        <v>19</v>
      </c>
      <c r="D407" s="421"/>
      <c r="E407" s="421"/>
      <c r="F407" s="421"/>
      <c r="G407" s="421"/>
      <c r="H407" s="426"/>
      <c r="I407" s="236">
        <v>5</v>
      </c>
      <c r="J407" s="234"/>
      <c r="K407" s="234"/>
      <c r="L407" s="234"/>
      <c r="M407" s="235"/>
      <c r="N407" s="428"/>
      <c r="O407" s="421"/>
      <c r="P407" s="421"/>
      <c r="Q407" s="421"/>
      <c r="R407" s="421"/>
      <c r="S407" s="245"/>
      <c r="T407" s="246"/>
      <c r="U407" s="246"/>
      <c r="V407" s="246"/>
      <c r="W407" s="247"/>
    </row>
    <row r="408" spans="1:23" ht="30" customHeight="1">
      <c r="A408" s="415"/>
      <c r="B408" s="418"/>
      <c r="C408" s="146" t="s">
        <v>20</v>
      </c>
      <c r="D408" s="421"/>
      <c r="E408" s="421"/>
      <c r="F408" s="421"/>
      <c r="G408" s="421"/>
      <c r="H408" s="426"/>
      <c r="I408" s="236"/>
      <c r="J408" s="234"/>
      <c r="K408" s="234"/>
      <c r="L408" s="234"/>
      <c r="M408" s="235"/>
      <c r="N408" s="428"/>
      <c r="O408" s="421"/>
      <c r="P408" s="421"/>
      <c r="Q408" s="421"/>
      <c r="R408" s="421"/>
      <c r="S408" s="245"/>
      <c r="T408" s="246"/>
      <c r="U408" s="246"/>
      <c r="V408" s="246"/>
      <c r="W408" s="247"/>
    </row>
    <row r="409" spans="1:23" ht="30" customHeight="1">
      <c r="A409" s="415"/>
      <c r="B409" s="418"/>
      <c r="C409" s="146" t="s">
        <v>21</v>
      </c>
      <c r="D409" s="421"/>
      <c r="E409" s="421"/>
      <c r="F409" s="421"/>
      <c r="G409" s="421"/>
      <c r="H409" s="426"/>
      <c r="I409" s="236"/>
      <c r="J409" s="234"/>
      <c r="K409" s="234"/>
      <c r="L409" s="234"/>
      <c r="M409" s="235"/>
      <c r="N409" s="428"/>
      <c r="O409" s="421"/>
      <c r="P409" s="421"/>
      <c r="Q409" s="421"/>
      <c r="R409" s="421"/>
      <c r="S409" s="245"/>
      <c r="T409" s="246"/>
      <c r="U409" s="246"/>
      <c r="V409" s="246"/>
      <c r="W409" s="247"/>
    </row>
    <row r="410" spans="1:23" ht="30" customHeight="1">
      <c r="A410" s="415"/>
      <c r="B410" s="418"/>
      <c r="C410" s="146" t="s">
        <v>22</v>
      </c>
      <c r="D410" s="421"/>
      <c r="E410" s="421"/>
      <c r="F410" s="421"/>
      <c r="G410" s="421"/>
      <c r="H410" s="426"/>
      <c r="I410" s="236"/>
      <c r="J410" s="234"/>
      <c r="K410" s="234"/>
      <c r="L410" s="234"/>
      <c r="M410" s="235"/>
      <c r="N410" s="428"/>
      <c r="O410" s="421"/>
      <c r="P410" s="421"/>
      <c r="Q410" s="421"/>
      <c r="R410" s="421"/>
      <c r="S410" s="245"/>
      <c r="T410" s="246"/>
      <c r="U410" s="246"/>
      <c r="V410" s="246"/>
      <c r="W410" s="247"/>
    </row>
    <row r="411" spans="1:23" ht="30" customHeight="1">
      <c r="A411" s="415"/>
      <c r="B411" s="418"/>
      <c r="C411" s="146" t="s">
        <v>23</v>
      </c>
      <c r="D411" s="421"/>
      <c r="E411" s="421"/>
      <c r="F411" s="421"/>
      <c r="G411" s="421"/>
      <c r="H411" s="426"/>
      <c r="I411" s="236"/>
      <c r="J411" s="234"/>
      <c r="K411" s="234"/>
      <c r="L411" s="234"/>
      <c r="M411" s="235"/>
      <c r="N411" s="428"/>
      <c r="O411" s="421"/>
      <c r="P411" s="421"/>
      <c r="Q411" s="421"/>
      <c r="R411" s="421"/>
      <c r="S411" s="245"/>
      <c r="T411" s="246"/>
      <c r="U411" s="246"/>
      <c r="V411" s="246"/>
      <c r="W411" s="247"/>
    </row>
    <row r="412" spans="1:23" ht="30" customHeight="1" thickBot="1">
      <c r="A412" s="415"/>
      <c r="B412" s="419"/>
      <c r="C412" s="149" t="s">
        <v>24</v>
      </c>
      <c r="D412" s="421"/>
      <c r="E412" s="421"/>
      <c r="F412" s="421"/>
      <c r="G412" s="421"/>
      <c r="H412" s="426"/>
      <c r="I412" s="237">
        <v>2</v>
      </c>
      <c r="J412" s="238"/>
      <c r="K412" s="238"/>
      <c r="L412" s="238"/>
      <c r="M412" s="239"/>
      <c r="N412" s="429"/>
      <c r="O412" s="424"/>
      <c r="P412" s="424"/>
      <c r="Q412" s="424"/>
      <c r="R412" s="424"/>
      <c r="S412" s="251"/>
      <c r="T412" s="248"/>
      <c r="U412" s="248"/>
      <c r="V412" s="248"/>
      <c r="W412" s="252"/>
    </row>
    <row r="413" spans="1:23" ht="30" customHeight="1" thickBot="1">
      <c r="A413" s="416"/>
      <c r="B413" s="422" t="s">
        <v>25</v>
      </c>
      <c r="C413" s="423"/>
      <c r="D413" s="256"/>
      <c r="E413" s="223"/>
      <c r="F413" s="223"/>
      <c r="G413" s="223"/>
      <c r="H413" s="223"/>
      <c r="I413" s="223">
        <f>I405+I406+I407+I408+I409+I410+I411+I412</f>
        <v>12</v>
      </c>
      <c r="J413" s="223">
        <f t="shared" ref="J413:M413" si="88">J405+J406+J407+J408+J409+J410+J411+J412</f>
        <v>0</v>
      </c>
      <c r="K413" s="223">
        <f t="shared" si="88"/>
        <v>0</v>
      </c>
      <c r="L413" s="223">
        <f t="shared" si="88"/>
        <v>0</v>
      </c>
      <c r="M413" s="224">
        <f t="shared" si="88"/>
        <v>0</v>
      </c>
      <c r="N413" s="256"/>
      <c r="O413" s="223"/>
      <c r="P413" s="223"/>
      <c r="Q413" s="223"/>
      <c r="R413" s="223"/>
      <c r="S413" s="223">
        <f>S405+S406+S407+S408+S409+S410+S411+S412</f>
        <v>0</v>
      </c>
      <c r="T413" s="223">
        <f t="shared" ref="T413:W413" si="89">T405+T406+T407+T408+T409+T410+T411+T412</f>
        <v>0</v>
      </c>
      <c r="U413" s="223">
        <f t="shared" si="89"/>
        <v>0</v>
      </c>
      <c r="V413" s="223">
        <f t="shared" si="89"/>
        <v>0</v>
      </c>
      <c r="W413" s="224">
        <f t="shared" si="89"/>
        <v>0</v>
      </c>
    </row>
    <row r="414" spans="1:23" ht="30" customHeight="1">
      <c r="A414" s="415">
        <v>46</v>
      </c>
      <c r="B414" s="417" t="s">
        <v>254</v>
      </c>
      <c r="C414" s="144" t="s">
        <v>17</v>
      </c>
      <c r="D414" s="420">
        <v>519.75</v>
      </c>
      <c r="E414" s="420"/>
      <c r="F414" s="420">
        <v>54.44</v>
      </c>
      <c r="G414" s="420"/>
      <c r="H414" s="425"/>
      <c r="I414" s="240"/>
      <c r="J414" s="232"/>
      <c r="K414" s="232"/>
      <c r="L414" s="232"/>
      <c r="M414" s="233"/>
      <c r="N414" s="427"/>
      <c r="O414" s="420"/>
      <c r="P414" s="420"/>
      <c r="Q414" s="420"/>
      <c r="R414" s="420"/>
      <c r="S414" s="242"/>
      <c r="T414" s="243"/>
      <c r="U414" s="243"/>
      <c r="V414" s="243"/>
      <c r="W414" s="244"/>
    </row>
    <row r="415" spans="1:23" ht="30" customHeight="1">
      <c r="A415" s="415"/>
      <c r="B415" s="418"/>
      <c r="C415" s="146" t="s">
        <v>18</v>
      </c>
      <c r="D415" s="421"/>
      <c r="E415" s="421"/>
      <c r="F415" s="421"/>
      <c r="G415" s="421"/>
      <c r="H415" s="426"/>
      <c r="I415" s="236"/>
      <c r="J415" s="234"/>
      <c r="K415" s="234"/>
      <c r="L415" s="234"/>
      <c r="M415" s="235"/>
      <c r="N415" s="428"/>
      <c r="O415" s="421"/>
      <c r="P415" s="421"/>
      <c r="Q415" s="421"/>
      <c r="R415" s="421"/>
      <c r="S415" s="245"/>
      <c r="T415" s="246"/>
      <c r="U415" s="246"/>
      <c r="V415" s="246"/>
      <c r="W415" s="247"/>
    </row>
    <row r="416" spans="1:23" ht="30" customHeight="1">
      <c r="A416" s="415"/>
      <c r="B416" s="418"/>
      <c r="C416" s="146" t="s">
        <v>19</v>
      </c>
      <c r="D416" s="421"/>
      <c r="E416" s="421"/>
      <c r="F416" s="421"/>
      <c r="G416" s="421"/>
      <c r="H416" s="426"/>
      <c r="I416" s="236"/>
      <c r="J416" s="234"/>
      <c r="K416" s="234"/>
      <c r="L416" s="234"/>
      <c r="M416" s="235"/>
      <c r="N416" s="428"/>
      <c r="O416" s="421"/>
      <c r="P416" s="421"/>
      <c r="Q416" s="421"/>
      <c r="R416" s="421"/>
      <c r="S416" s="245"/>
      <c r="T416" s="246"/>
      <c r="U416" s="246"/>
      <c r="V416" s="246"/>
      <c r="W416" s="247"/>
    </row>
    <row r="417" spans="1:23" ht="30" customHeight="1">
      <c r="A417" s="415"/>
      <c r="B417" s="418"/>
      <c r="C417" s="146" t="s">
        <v>20</v>
      </c>
      <c r="D417" s="421"/>
      <c r="E417" s="421"/>
      <c r="F417" s="421"/>
      <c r="G417" s="421"/>
      <c r="H417" s="426"/>
      <c r="I417" s="236"/>
      <c r="J417" s="234"/>
      <c r="K417" s="234"/>
      <c r="L417" s="234"/>
      <c r="M417" s="235"/>
      <c r="N417" s="428"/>
      <c r="O417" s="421"/>
      <c r="P417" s="421"/>
      <c r="Q417" s="421"/>
      <c r="R417" s="421"/>
      <c r="S417" s="245"/>
      <c r="T417" s="246"/>
      <c r="U417" s="246"/>
      <c r="V417" s="246"/>
      <c r="W417" s="247"/>
    </row>
    <row r="418" spans="1:23" ht="30" customHeight="1">
      <c r="A418" s="415"/>
      <c r="B418" s="418"/>
      <c r="C418" s="146" t="s">
        <v>21</v>
      </c>
      <c r="D418" s="421"/>
      <c r="E418" s="421"/>
      <c r="F418" s="421"/>
      <c r="G418" s="421"/>
      <c r="H418" s="426"/>
      <c r="I418" s="236"/>
      <c r="J418" s="234"/>
      <c r="K418" s="234"/>
      <c r="L418" s="234"/>
      <c r="M418" s="235"/>
      <c r="N418" s="428"/>
      <c r="O418" s="421"/>
      <c r="P418" s="421"/>
      <c r="Q418" s="421"/>
      <c r="R418" s="421"/>
      <c r="S418" s="245"/>
      <c r="T418" s="246"/>
      <c r="U418" s="246"/>
      <c r="V418" s="246"/>
      <c r="W418" s="247"/>
    </row>
    <row r="419" spans="1:23" ht="30" customHeight="1">
      <c r="A419" s="415"/>
      <c r="B419" s="418"/>
      <c r="C419" s="146" t="s">
        <v>22</v>
      </c>
      <c r="D419" s="421"/>
      <c r="E419" s="421"/>
      <c r="F419" s="421"/>
      <c r="G419" s="421"/>
      <c r="H419" s="426"/>
      <c r="I419" s="236"/>
      <c r="J419" s="234"/>
      <c r="K419" s="234"/>
      <c r="L419" s="234"/>
      <c r="M419" s="235"/>
      <c r="N419" s="428"/>
      <c r="O419" s="421"/>
      <c r="P419" s="421"/>
      <c r="Q419" s="421"/>
      <c r="R419" s="421"/>
      <c r="S419" s="245"/>
      <c r="T419" s="246"/>
      <c r="U419" s="246"/>
      <c r="V419" s="246"/>
      <c r="W419" s="247"/>
    </row>
    <row r="420" spans="1:23" ht="30" customHeight="1">
      <c r="A420" s="415"/>
      <c r="B420" s="418"/>
      <c r="C420" s="146" t="s">
        <v>23</v>
      </c>
      <c r="D420" s="421"/>
      <c r="E420" s="421"/>
      <c r="F420" s="421"/>
      <c r="G420" s="421"/>
      <c r="H420" s="426"/>
      <c r="I420" s="236"/>
      <c r="J420" s="234"/>
      <c r="K420" s="234"/>
      <c r="L420" s="234"/>
      <c r="M420" s="235"/>
      <c r="N420" s="428"/>
      <c r="O420" s="421"/>
      <c r="P420" s="421"/>
      <c r="Q420" s="421"/>
      <c r="R420" s="421"/>
      <c r="S420" s="245"/>
      <c r="T420" s="246"/>
      <c r="U420" s="246"/>
      <c r="V420" s="246"/>
      <c r="W420" s="247"/>
    </row>
    <row r="421" spans="1:23" ht="30" customHeight="1" thickBot="1">
      <c r="A421" s="415"/>
      <c r="B421" s="419"/>
      <c r="C421" s="149" t="s">
        <v>24</v>
      </c>
      <c r="D421" s="421"/>
      <c r="E421" s="421"/>
      <c r="F421" s="421"/>
      <c r="G421" s="421"/>
      <c r="H421" s="426"/>
      <c r="I421" s="237"/>
      <c r="J421" s="238"/>
      <c r="K421" s="238"/>
      <c r="L421" s="238"/>
      <c r="M421" s="239"/>
      <c r="N421" s="429"/>
      <c r="O421" s="424"/>
      <c r="P421" s="424"/>
      <c r="Q421" s="424"/>
      <c r="R421" s="424"/>
      <c r="S421" s="251"/>
      <c r="T421" s="248"/>
      <c r="U421" s="248"/>
      <c r="V421" s="248"/>
      <c r="W421" s="252"/>
    </row>
    <row r="422" spans="1:23" ht="30" customHeight="1" thickBot="1">
      <c r="A422" s="416"/>
      <c r="B422" s="422" t="s">
        <v>25</v>
      </c>
      <c r="C422" s="423"/>
      <c r="D422" s="256"/>
      <c r="E422" s="223"/>
      <c r="F422" s="223"/>
      <c r="G422" s="223"/>
      <c r="H422" s="223"/>
      <c r="I422" s="223">
        <f t="shared" ref="I422:M422" si="90">I414+I415+I416+I417+I418+I419+I420+I421</f>
        <v>0</v>
      </c>
      <c r="J422" s="223">
        <f t="shared" si="90"/>
        <v>0</v>
      </c>
      <c r="K422" s="223">
        <f t="shared" si="90"/>
        <v>0</v>
      </c>
      <c r="L422" s="223">
        <f t="shared" si="90"/>
        <v>0</v>
      </c>
      <c r="M422" s="224">
        <f t="shared" si="90"/>
        <v>0</v>
      </c>
      <c r="N422" s="256"/>
      <c r="O422" s="223"/>
      <c r="P422" s="223"/>
      <c r="Q422" s="223"/>
      <c r="R422" s="223"/>
      <c r="S422" s="223">
        <f t="shared" ref="S422:W422" si="91">S414+S415+S416+S417+S418+S419+S420+S421</f>
        <v>0</v>
      </c>
      <c r="T422" s="223">
        <f t="shared" si="91"/>
        <v>0</v>
      </c>
      <c r="U422" s="223">
        <f t="shared" si="91"/>
        <v>0</v>
      </c>
      <c r="V422" s="223">
        <f t="shared" si="91"/>
        <v>0</v>
      </c>
      <c r="W422" s="224">
        <f t="shared" si="91"/>
        <v>0</v>
      </c>
    </row>
    <row r="423" spans="1:23" ht="30" customHeight="1">
      <c r="A423" s="415">
        <v>47</v>
      </c>
      <c r="B423" s="417" t="s">
        <v>255</v>
      </c>
      <c r="C423" s="144" t="s">
        <v>17</v>
      </c>
      <c r="D423" s="420">
        <v>481.93</v>
      </c>
      <c r="E423" s="420"/>
      <c r="F423" s="420"/>
      <c r="G423" s="420"/>
      <c r="H423" s="425">
        <v>2.84</v>
      </c>
      <c r="I423" s="240"/>
      <c r="J423" s="232"/>
      <c r="K423" s="232"/>
      <c r="L423" s="232"/>
      <c r="M423" s="233"/>
      <c r="N423" s="427"/>
      <c r="O423" s="420"/>
      <c r="P423" s="420"/>
      <c r="Q423" s="420"/>
      <c r="R423" s="420"/>
      <c r="S423" s="242"/>
      <c r="T423" s="243"/>
      <c r="U423" s="243"/>
      <c r="V423" s="243"/>
      <c r="W423" s="244"/>
    </row>
    <row r="424" spans="1:23" ht="30" customHeight="1">
      <c r="A424" s="415"/>
      <c r="B424" s="418"/>
      <c r="C424" s="146" t="s">
        <v>18</v>
      </c>
      <c r="D424" s="421"/>
      <c r="E424" s="421"/>
      <c r="F424" s="421"/>
      <c r="G424" s="421"/>
      <c r="H424" s="426"/>
      <c r="I424" s="236"/>
      <c r="J424" s="234"/>
      <c r="K424" s="234"/>
      <c r="L424" s="234"/>
      <c r="M424" s="235"/>
      <c r="N424" s="428"/>
      <c r="O424" s="421"/>
      <c r="P424" s="421"/>
      <c r="Q424" s="421"/>
      <c r="R424" s="421"/>
      <c r="S424" s="245"/>
      <c r="T424" s="246"/>
      <c r="U424" s="246"/>
      <c r="V424" s="246"/>
      <c r="W424" s="247"/>
    </row>
    <row r="425" spans="1:23" ht="30" customHeight="1">
      <c r="A425" s="415"/>
      <c r="B425" s="418"/>
      <c r="C425" s="146" t="s">
        <v>19</v>
      </c>
      <c r="D425" s="421"/>
      <c r="E425" s="421"/>
      <c r="F425" s="421"/>
      <c r="G425" s="421"/>
      <c r="H425" s="426"/>
      <c r="I425" s="236"/>
      <c r="J425" s="234"/>
      <c r="K425" s="234"/>
      <c r="L425" s="234"/>
      <c r="M425" s="235"/>
      <c r="N425" s="428"/>
      <c r="O425" s="421"/>
      <c r="P425" s="421"/>
      <c r="Q425" s="421"/>
      <c r="R425" s="421"/>
      <c r="S425" s="245"/>
      <c r="T425" s="246"/>
      <c r="U425" s="246"/>
      <c r="V425" s="246"/>
      <c r="W425" s="247"/>
    </row>
    <row r="426" spans="1:23" ht="30" customHeight="1">
      <c r="A426" s="415"/>
      <c r="B426" s="418"/>
      <c r="C426" s="146" t="s">
        <v>20</v>
      </c>
      <c r="D426" s="421"/>
      <c r="E426" s="421"/>
      <c r="F426" s="421"/>
      <c r="G426" s="421"/>
      <c r="H426" s="426"/>
      <c r="I426" s="236"/>
      <c r="J426" s="234"/>
      <c r="K426" s="234"/>
      <c r="L426" s="234"/>
      <c r="M426" s="235"/>
      <c r="N426" s="428"/>
      <c r="O426" s="421"/>
      <c r="P426" s="421"/>
      <c r="Q426" s="421"/>
      <c r="R426" s="421"/>
      <c r="S426" s="245"/>
      <c r="T426" s="246"/>
      <c r="U426" s="246"/>
      <c r="V426" s="246"/>
      <c r="W426" s="247"/>
    </row>
    <row r="427" spans="1:23" ht="30" customHeight="1">
      <c r="A427" s="415"/>
      <c r="B427" s="418"/>
      <c r="C427" s="146" t="s">
        <v>21</v>
      </c>
      <c r="D427" s="421"/>
      <c r="E427" s="421"/>
      <c r="F427" s="421"/>
      <c r="G427" s="421"/>
      <c r="H427" s="426"/>
      <c r="I427" s="236"/>
      <c r="J427" s="234"/>
      <c r="K427" s="234"/>
      <c r="L427" s="234"/>
      <c r="M427" s="235"/>
      <c r="N427" s="428"/>
      <c r="O427" s="421"/>
      <c r="P427" s="421"/>
      <c r="Q427" s="421"/>
      <c r="R427" s="421"/>
      <c r="S427" s="245"/>
      <c r="T427" s="246"/>
      <c r="U427" s="246"/>
      <c r="V427" s="246"/>
      <c r="W427" s="247"/>
    </row>
    <row r="428" spans="1:23" ht="30" customHeight="1">
      <c r="A428" s="415"/>
      <c r="B428" s="418"/>
      <c r="C428" s="146" t="s">
        <v>22</v>
      </c>
      <c r="D428" s="421"/>
      <c r="E428" s="421"/>
      <c r="F428" s="421"/>
      <c r="G428" s="421"/>
      <c r="H428" s="426"/>
      <c r="I428" s="236"/>
      <c r="J428" s="234"/>
      <c r="K428" s="234"/>
      <c r="L428" s="234"/>
      <c r="M428" s="235"/>
      <c r="N428" s="428"/>
      <c r="O428" s="421"/>
      <c r="P428" s="421"/>
      <c r="Q428" s="421"/>
      <c r="R428" s="421"/>
      <c r="S428" s="245"/>
      <c r="T428" s="246"/>
      <c r="U428" s="246"/>
      <c r="V428" s="246"/>
      <c r="W428" s="247"/>
    </row>
    <row r="429" spans="1:23" ht="30" customHeight="1">
      <c r="A429" s="415"/>
      <c r="B429" s="418"/>
      <c r="C429" s="146" t="s">
        <v>23</v>
      </c>
      <c r="D429" s="421"/>
      <c r="E429" s="421"/>
      <c r="F429" s="421"/>
      <c r="G429" s="421"/>
      <c r="H429" s="426"/>
      <c r="I429" s="236"/>
      <c r="J429" s="234"/>
      <c r="K429" s="234"/>
      <c r="L429" s="234"/>
      <c r="M429" s="235"/>
      <c r="N429" s="428"/>
      <c r="O429" s="421"/>
      <c r="P429" s="421"/>
      <c r="Q429" s="421"/>
      <c r="R429" s="421"/>
      <c r="S429" s="245"/>
      <c r="T429" s="246"/>
      <c r="U429" s="246"/>
      <c r="V429" s="246"/>
      <c r="W429" s="247"/>
    </row>
    <row r="430" spans="1:23" ht="30" customHeight="1" thickBot="1">
      <c r="A430" s="415"/>
      <c r="B430" s="419"/>
      <c r="C430" s="149" t="s">
        <v>24</v>
      </c>
      <c r="D430" s="421"/>
      <c r="E430" s="421"/>
      <c r="F430" s="421"/>
      <c r="G430" s="421"/>
      <c r="H430" s="426"/>
      <c r="I430" s="237"/>
      <c r="J430" s="238"/>
      <c r="K430" s="238"/>
      <c r="L430" s="238"/>
      <c r="M430" s="239"/>
      <c r="N430" s="429"/>
      <c r="O430" s="424"/>
      <c r="P430" s="424"/>
      <c r="Q430" s="424"/>
      <c r="R430" s="424"/>
      <c r="S430" s="251"/>
      <c r="T430" s="248"/>
      <c r="U430" s="248"/>
      <c r="V430" s="248"/>
      <c r="W430" s="252"/>
    </row>
    <row r="431" spans="1:23" ht="30" customHeight="1" thickBot="1">
      <c r="A431" s="416"/>
      <c r="B431" s="422" t="s">
        <v>25</v>
      </c>
      <c r="C431" s="423"/>
      <c r="D431" s="256"/>
      <c r="E431" s="223"/>
      <c r="F431" s="223"/>
      <c r="G431" s="223"/>
      <c r="H431" s="223"/>
      <c r="I431" s="223">
        <f t="shared" ref="I431:M431" si="92">I423+I424+I425+I426+I427+I428+I429+I430</f>
        <v>0</v>
      </c>
      <c r="J431" s="223">
        <f t="shared" si="92"/>
        <v>0</v>
      </c>
      <c r="K431" s="223">
        <f t="shared" si="92"/>
        <v>0</v>
      </c>
      <c r="L431" s="223">
        <f t="shared" si="92"/>
        <v>0</v>
      </c>
      <c r="M431" s="224">
        <f t="shared" si="92"/>
        <v>0</v>
      </c>
      <c r="N431" s="256"/>
      <c r="O431" s="223"/>
      <c r="P431" s="223"/>
      <c r="Q431" s="223"/>
      <c r="R431" s="223"/>
      <c r="S431" s="223">
        <f t="shared" ref="S431:W431" si="93">S423+S424+S425+S426+S427+S428+S429+S430</f>
        <v>0</v>
      </c>
      <c r="T431" s="223">
        <f t="shared" si="93"/>
        <v>0</v>
      </c>
      <c r="U431" s="223">
        <f t="shared" si="93"/>
        <v>0</v>
      </c>
      <c r="V431" s="223">
        <f t="shared" si="93"/>
        <v>0</v>
      </c>
      <c r="W431" s="224">
        <f t="shared" si="93"/>
        <v>0</v>
      </c>
    </row>
    <row r="432" spans="1:23" ht="30" customHeight="1">
      <c r="A432" s="415">
        <v>48</v>
      </c>
      <c r="B432" s="417" t="s">
        <v>256</v>
      </c>
      <c r="C432" s="144" t="s">
        <v>17</v>
      </c>
      <c r="D432" s="420">
        <v>708.92399999999998</v>
      </c>
      <c r="E432" s="420"/>
      <c r="F432" s="420">
        <v>87.634</v>
      </c>
      <c r="G432" s="420"/>
      <c r="H432" s="425">
        <v>4.0199999999999996</v>
      </c>
      <c r="I432" s="240">
        <v>30</v>
      </c>
      <c r="J432" s="232"/>
      <c r="K432" s="232"/>
      <c r="L432" s="232"/>
      <c r="M432" s="233"/>
      <c r="N432" s="427"/>
      <c r="O432" s="420"/>
      <c r="P432" s="420"/>
      <c r="Q432" s="420"/>
      <c r="R432" s="420"/>
      <c r="S432" s="242"/>
      <c r="T432" s="243"/>
      <c r="U432" s="243"/>
      <c r="V432" s="243"/>
      <c r="W432" s="244"/>
    </row>
    <row r="433" spans="1:23" ht="30" customHeight="1">
      <c r="A433" s="415"/>
      <c r="B433" s="418"/>
      <c r="C433" s="146" t="s">
        <v>18</v>
      </c>
      <c r="D433" s="421"/>
      <c r="E433" s="421"/>
      <c r="F433" s="421"/>
      <c r="G433" s="421"/>
      <c r="H433" s="426"/>
      <c r="I433" s="236"/>
      <c r="J433" s="234"/>
      <c r="K433" s="234"/>
      <c r="L433" s="234"/>
      <c r="M433" s="235"/>
      <c r="N433" s="428"/>
      <c r="O433" s="421"/>
      <c r="P433" s="421"/>
      <c r="Q433" s="421"/>
      <c r="R433" s="421"/>
      <c r="S433" s="245"/>
      <c r="T433" s="246"/>
      <c r="U433" s="246"/>
      <c r="V433" s="246"/>
      <c r="W433" s="247"/>
    </row>
    <row r="434" spans="1:23" ht="30" customHeight="1">
      <c r="A434" s="415"/>
      <c r="B434" s="418"/>
      <c r="C434" s="146" t="s">
        <v>19</v>
      </c>
      <c r="D434" s="421"/>
      <c r="E434" s="421"/>
      <c r="F434" s="421"/>
      <c r="G434" s="421"/>
      <c r="H434" s="426"/>
      <c r="I434" s="236"/>
      <c r="J434" s="234"/>
      <c r="K434" s="234"/>
      <c r="L434" s="234"/>
      <c r="M434" s="235"/>
      <c r="N434" s="428"/>
      <c r="O434" s="421"/>
      <c r="P434" s="421"/>
      <c r="Q434" s="421"/>
      <c r="R434" s="421"/>
      <c r="S434" s="245"/>
      <c r="T434" s="246"/>
      <c r="U434" s="246"/>
      <c r="V434" s="246"/>
      <c r="W434" s="247"/>
    </row>
    <row r="435" spans="1:23" ht="30" customHeight="1">
      <c r="A435" s="415"/>
      <c r="B435" s="418"/>
      <c r="C435" s="146" t="s">
        <v>20</v>
      </c>
      <c r="D435" s="421"/>
      <c r="E435" s="421"/>
      <c r="F435" s="421"/>
      <c r="G435" s="421"/>
      <c r="H435" s="426"/>
      <c r="I435" s="236">
        <v>40</v>
      </c>
      <c r="J435" s="234"/>
      <c r="K435" s="234"/>
      <c r="L435" s="234"/>
      <c r="M435" s="235"/>
      <c r="N435" s="428"/>
      <c r="O435" s="421"/>
      <c r="P435" s="421"/>
      <c r="Q435" s="421"/>
      <c r="R435" s="421"/>
      <c r="S435" s="245"/>
      <c r="T435" s="246"/>
      <c r="U435" s="246"/>
      <c r="V435" s="246"/>
      <c r="W435" s="247"/>
    </row>
    <row r="436" spans="1:23" ht="30" customHeight="1">
      <c r="A436" s="415"/>
      <c r="B436" s="418"/>
      <c r="C436" s="146" t="s">
        <v>21</v>
      </c>
      <c r="D436" s="421"/>
      <c r="E436" s="421"/>
      <c r="F436" s="421"/>
      <c r="G436" s="421"/>
      <c r="H436" s="426"/>
      <c r="I436" s="236">
        <v>50</v>
      </c>
      <c r="J436" s="234"/>
      <c r="K436" s="234"/>
      <c r="L436" s="234"/>
      <c r="M436" s="235"/>
      <c r="N436" s="428"/>
      <c r="O436" s="421"/>
      <c r="P436" s="421"/>
      <c r="Q436" s="421"/>
      <c r="R436" s="421"/>
      <c r="S436" s="245"/>
      <c r="T436" s="246"/>
      <c r="U436" s="246"/>
      <c r="V436" s="246"/>
      <c r="W436" s="247"/>
    </row>
    <row r="437" spans="1:23" ht="30" customHeight="1">
      <c r="A437" s="415"/>
      <c r="B437" s="418"/>
      <c r="C437" s="146" t="s">
        <v>22</v>
      </c>
      <c r="D437" s="421"/>
      <c r="E437" s="421"/>
      <c r="F437" s="421"/>
      <c r="G437" s="421"/>
      <c r="H437" s="426"/>
      <c r="I437" s="236"/>
      <c r="J437" s="234"/>
      <c r="K437" s="234"/>
      <c r="L437" s="234"/>
      <c r="M437" s="235"/>
      <c r="N437" s="428"/>
      <c r="O437" s="421"/>
      <c r="P437" s="421"/>
      <c r="Q437" s="421"/>
      <c r="R437" s="421"/>
      <c r="S437" s="245"/>
      <c r="T437" s="246"/>
      <c r="U437" s="246"/>
      <c r="V437" s="246"/>
      <c r="W437" s="247"/>
    </row>
    <row r="438" spans="1:23" ht="30" customHeight="1">
      <c r="A438" s="415"/>
      <c r="B438" s="418"/>
      <c r="C438" s="146" t="s">
        <v>23</v>
      </c>
      <c r="D438" s="421"/>
      <c r="E438" s="421"/>
      <c r="F438" s="421"/>
      <c r="G438" s="421"/>
      <c r="H438" s="426"/>
      <c r="I438" s="236"/>
      <c r="J438" s="234"/>
      <c r="K438" s="234"/>
      <c r="L438" s="234"/>
      <c r="M438" s="235"/>
      <c r="N438" s="428"/>
      <c r="O438" s="421"/>
      <c r="P438" s="421"/>
      <c r="Q438" s="421"/>
      <c r="R438" s="421"/>
      <c r="S438" s="245"/>
      <c r="T438" s="246"/>
      <c r="U438" s="246"/>
      <c r="V438" s="246"/>
      <c r="W438" s="247"/>
    </row>
    <row r="439" spans="1:23" ht="30" customHeight="1" thickBot="1">
      <c r="A439" s="415"/>
      <c r="B439" s="419"/>
      <c r="C439" s="149" t="s">
        <v>24</v>
      </c>
      <c r="D439" s="421"/>
      <c r="E439" s="421"/>
      <c r="F439" s="421"/>
      <c r="G439" s="421"/>
      <c r="H439" s="426"/>
      <c r="I439" s="237">
        <v>30</v>
      </c>
      <c r="J439" s="238"/>
      <c r="K439" s="238"/>
      <c r="L439" s="238"/>
      <c r="M439" s="239"/>
      <c r="N439" s="429"/>
      <c r="O439" s="424"/>
      <c r="P439" s="424"/>
      <c r="Q439" s="424"/>
      <c r="R439" s="424"/>
      <c r="S439" s="251"/>
      <c r="T439" s="248"/>
      <c r="U439" s="248"/>
      <c r="V439" s="248"/>
      <c r="W439" s="252"/>
    </row>
    <row r="440" spans="1:23" ht="30" customHeight="1" thickBot="1">
      <c r="A440" s="416"/>
      <c r="B440" s="422" t="s">
        <v>25</v>
      </c>
      <c r="C440" s="423"/>
      <c r="D440" s="256"/>
      <c r="E440" s="223"/>
      <c r="F440" s="223"/>
      <c r="G440" s="223"/>
      <c r="H440" s="223"/>
      <c r="I440" s="223">
        <f t="shared" ref="I440:M440" si="94">I432+I433+I434+I435+I436+I437+I438+I439</f>
        <v>150</v>
      </c>
      <c r="J440" s="223">
        <f t="shared" si="94"/>
        <v>0</v>
      </c>
      <c r="K440" s="223">
        <f t="shared" si="94"/>
        <v>0</v>
      </c>
      <c r="L440" s="223">
        <f t="shared" si="94"/>
        <v>0</v>
      </c>
      <c r="M440" s="224">
        <f t="shared" si="94"/>
        <v>0</v>
      </c>
      <c r="N440" s="256"/>
      <c r="O440" s="223"/>
      <c r="P440" s="223"/>
      <c r="Q440" s="223"/>
      <c r="R440" s="223"/>
      <c r="S440" s="223">
        <f t="shared" ref="S440:W440" si="95">S432+S433+S434+S435+S436+S437+S438+S439</f>
        <v>0</v>
      </c>
      <c r="T440" s="223">
        <f t="shared" si="95"/>
        <v>0</v>
      </c>
      <c r="U440" s="223">
        <f t="shared" si="95"/>
        <v>0</v>
      </c>
      <c r="V440" s="223">
        <f t="shared" si="95"/>
        <v>0</v>
      </c>
      <c r="W440" s="224">
        <f t="shared" si="95"/>
        <v>0</v>
      </c>
    </row>
    <row r="441" spans="1:23" ht="30" customHeight="1">
      <c r="A441" s="415">
        <v>49</v>
      </c>
      <c r="B441" s="417" t="s">
        <v>257</v>
      </c>
      <c r="C441" s="144" t="s">
        <v>17</v>
      </c>
      <c r="D441" s="420">
        <v>444.22</v>
      </c>
      <c r="E441" s="420"/>
      <c r="F441" s="420"/>
      <c r="G441" s="420"/>
      <c r="H441" s="425">
        <v>1.63</v>
      </c>
      <c r="I441" s="240"/>
      <c r="J441" s="232"/>
      <c r="K441" s="232"/>
      <c r="L441" s="232"/>
      <c r="M441" s="233"/>
      <c r="N441" s="427"/>
      <c r="O441" s="420"/>
      <c r="P441" s="420"/>
      <c r="Q441" s="420"/>
      <c r="R441" s="420"/>
      <c r="S441" s="242"/>
      <c r="T441" s="243"/>
      <c r="U441" s="243"/>
      <c r="V441" s="243"/>
      <c r="W441" s="244"/>
    </row>
    <row r="442" spans="1:23" ht="30" customHeight="1">
      <c r="A442" s="415"/>
      <c r="B442" s="418"/>
      <c r="C442" s="146" t="s">
        <v>18</v>
      </c>
      <c r="D442" s="421"/>
      <c r="E442" s="421"/>
      <c r="F442" s="421"/>
      <c r="G442" s="421"/>
      <c r="H442" s="426"/>
      <c r="I442" s="236"/>
      <c r="J442" s="234"/>
      <c r="K442" s="234"/>
      <c r="L442" s="234"/>
      <c r="M442" s="235"/>
      <c r="N442" s="428"/>
      <c r="O442" s="421"/>
      <c r="P442" s="421"/>
      <c r="Q442" s="421"/>
      <c r="R442" s="421"/>
      <c r="S442" s="245"/>
      <c r="T442" s="246"/>
      <c r="U442" s="246"/>
      <c r="V442" s="246"/>
      <c r="W442" s="247"/>
    </row>
    <row r="443" spans="1:23" ht="30" customHeight="1">
      <c r="A443" s="415"/>
      <c r="B443" s="418"/>
      <c r="C443" s="146" t="s">
        <v>19</v>
      </c>
      <c r="D443" s="421"/>
      <c r="E443" s="421"/>
      <c r="F443" s="421"/>
      <c r="G443" s="421"/>
      <c r="H443" s="426"/>
      <c r="I443" s="236"/>
      <c r="J443" s="234"/>
      <c r="K443" s="234"/>
      <c r="L443" s="234"/>
      <c r="M443" s="235"/>
      <c r="N443" s="428"/>
      <c r="O443" s="421"/>
      <c r="P443" s="421"/>
      <c r="Q443" s="421"/>
      <c r="R443" s="421"/>
      <c r="S443" s="245"/>
      <c r="T443" s="246"/>
      <c r="U443" s="246"/>
      <c r="V443" s="246"/>
      <c r="W443" s="247"/>
    </row>
    <row r="444" spans="1:23" ht="30" customHeight="1">
      <c r="A444" s="415"/>
      <c r="B444" s="418"/>
      <c r="C444" s="146" t="s">
        <v>20</v>
      </c>
      <c r="D444" s="421"/>
      <c r="E444" s="421"/>
      <c r="F444" s="421"/>
      <c r="G444" s="421"/>
      <c r="H444" s="426"/>
      <c r="I444" s="236"/>
      <c r="J444" s="234"/>
      <c r="K444" s="234"/>
      <c r="L444" s="234"/>
      <c r="M444" s="235"/>
      <c r="N444" s="428"/>
      <c r="O444" s="421"/>
      <c r="P444" s="421"/>
      <c r="Q444" s="421"/>
      <c r="R444" s="421"/>
      <c r="S444" s="245"/>
      <c r="T444" s="246"/>
      <c r="U444" s="246"/>
      <c r="V444" s="246"/>
      <c r="W444" s="247"/>
    </row>
    <row r="445" spans="1:23" ht="30" customHeight="1">
      <c r="A445" s="415"/>
      <c r="B445" s="418"/>
      <c r="C445" s="146" t="s">
        <v>21</v>
      </c>
      <c r="D445" s="421"/>
      <c r="E445" s="421"/>
      <c r="F445" s="421"/>
      <c r="G445" s="421"/>
      <c r="H445" s="426"/>
      <c r="I445" s="236">
        <v>20</v>
      </c>
      <c r="J445" s="234"/>
      <c r="K445" s="234"/>
      <c r="L445" s="234"/>
      <c r="M445" s="235"/>
      <c r="N445" s="428"/>
      <c r="O445" s="421"/>
      <c r="P445" s="421"/>
      <c r="Q445" s="421"/>
      <c r="R445" s="421"/>
      <c r="S445" s="245"/>
      <c r="T445" s="246"/>
      <c r="U445" s="246"/>
      <c r="V445" s="246"/>
      <c r="W445" s="247"/>
    </row>
    <row r="446" spans="1:23" ht="30" customHeight="1">
      <c r="A446" s="415"/>
      <c r="B446" s="418"/>
      <c r="C446" s="146" t="s">
        <v>22</v>
      </c>
      <c r="D446" s="421"/>
      <c r="E446" s="421"/>
      <c r="F446" s="421"/>
      <c r="G446" s="421"/>
      <c r="H446" s="426"/>
      <c r="I446" s="236"/>
      <c r="J446" s="234"/>
      <c r="K446" s="234"/>
      <c r="L446" s="234"/>
      <c r="M446" s="235"/>
      <c r="N446" s="428"/>
      <c r="O446" s="421"/>
      <c r="P446" s="421"/>
      <c r="Q446" s="421"/>
      <c r="R446" s="421"/>
      <c r="S446" s="245"/>
      <c r="T446" s="246"/>
      <c r="U446" s="246"/>
      <c r="V446" s="246"/>
      <c r="W446" s="247"/>
    </row>
    <row r="447" spans="1:23" ht="30" customHeight="1">
      <c r="A447" s="415"/>
      <c r="B447" s="418"/>
      <c r="C447" s="146" t="s">
        <v>23</v>
      </c>
      <c r="D447" s="421"/>
      <c r="E447" s="421"/>
      <c r="F447" s="421"/>
      <c r="G447" s="421"/>
      <c r="H447" s="426"/>
      <c r="I447" s="236"/>
      <c r="J447" s="234"/>
      <c r="K447" s="234"/>
      <c r="L447" s="234"/>
      <c r="M447" s="235"/>
      <c r="N447" s="428"/>
      <c r="O447" s="421"/>
      <c r="P447" s="421"/>
      <c r="Q447" s="421"/>
      <c r="R447" s="421"/>
      <c r="S447" s="245"/>
      <c r="T447" s="246"/>
      <c r="U447" s="246"/>
      <c r="V447" s="246"/>
      <c r="W447" s="247"/>
    </row>
    <row r="448" spans="1:23" ht="30" customHeight="1" thickBot="1">
      <c r="A448" s="415"/>
      <c r="B448" s="419"/>
      <c r="C448" s="149" t="s">
        <v>24</v>
      </c>
      <c r="D448" s="421"/>
      <c r="E448" s="421"/>
      <c r="F448" s="421"/>
      <c r="G448" s="421"/>
      <c r="H448" s="426"/>
      <c r="I448" s="237"/>
      <c r="J448" s="238"/>
      <c r="K448" s="238"/>
      <c r="L448" s="238"/>
      <c r="M448" s="239"/>
      <c r="N448" s="429"/>
      <c r="O448" s="424"/>
      <c r="P448" s="424"/>
      <c r="Q448" s="424"/>
      <c r="R448" s="424"/>
      <c r="S448" s="251"/>
      <c r="T448" s="248"/>
      <c r="U448" s="248"/>
      <c r="V448" s="248"/>
      <c r="W448" s="252"/>
    </row>
    <row r="449" spans="1:23" ht="30" customHeight="1" thickBot="1">
      <c r="A449" s="416"/>
      <c r="B449" s="422" t="s">
        <v>25</v>
      </c>
      <c r="C449" s="423"/>
      <c r="D449" s="256"/>
      <c r="E449" s="223"/>
      <c r="F449" s="223"/>
      <c r="G449" s="223"/>
      <c r="H449" s="223"/>
      <c r="I449" s="223">
        <f>I441+I442+I443+I444+I445+I446+I447+I448</f>
        <v>20</v>
      </c>
      <c r="J449" s="223">
        <f t="shared" ref="J449:M449" si="96">J441+J442+J443+J444+J445+J446+J447+J448</f>
        <v>0</v>
      </c>
      <c r="K449" s="223">
        <f t="shared" si="96"/>
        <v>0</v>
      </c>
      <c r="L449" s="223">
        <f t="shared" si="96"/>
        <v>0</v>
      </c>
      <c r="M449" s="224">
        <f t="shared" si="96"/>
        <v>0</v>
      </c>
      <c r="N449" s="256"/>
      <c r="O449" s="223"/>
      <c r="P449" s="223"/>
      <c r="Q449" s="223"/>
      <c r="R449" s="223"/>
      <c r="S449" s="223">
        <f>S441+S442+S443+S444+S445+S446+S447+S448</f>
        <v>0</v>
      </c>
      <c r="T449" s="223">
        <f t="shared" ref="T449:W449" si="97">T441+T442+T443+T444+T445+T446+T447+T448</f>
        <v>0</v>
      </c>
      <c r="U449" s="223">
        <f t="shared" si="97"/>
        <v>0</v>
      </c>
      <c r="V449" s="223">
        <f t="shared" si="97"/>
        <v>0</v>
      </c>
      <c r="W449" s="224">
        <f t="shared" si="97"/>
        <v>0</v>
      </c>
    </row>
    <row r="450" spans="1:23" ht="30" customHeight="1">
      <c r="A450" s="415">
        <v>50</v>
      </c>
      <c r="B450" s="417" t="s">
        <v>258</v>
      </c>
      <c r="C450" s="144" t="s">
        <v>17</v>
      </c>
      <c r="D450" s="420">
        <v>917.61</v>
      </c>
      <c r="E450" s="420"/>
      <c r="F450" s="420">
        <v>75.2</v>
      </c>
      <c r="G450" s="420"/>
      <c r="H450" s="425">
        <v>14.85</v>
      </c>
      <c r="I450" s="240">
        <v>14</v>
      </c>
      <c r="J450" s="232"/>
      <c r="K450" s="232"/>
      <c r="L450" s="232"/>
      <c r="M450" s="233"/>
      <c r="N450" s="427"/>
      <c r="O450" s="420"/>
      <c r="P450" s="420"/>
      <c r="Q450" s="420"/>
      <c r="R450" s="420"/>
      <c r="S450" s="242"/>
      <c r="T450" s="243"/>
      <c r="U450" s="243"/>
      <c r="V450" s="243"/>
      <c r="W450" s="244"/>
    </row>
    <row r="451" spans="1:23" ht="30" customHeight="1">
      <c r="A451" s="415"/>
      <c r="B451" s="418"/>
      <c r="C451" s="146" t="s">
        <v>18</v>
      </c>
      <c r="D451" s="421"/>
      <c r="E451" s="421"/>
      <c r="F451" s="421"/>
      <c r="G451" s="421"/>
      <c r="H451" s="426"/>
      <c r="I451" s="236">
        <v>10</v>
      </c>
      <c r="J451" s="234"/>
      <c r="K451" s="234"/>
      <c r="L451" s="234"/>
      <c r="M451" s="235"/>
      <c r="N451" s="428"/>
      <c r="O451" s="421"/>
      <c r="P451" s="421"/>
      <c r="Q451" s="421"/>
      <c r="R451" s="421"/>
      <c r="S451" s="245"/>
      <c r="T451" s="246"/>
      <c r="U451" s="246"/>
      <c r="V451" s="246"/>
      <c r="W451" s="247"/>
    </row>
    <row r="452" spans="1:23" ht="30" customHeight="1">
      <c r="A452" s="415"/>
      <c r="B452" s="418"/>
      <c r="C452" s="146" t="s">
        <v>19</v>
      </c>
      <c r="D452" s="421"/>
      <c r="E452" s="421"/>
      <c r="F452" s="421"/>
      <c r="G452" s="421"/>
      <c r="H452" s="426"/>
      <c r="I452" s="236"/>
      <c r="J452" s="234"/>
      <c r="K452" s="234"/>
      <c r="L452" s="234"/>
      <c r="M452" s="235"/>
      <c r="N452" s="428"/>
      <c r="O452" s="421"/>
      <c r="P452" s="421"/>
      <c r="Q452" s="421"/>
      <c r="R452" s="421"/>
      <c r="S452" s="245"/>
      <c r="T452" s="246"/>
      <c r="U452" s="246"/>
      <c r="V452" s="246"/>
      <c r="W452" s="247"/>
    </row>
    <row r="453" spans="1:23" ht="30" customHeight="1">
      <c r="A453" s="415"/>
      <c r="B453" s="418"/>
      <c r="C453" s="146" t="s">
        <v>20</v>
      </c>
      <c r="D453" s="421"/>
      <c r="E453" s="421"/>
      <c r="F453" s="421"/>
      <c r="G453" s="421"/>
      <c r="H453" s="426"/>
      <c r="I453" s="236">
        <v>8</v>
      </c>
      <c r="J453" s="234"/>
      <c r="K453" s="234"/>
      <c r="L453" s="234"/>
      <c r="M453" s="235"/>
      <c r="N453" s="428"/>
      <c r="O453" s="421"/>
      <c r="P453" s="421"/>
      <c r="Q453" s="421"/>
      <c r="R453" s="421"/>
      <c r="S453" s="245"/>
      <c r="T453" s="246"/>
      <c r="U453" s="246"/>
      <c r="V453" s="246"/>
      <c r="W453" s="247"/>
    </row>
    <row r="454" spans="1:23" ht="30" customHeight="1">
      <c r="A454" s="415"/>
      <c r="B454" s="418"/>
      <c r="C454" s="146" t="s">
        <v>21</v>
      </c>
      <c r="D454" s="421"/>
      <c r="E454" s="421"/>
      <c r="F454" s="421"/>
      <c r="G454" s="421"/>
      <c r="H454" s="426"/>
      <c r="I454" s="236">
        <v>10</v>
      </c>
      <c r="J454" s="234"/>
      <c r="K454" s="234"/>
      <c r="L454" s="234"/>
      <c r="M454" s="235"/>
      <c r="N454" s="428"/>
      <c r="O454" s="421"/>
      <c r="P454" s="421"/>
      <c r="Q454" s="421"/>
      <c r="R454" s="421"/>
      <c r="S454" s="245"/>
      <c r="T454" s="246"/>
      <c r="U454" s="246"/>
      <c r="V454" s="246"/>
      <c r="W454" s="247"/>
    </row>
    <row r="455" spans="1:23" ht="30" customHeight="1">
      <c r="A455" s="415"/>
      <c r="B455" s="418"/>
      <c r="C455" s="146" t="s">
        <v>22</v>
      </c>
      <c r="D455" s="421"/>
      <c r="E455" s="421"/>
      <c r="F455" s="421"/>
      <c r="G455" s="421"/>
      <c r="H455" s="426"/>
      <c r="I455" s="236">
        <v>10</v>
      </c>
      <c r="J455" s="234"/>
      <c r="K455" s="234"/>
      <c r="L455" s="234"/>
      <c r="M455" s="235"/>
      <c r="N455" s="428"/>
      <c r="O455" s="421"/>
      <c r="P455" s="421"/>
      <c r="Q455" s="421"/>
      <c r="R455" s="421"/>
      <c r="S455" s="245"/>
      <c r="T455" s="246"/>
      <c r="U455" s="246"/>
      <c r="V455" s="246"/>
      <c r="W455" s="247"/>
    </row>
    <row r="456" spans="1:23" ht="30" customHeight="1">
      <c r="A456" s="415"/>
      <c r="B456" s="418"/>
      <c r="C456" s="146" t="s">
        <v>23</v>
      </c>
      <c r="D456" s="421"/>
      <c r="E456" s="421"/>
      <c r="F456" s="421"/>
      <c r="G456" s="421"/>
      <c r="H456" s="426"/>
      <c r="I456" s="236"/>
      <c r="J456" s="234"/>
      <c r="K456" s="234"/>
      <c r="L456" s="234"/>
      <c r="M456" s="235"/>
      <c r="N456" s="428"/>
      <c r="O456" s="421"/>
      <c r="P456" s="421"/>
      <c r="Q456" s="421"/>
      <c r="R456" s="421"/>
      <c r="S456" s="245"/>
      <c r="T456" s="246"/>
      <c r="U456" s="246"/>
      <c r="V456" s="246"/>
      <c r="W456" s="247"/>
    </row>
    <row r="457" spans="1:23" ht="30" customHeight="1" thickBot="1">
      <c r="A457" s="415"/>
      <c r="B457" s="419"/>
      <c r="C457" s="149" t="s">
        <v>24</v>
      </c>
      <c r="D457" s="421"/>
      <c r="E457" s="421"/>
      <c r="F457" s="421"/>
      <c r="G457" s="421"/>
      <c r="H457" s="426"/>
      <c r="I457" s="237"/>
      <c r="J457" s="238"/>
      <c r="K457" s="238"/>
      <c r="L457" s="238"/>
      <c r="M457" s="239"/>
      <c r="N457" s="429"/>
      <c r="O457" s="424"/>
      <c r="P457" s="424"/>
      <c r="Q457" s="424"/>
      <c r="R457" s="424"/>
      <c r="S457" s="251"/>
      <c r="T457" s="248"/>
      <c r="U457" s="248"/>
      <c r="V457" s="248"/>
      <c r="W457" s="252"/>
    </row>
    <row r="458" spans="1:23" ht="30" customHeight="1" thickBot="1">
      <c r="A458" s="416"/>
      <c r="B458" s="422" t="s">
        <v>25</v>
      </c>
      <c r="C458" s="423"/>
      <c r="D458" s="256"/>
      <c r="E458" s="223"/>
      <c r="F458" s="223"/>
      <c r="G458" s="223"/>
      <c r="H458" s="223"/>
      <c r="I458" s="223">
        <f t="shared" ref="I458:M458" si="98">I450+I451+I452+I453+I454+I455+I456+I457</f>
        <v>52</v>
      </c>
      <c r="J458" s="223">
        <f t="shared" si="98"/>
        <v>0</v>
      </c>
      <c r="K458" s="223">
        <f t="shared" si="98"/>
        <v>0</v>
      </c>
      <c r="L458" s="223">
        <f t="shared" si="98"/>
        <v>0</v>
      </c>
      <c r="M458" s="224">
        <f t="shared" si="98"/>
        <v>0</v>
      </c>
      <c r="N458" s="256"/>
      <c r="O458" s="223"/>
      <c r="P458" s="223"/>
      <c r="Q458" s="223"/>
      <c r="R458" s="223"/>
      <c r="S458" s="223">
        <f t="shared" ref="S458:W458" si="99">S450+S451+S452+S453+S454+S455+S456+S457</f>
        <v>0</v>
      </c>
      <c r="T458" s="223">
        <f t="shared" si="99"/>
        <v>0</v>
      </c>
      <c r="U458" s="223">
        <f t="shared" si="99"/>
        <v>0</v>
      </c>
      <c r="V458" s="223">
        <f t="shared" si="99"/>
        <v>0</v>
      </c>
      <c r="W458" s="224">
        <f t="shared" si="99"/>
        <v>0</v>
      </c>
    </row>
    <row r="459" spans="1:23" ht="30" customHeight="1">
      <c r="A459" s="415">
        <v>51</v>
      </c>
      <c r="B459" s="417" t="s">
        <v>259</v>
      </c>
      <c r="C459" s="144" t="s">
        <v>17</v>
      </c>
      <c r="D459" s="420">
        <v>1934.47</v>
      </c>
      <c r="E459" s="420"/>
      <c r="F459" s="420"/>
      <c r="G459" s="420"/>
      <c r="H459" s="425">
        <v>3.2589999999999999</v>
      </c>
      <c r="I459" s="240"/>
      <c r="J459" s="232"/>
      <c r="K459" s="232"/>
      <c r="L459" s="232"/>
      <c r="M459" s="233"/>
      <c r="N459" s="427"/>
      <c r="O459" s="420"/>
      <c r="P459" s="420"/>
      <c r="Q459" s="420"/>
      <c r="R459" s="420"/>
      <c r="S459" s="242"/>
      <c r="T459" s="243"/>
      <c r="U459" s="243"/>
      <c r="V459" s="243"/>
      <c r="W459" s="244"/>
    </row>
    <row r="460" spans="1:23" ht="30" customHeight="1">
      <c r="A460" s="415"/>
      <c r="B460" s="418"/>
      <c r="C460" s="146" t="s">
        <v>18</v>
      </c>
      <c r="D460" s="421"/>
      <c r="E460" s="421"/>
      <c r="F460" s="421"/>
      <c r="G460" s="421"/>
      <c r="H460" s="426"/>
      <c r="I460" s="236"/>
      <c r="J460" s="234"/>
      <c r="K460" s="234"/>
      <c r="L460" s="234"/>
      <c r="M460" s="235"/>
      <c r="N460" s="428"/>
      <c r="O460" s="421"/>
      <c r="P460" s="421"/>
      <c r="Q460" s="421"/>
      <c r="R460" s="421"/>
      <c r="S460" s="245"/>
      <c r="T460" s="246"/>
      <c r="U460" s="246"/>
      <c r="V460" s="246"/>
      <c r="W460" s="247"/>
    </row>
    <row r="461" spans="1:23" ht="30" customHeight="1">
      <c r="A461" s="415"/>
      <c r="B461" s="418"/>
      <c r="C461" s="146" t="s">
        <v>19</v>
      </c>
      <c r="D461" s="421"/>
      <c r="E461" s="421"/>
      <c r="F461" s="421"/>
      <c r="G461" s="421"/>
      <c r="H461" s="426"/>
      <c r="I461" s="236"/>
      <c r="J461" s="234"/>
      <c r="K461" s="234"/>
      <c r="L461" s="234"/>
      <c r="M461" s="235"/>
      <c r="N461" s="428"/>
      <c r="O461" s="421"/>
      <c r="P461" s="421"/>
      <c r="Q461" s="421"/>
      <c r="R461" s="421"/>
      <c r="S461" s="245"/>
      <c r="T461" s="246"/>
      <c r="U461" s="246"/>
      <c r="V461" s="246"/>
      <c r="W461" s="247"/>
    </row>
    <row r="462" spans="1:23" ht="30" customHeight="1">
      <c r="A462" s="415"/>
      <c r="B462" s="418"/>
      <c r="C462" s="146" t="s">
        <v>20</v>
      </c>
      <c r="D462" s="421"/>
      <c r="E462" s="421"/>
      <c r="F462" s="421"/>
      <c r="G462" s="421"/>
      <c r="H462" s="426"/>
      <c r="I462" s="236"/>
      <c r="J462" s="234"/>
      <c r="K462" s="234"/>
      <c r="L462" s="234"/>
      <c r="M462" s="235"/>
      <c r="N462" s="428"/>
      <c r="O462" s="421"/>
      <c r="P462" s="421"/>
      <c r="Q462" s="421"/>
      <c r="R462" s="421"/>
      <c r="S462" s="245"/>
      <c r="T462" s="246"/>
      <c r="U462" s="246"/>
      <c r="V462" s="246"/>
      <c r="W462" s="247"/>
    </row>
    <row r="463" spans="1:23" ht="30" customHeight="1">
      <c r="A463" s="415"/>
      <c r="B463" s="418"/>
      <c r="C463" s="146" t="s">
        <v>21</v>
      </c>
      <c r="D463" s="421"/>
      <c r="E463" s="421"/>
      <c r="F463" s="421"/>
      <c r="G463" s="421"/>
      <c r="H463" s="426"/>
      <c r="I463" s="236"/>
      <c r="J463" s="234"/>
      <c r="K463" s="234"/>
      <c r="L463" s="234"/>
      <c r="M463" s="235"/>
      <c r="N463" s="428"/>
      <c r="O463" s="421"/>
      <c r="P463" s="421"/>
      <c r="Q463" s="421"/>
      <c r="R463" s="421"/>
      <c r="S463" s="245"/>
      <c r="T463" s="246"/>
      <c r="U463" s="246"/>
      <c r="V463" s="246"/>
      <c r="W463" s="247"/>
    </row>
    <row r="464" spans="1:23" ht="30" customHeight="1">
      <c r="A464" s="415"/>
      <c r="B464" s="418"/>
      <c r="C464" s="146" t="s">
        <v>22</v>
      </c>
      <c r="D464" s="421"/>
      <c r="E464" s="421"/>
      <c r="F464" s="421"/>
      <c r="G464" s="421"/>
      <c r="H464" s="426"/>
      <c r="I464" s="236"/>
      <c r="J464" s="234"/>
      <c r="K464" s="234"/>
      <c r="L464" s="234"/>
      <c r="M464" s="235"/>
      <c r="N464" s="428"/>
      <c r="O464" s="421"/>
      <c r="P464" s="421"/>
      <c r="Q464" s="421"/>
      <c r="R464" s="421"/>
      <c r="S464" s="245"/>
      <c r="T464" s="246"/>
      <c r="U464" s="246"/>
      <c r="V464" s="246"/>
      <c r="W464" s="247"/>
    </row>
    <row r="465" spans="1:23" ht="30" customHeight="1">
      <c r="A465" s="415"/>
      <c r="B465" s="418"/>
      <c r="C465" s="146" t="s">
        <v>23</v>
      </c>
      <c r="D465" s="421"/>
      <c r="E465" s="421"/>
      <c r="F465" s="421"/>
      <c r="G465" s="421"/>
      <c r="H465" s="426"/>
      <c r="I465" s="236"/>
      <c r="J465" s="234"/>
      <c r="K465" s="234"/>
      <c r="L465" s="234"/>
      <c r="M465" s="235"/>
      <c r="N465" s="428"/>
      <c r="O465" s="421"/>
      <c r="P465" s="421"/>
      <c r="Q465" s="421"/>
      <c r="R465" s="421"/>
      <c r="S465" s="245"/>
      <c r="T465" s="246"/>
      <c r="U465" s="246"/>
      <c r="V465" s="246"/>
      <c r="W465" s="247"/>
    </row>
    <row r="466" spans="1:23" ht="30" customHeight="1" thickBot="1">
      <c r="A466" s="415"/>
      <c r="B466" s="419"/>
      <c r="C466" s="149" t="s">
        <v>24</v>
      </c>
      <c r="D466" s="421"/>
      <c r="E466" s="421"/>
      <c r="F466" s="421"/>
      <c r="G466" s="421"/>
      <c r="H466" s="426"/>
      <c r="I466" s="237"/>
      <c r="J466" s="238"/>
      <c r="K466" s="238"/>
      <c r="L466" s="238"/>
      <c r="M466" s="239"/>
      <c r="N466" s="429"/>
      <c r="O466" s="424"/>
      <c r="P466" s="424"/>
      <c r="Q466" s="424"/>
      <c r="R466" s="424"/>
      <c r="S466" s="251"/>
      <c r="T466" s="248"/>
      <c r="U466" s="248"/>
      <c r="V466" s="248"/>
      <c r="W466" s="252"/>
    </row>
    <row r="467" spans="1:23" ht="30" customHeight="1" thickBot="1">
      <c r="A467" s="416"/>
      <c r="B467" s="422" t="s">
        <v>25</v>
      </c>
      <c r="C467" s="423"/>
      <c r="D467" s="256"/>
      <c r="E467" s="223"/>
      <c r="F467" s="223"/>
      <c r="G467" s="223"/>
      <c r="H467" s="223"/>
      <c r="I467" s="223">
        <f t="shared" ref="I467:M467" si="100">I459+I460+I461+I462+I463+I464+I465+I466</f>
        <v>0</v>
      </c>
      <c r="J467" s="223">
        <f t="shared" si="100"/>
        <v>0</v>
      </c>
      <c r="K467" s="223">
        <f t="shared" si="100"/>
        <v>0</v>
      </c>
      <c r="L467" s="223">
        <f t="shared" si="100"/>
        <v>0</v>
      </c>
      <c r="M467" s="224">
        <f t="shared" si="100"/>
        <v>0</v>
      </c>
      <c r="N467" s="256"/>
      <c r="O467" s="223"/>
      <c r="P467" s="223"/>
      <c r="Q467" s="223"/>
      <c r="R467" s="223"/>
      <c r="S467" s="223">
        <f t="shared" ref="S467:W467" si="101">S459+S460+S461+S462+S463+S464+S465+S466</f>
        <v>0</v>
      </c>
      <c r="T467" s="223">
        <f t="shared" si="101"/>
        <v>0</v>
      </c>
      <c r="U467" s="223">
        <f t="shared" si="101"/>
        <v>0</v>
      </c>
      <c r="V467" s="223">
        <f t="shared" si="101"/>
        <v>0</v>
      </c>
      <c r="W467" s="224">
        <f t="shared" si="101"/>
        <v>0</v>
      </c>
    </row>
    <row r="468" spans="1:23" ht="30" customHeight="1">
      <c r="A468" s="415">
        <v>52</v>
      </c>
      <c r="B468" s="417" t="s">
        <v>260</v>
      </c>
      <c r="C468" s="144" t="s">
        <v>17</v>
      </c>
      <c r="D468" s="420">
        <v>403.74</v>
      </c>
      <c r="E468" s="420"/>
      <c r="F468" s="420">
        <v>133.43</v>
      </c>
      <c r="G468" s="420"/>
      <c r="H468" s="425"/>
      <c r="I468" s="240"/>
      <c r="J468" s="232"/>
      <c r="K468" s="232"/>
      <c r="L468" s="232"/>
      <c r="M468" s="233"/>
      <c r="N468" s="427"/>
      <c r="O468" s="420"/>
      <c r="P468" s="420"/>
      <c r="Q468" s="420"/>
      <c r="R468" s="420"/>
      <c r="S468" s="242"/>
      <c r="T468" s="243"/>
      <c r="U468" s="243"/>
      <c r="V468" s="243"/>
      <c r="W468" s="244"/>
    </row>
    <row r="469" spans="1:23" ht="30" customHeight="1">
      <c r="A469" s="415"/>
      <c r="B469" s="418"/>
      <c r="C469" s="146" t="s">
        <v>18</v>
      </c>
      <c r="D469" s="421"/>
      <c r="E469" s="421"/>
      <c r="F469" s="421"/>
      <c r="G469" s="421"/>
      <c r="H469" s="426"/>
      <c r="I469" s="236"/>
      <c r="J469" s="234"/>
      <c r="K469" s="234"/>
      <c r="L469" s="234"/>
      <c r="M469" s="235"/>
      <c r="N469" s="428"/>
      <c r="O469" s="421"/>
      <c r="P469" s="421"/>
      <c r="Q469" s="421"/>
      <c r="R469" s="421"/>
      <c r="S469" s="245"/>
      <c r="T469" s="246"/>
      <c r="U469" s="246"/>
      <c r="V469" s="246"/>
      <c r="W469" s="247"/>
    </row>
    <row r="470" spans="1:23" ht="30" customHeight="1">
      <c r="A470" s="415"/>
      <c r="B470" s="418"/>
      <c r="C470" s="146" t="s">
        <v>19</v>
      </c>
      <c r="D470" s="421"/>
      <c r="E470" s="421"/>
      <c r="F470" s="421"/>
      <c r="G470" s="421"/>
      <c r="H470" s="426"/>
      <c r="I470" s="236"/>
      <c r="J470" s="234"/>
      <c r="K470" s="234"/>
      <c r="L470" s="234"/>
      <c r="M470" s="235"/>
      <c r="N470" s="428"/>
      <c r="O470" s="421"/>
      <c r="P470" s="421"/>
      <c r="Q470" s="421"/>
      <c r="R470" s="421"/>
      <c r="S470" s="245"/>
      <c r="T470" s="246"/>
      <c r="U470" s="246"/>
      <c r="V470" s="246"/>
      <c r="W470" s="247"/>
    </row>
    <row r="471" spans="1:23" ht="30" customHeight="1">
      <c r="A471" s="415"/>
      <c r="B471" s="418"/>
      <c r="C471" s="146" t="s">
        <v>20</v>
      </c>
      <c r="D471" s="421"/>
      <c r="E471" s="421"/>
      <c r="F471" s="421"/>
      <c r="G471" s="421"/>
      <c r="H471" s="426"/>
      <c r="I471" s="236"/>
      <c r="J471" s="234"/>
      <c r="K471" s="234"/>
      <c r="L471" s="234"/>
      <c r="M471" s="235"/>
      <c r="N471" s="428"/>
      <c r="O471" s="421"/>
      <c r="P471" s="421"/>
      <c r="Q471" s="421"/>
      <c r="R471" s="421"/>
      <c r="S471" s="245"/>
      <c r="T471" s="246"/>
      <c r="U471" s="246"/>
      <c r="V471" s="246"/>
      <c r="W471" s="247"/>
    </row>
    <row r="472" spans="1:23" ht="30" customHeight="1">
      <c r="A472" s="415"/>
      <c r="B472" s="418"/>
      <c r="C472" s="146" t="s">
        <v>21</v>
      </c>
      <c r="D472" s="421"/>
      <c r="E472" s="421"/>
      <c r="F472" s="421"/>
      <c r="G472" s="421"/>
      <c r="H472" s="426"/>
      <c r="I472" s="236"/>
      <c r="J472" s="234"/>
      <c r="K472" s="234"/>
      <c r="L472" s="234"/>
      <c r="M472" s="235"/>
      <c r="N472" s="428"/>
      <c r="O472" s="421"/>
      <c r="P472" s="421"/>
      <c r="Q472" s="421"/>
      <c r="R472" s="421"/>
      <c r="S472" s="245"/>
      <c r="T472" s="246"/>
      <c r="U472" s="246"/>
      <c r="V472" s="246"/>
      <c r="W472" s="247"/>
    </row>
    <row r="473" spans="1:23" ht="30" customHeight="1">
      <c r="A473" s="415"/>
      <c r="B473" s="418"/>
      <c r="C473" s="146" t="s">
        <v>22</v>
      </c>
      <c r="D473" s="421"/>
      <c r="E473" s="421"/>
      <c r="F473" s="421"/>
      <c r="G473" s="421"/>
      <c r="H473" s="426"/>
      <c r="I473" s="236"/>
      <c r="J473" s="234"/>
      <c r="K473" s="234"/>
      <c r="L473" s="234"/>
      <c r="M473" s="235"/>
      <c r="N473" s="428"/>
      <c r="O473" s="421"/>
      <c r="P473" s="421"/>
      <c r="Q473" s="421"/>
      <c r="R473" s="421"/>
      <c r="S473" s="245"/>
      <c r="T473" s="246"/>
      <c r="U473" s="246"/>
      <c r="V473" s="246"/>
      <c r="W473" s="247"/>
    </row>
    <row r="474" spans="1:23" ht="30" customHeight="1">
      <c r="A474" s="415"/>
      <c r="B474" s="418"/>
      <c r="C474" s="146" t="s">
        <v>23</v>
      </c>
      <c r="D474" s="421"/>
      <c r="E474" s="421"/>
      <c r="F474" s="421"/>
      <c r="G474" s="421"/>
      <c r="H474" s="426"/>
      <c r="I474" s="236"/>
      <c r="J474" s="234"/>
      <c r="K474" s="234"/>
      <c r="L474" s="234"/>
      <c r="M474" s="235"/>
      <c r="N474" s="428"/>
      <c r="O474" s="421"/>
      <c r="P474" s="421"/>
      <c r="Q474" s="421"/>
      <c r="R474" s="421"/>
      <c r="S474" s="245"/>
      <c r="T474" s="246"/>
      <c r="U474" s="246"/>
      <c r="V474" s="246"/>
      <c r="W474" s="247"/>
    </row>
    <row r="475" spans="1:23" ht="30" customHeight="1" thickBot="1">
      <c r="A475" s="415"/>
      <c r="B475" s="419"/>
      <c r="C475" s="149" t="s">
        <v>24</v>
      </c>
      <c r="D475" s="421"/>
      <c r="E475" s="421"/>
      <c r="F475" s="421"/>
      <c r="G475" s="421"/>
      <c r="H475" s="426"/>
      <c r="I475" s="237"/>
      <c r="J475" s="238"/>
      <c r="K475" s="238"/>
      <c r="L475" s="238"/>
      <c r="M475" s="239"/>
      <c r="N475" s="429"/>
      <c r="O475" s="424"/>
      <c r="P475" s="424"/>
      <c r="Q475" s="424"/>
      <c r="R475" s="424"/>
      <c r="S475" s="251"/>
      <c r="T475" s="248"/>
      <c r="U475" s="248"/>
      <c r="V475" s="248"/>
      <c r="W475" s="252"/>
    </row>
    <row r="476" spans="1:23" ht="30" customHeight="1" thickBot="1">
      <c r="A476" s="416"/>
      <c r="B476" s="422" t="s">
        <v>25</v>
      </c>
      <c r="C476" s="423"/>
      <c r="D476" s="256"/>
      <c r="E476" s="223"/>
      <c r="F476" s="223"/>
      <c r="G476" s="223"/>
      <c r="H476" s="223"/>
      <c r="I476" s="223">
        <f t="shared" ref="I476:M476" si="102">I468+I469+I470+I471+I472+I473+I474+I475</f>
        <v>0</v>
      </c>
      <c r="J476" s="223">
        <f t="shared" si="102"/>
        <v>0</v>
      </c>
      <c r="K476" s="223">
        <f t="shared" si="102"/>
        <v>0</v>
      </c>
      <c r="L476" s="223">
        <f t="shared" si="102"/>
        <v>0</v>
      </c>
      <c r="M476" s="224">
        <f t="shared" si="102"/>
        <v>0</v>
      </c>
      <c r="N476" s="256"/>
      <c r="O476" s="223"/>
      <c r="P476" s="223"/>
      <c r="Q476" s="223"/>
      <c r="R476" s="223"/>
      <c r="S476" s="223">
        <f t="shared" ref="S476:W476" si="103">S468+S469+S470+S471+S472+S473+S474+S475</f>
        <v>0</v>
      </c>
      <c r="T476" s="223">
        <f t="shared" si="103"/>
        <v>0</v>
      </c>
      <c r="U476" s="223">
        <f t="shared" si="103"/>
        <v>0</v>
      </c>
      <c r="V476" s="223">
        <f t="shared" si="103"/>
        <v>0</v>
      </c>
      <c r="W476" s="224">
        <f t="shared" si="103"/>
        <v>0</v>
      </c>
    </row>
    <row r="477" spans="1:23" ht="30" customHeight="1">
      <c r="A477" s="415">
        <v>53</v>
      </c>
      <c r="B477" s="417" t="s">
        <v>115</v>
      </c>
      <c r="C477" s="144" t="s">
        <v>17</v>
      </c>
      <c r="D477" s="420">
        <v>677.21</v>
      </c>
      <c r="E477" s="420"/>
      <c r="F477" s="420"/>
      <c r="G477" s="420"/>
      <c r="H477" s="425"/>
      <c r="I477" s="240"/>
      <c r="J477" s="232"/>
      <c r="K477" s="232"/>
      <c r="L477" s="232"/>
      <c r="M477" s="233"/>
      <c r="N477" s="427">
        <v>241.5</v>
      </c>
      <c r="O477" s="420"/>
      <c r="P477" s="420"/>
      <c r="Q477" s="420"/>
      <c r="R477" s="420"/>
      <c r="S477" s="242"/>
      <c r="T477" s="243"/>
      <c r="U477" s="243"/>
      <c r="V477" s="243"/>
      <c r="W477" s="244"/>
    </row>
    <row r="478" spans="1:23" ht="30" customHeight="1">
      <c r="A478" s="415"/>
      <c r="B478" s="418"/>
      <c r="C478" s="146" t="s">
        <v>18</v>
      </c>
      <c r="D478" s="421"/>
      <c r="E478" s="421"/>
      <c r="F478" s="421"/>
      <c r="G478" s="421"/>
      <c r="H478" s="426"/>
      <c r="I478" s="236"/>
      <c r="J478" s="234"/>
      <c r="K478" s="234"/>
      <c r="L478" s="234"/>
      <c r="M478" s="235"/>
      <c r="N478" s="428"/>
      <c r="O478" s="421"/>
      <c r="P478" s="421"/>
      <c r="Q478" s="421"/>
      <c r="R478" s="421"/>
      <c r="S478" s="245"/>
      <c r="T478" s="246"/>
      <c r="U478" s="246"/>
      <c r="V478" s="246"/>
      <c r="W478" s="247"/>
    </row>
    <row r="479" spans="1:23" ht="30" customHeight="1">
      <c r="A479" s="415"/>
      <c r="B479" s="418"/>
      <c r="C479" s="146" t="s">
        <v>19</v>
      </c>
      <c r="D479" s="421"/>
      <c r="E479" s="421"/>
      <c r="F479" s="421"/>
      <c r="G479" s="421"/>
      <c r="H479" s="426"/>
      <c r="I479" s="236"/>
      <c r="J479" s="234"/>
      <c r="K479" s="234"/>
      <c r="L479" s="234"/>
      <c r="M479" s="235"/>
      <c r="N479" s="428"/>
      <c r="O479" s="421"/>
      <c r="P479" s="421"/>
      <c r="Q479" s="421"/>
      <c r="R479" s="421"/>
      <c r="S479" s="245"/>
      <c r="T479" s="246"/>
      <c r="U479" s="246"/>
      <c r="V479" s="246"/>
      <c r="W479" s="247"/>
    </row>
    <row r="480" spans="1:23" ht="30" customHeight="1">
      <c r="A480" s="415"/>
      <c r="B480" s="418"/>
      <c r="C480" s="146" t="s">
        <v>20</v>
      </c>
      <c r="D480" s="421"/>
      <c r="E480" s="421"/>
      <c r="F480" s="421"/>
      <c r="G480" s="421"/>
      <c r="H480" s="426"/>
      <c r="I480" s="236"/>
      <c r="J480" s="234"/>
      <c r="K480" s="234"/>
      <c r="L480" s="234"/>
      <c r="M480" s="235"/>
      <c r="N480" s="428"/>
      <c r="O480" s="421"/>
      <c r="P480" s="421"/>
      <c r="Q480" s="421"/>
      <c r="R480" s="421"/>
      <c r="S480" s="245"/>
      <c r="T480" s="246"/>
      <c r="U480" s="246"/>
      <c r="V480" s="246"/>
      <c r="W480" s="247"/>
    </row>
    <row r="481" spans="1:23" ht="30" customHeight="1">
      <c r="A481" s="415"/>
      <c r="B481" s="418"/>
      <c r="C481" s="146" t="s">
        <v>21</v>
      </c>
      <c r="D481" s="421"/>
      <c r="E481" s="421"/>
      <c r="F481" s="421"/>
      <c r="G481" s="421"/>
      <c r="H481" s="426"/>
      <c r="I481" s="236"/>
      <c r="J481" s="234"/>
      <c r="K481" s="234"/>
      <c r="L481" s="234"/>
      <c r="M481" s="235"/>
      <c r="N481" s="428"/>
      <c r="O481" s="421"/>
      <c r="P481" s="421"/>
      <c r="Q481" s="421"/>
      <c r="R481" s="421"/>
      <c r="S481" s="245"/>
      <c r="T481" s="246"/>
      <c r="U481" s="246"/>
      <c r="V481" s="246"/>
      <c r="W481" s="247"/>
    </row>
    <row r="482" spans="1:23" ht="30" customHeight="1">
      <c r="A482" s="415"/>
      <c r="B482" s="418"/>
      <c r="C482" s="146" t="s">
        <v>22</v>
      </c>
      <c r="D482" s="421"/>
      <c r="E482" s="421"/>
      <c r="F482" s="421"/>
      <c r="G482" s="421"/>
      <c r="H482" s="426"/>
      <c r="I482" s="236"/>
      <c r="J482" s="234"/>
      <c r="K482" s="234"/>
      <c r="L482" s="234"/>
      <c r="M482" s="235"/>
      <c r="N482" s="428"/>
      <c r="O482" s="421"/>
      <c r="P482" s="421"/>
      <c r="Q482" s="421"/>
      <c r="R482" s="421"/>
      <c r="S482" s="245"/>
      <c r="T482" s="246"/>
      <c r="U482" s="246"/>
      <c r="V482" s="246"/>
      <c r="W482" s="247"/>
    </row>
    <row r="483" spans="1:23" ht="30" customHeight="1">
      <c r="A483" s="415"/>
      <c r="B483" s="418"/>
      <c r="C483" s="146" t="s">
        <v>23</v>
      </c>
      <c r="D483" s="421"/>
      <c r="E483" s="421"/>
      <c r="F483" s="421"/>
      <c r="G483" s="421"/>
      <c r="H483" s="426"/>
      <c r="I483" s="236"/>
      <c r="J483" s="234"/>
      <c r="K483" s="234"/>
      <c r="L483" s="234"/>
      <c r="M483" s="235"/>
      <c r="N483" s="428"/>
      <c r="O483" s="421"/>
      <c r="P483" s="421"/>
      <c r="Q483" s="421"/>
      <c r="R483" s="421"/>
      <c r="S483" s="245"/>
      <c r="T483" s="246"/>
      <c r="U483" s="246"/>
      <c r="V483" s="246"/>
      <c r="W483" s="247"/>
    </row>
    <row r="484" spans="1:23" ht="30" customHeight="1" thickBot="1">
      <c r="A484" s="415"/>
      <c r="B484" s="419"/>
      <c r="C484" s="149" t="s">
        <v>24</v>
      </c>
      <c r="D484" s="421"/>
      <c r="E484" s="421"/>
      <c r="F484" s="421"/>
      <c r="G484" s="421"/>
      <c r="H484" s="426"/>
      <c r="I484" s="237"/>
      <c r="J484" s="238"/>
      <c r="K484" s="238"/>
      <c r="L484" s="238"/>
      <c r="M484" s="239"/>
      <c r="N484" s="429"/>
      <c r="O484" s="424"/>
      <c r="P484" s="424"/>
      <c r="Q484" s="424"/>
      <c r="R484" s="424"/>
      <c r="S484" s="251"/>
      <c r="T484" s="248"/>
      <c r="U484" s="248"/>
      <c r="V484" s="248"/>
      <c r="W484" s="252"/>
    </row>
    <row r="485" spans="1:23" ht="30" customHeight="1" thickBot="1">
      <c r="A485" s="416"/>
      <c r="B485" s="422" t="s">
        <v>25</v>
      </c>
      <c r="C485" s="423"/>
      <c r="D485" s="256"/>
      <c r="E485" s="223"/>
      <c r="F485" s="223"/>
      <c r="G485" s="223"/>
      <c r="H485" s="223"/>
      <c r="I485" s="223">
        <f>I477+I478+I479+I480+I481+I482+I483+I484</f>
        <v>0</v>
      </c>
      <c r="J485" s="223">
        <f t="shared" ref="J485:M485" si="104">J477+J478+J479+J480+J481+J482+J483+J484</f>
        <v>0</v>
      </c>
      <c r="K485" s="223">
        <f t="shared" si="104"/>
        <v>0</v>
      </c>
      <c r="L485" s="223">
        <f t="shared" si="104"/>
        <v>0</v>
      </c>
      <c r="M485" s="224">
        <f t="shared" si="104"/>
        <v>0</v>
      </c>
      <c r="N485" s="256"/>
      <c r="O485" s="223"/>
      <c r="P485" s="223"/>
      <c r="Q485" s="223"/>
      <c r="R485" s="223"/>
      <c r="S485" s="223">
        <f>S477+S478+S479+S480+S481+S482+S483+S484</f>
        <v>0</v>
      </c>
      <c r="T485" s="223">
        <f t="shared" ref="T485:W485" si="105">T477+T478+T479+T480+T481+T482+T483+T484</f>
        <v>0</v>
      </c>
      <c r="U485" s="223">
        <f t="shared" si="105"/>
        <v>0</v>
      </c>
      <c r="V485" s="223">
        <f t="shared" si="105"/>
        <v>0</v>
      </c>
      <c r="W485" s="224">
        <f t="shared" si="105"/>
        <v>0</v>
      </c>
    </row>
    <row r="486" spans="1:23" ht="30" customHeight="1">
      <c r="A486" s="415">
        <v>54</v>
      </c>
      <c r="B486" s="417" t="s">
        <v>261</v>
      </c>
      <c r="C486" s="144" t="s">
        <v>17</v>
      </c>
      <c r="D486" s="420">
        <v>201.66</v>
      </c>
      <c r="E486" s="420"/>
      <c r="F486" s="420"/>
      <c r="G486" s="420"/>
      <c r="H486" s="425">
        <v>0.25</v>
      </c>
      <c r="I486" s="240"/>
      <c r="J486" s="232"/>
      <c r="K486" s="232"/>
      <c r="L486" s="232"/>
      <c r="M486" s="233"/>
      <c r="N486" s="427"/>
      <c r="O486" s="420"/>
      <c r="P486" s="420"/>
      <c r="Q486" s="420"/>
      <c r="R486" s="420"/>
      <c r="S486" s="242"/>
      <c r="T486" s="243"/>
      <c r="U486" s="243"/>
      <c r="V486" s="243"/>
      <c r="W486" s="244"/>
    </row>
    <row r="487" spans="1:23" ht="30" customHeight="1">
      <c r="A487" s="415"/>
      <c r="B487" s="418"/>
      <c r="C487" s="146" t="s">
        <v>18</v>
      </c>
      <c r="D487" s="421"/>
      <c r="E487" s="421"/>
      <c r="F487" s="421"/>
      <c r="G487" s="421"/>
      <c r="H487" s="426"/>
      <c r="I487" s="236"/>
      <c r="J487" s="234"/>
      <c r="K487" s="234"/>
      <c r="L487" s="234"/>
      <c r="M487" s="235"/>
      <c r="N487" s="428"/>
      <c r="O487" s="421"/>
      <c r="P487" s="421"/>
      <c r="Q487" s="421"/>
      <c r="R487" s="421"/>
      <c r="S487" s="245"/>
      <c r="T487" s="246"/>
      <c r="U487" s="246"/>
      <c r="V487" s="246"/>
      <c r="W487" s="247"/>
    </row>
    <row r="488" spans="1:23" ht="30" customHeight="1">
      <c r="A488" s="415"/>
      <c r="B488" s="418"/>
      <c r="C488" s="146" t="s">
        <v>19</v>
      </c>
      <c r="D488" s="421"/>
      <c r="E488" s="421"/>
      <c r="F488" s="421"/>
      <c r="G488" s="421"/>
      <c r="H488" s="426"/>
      <c r="I488" s="236"/>
      <c r="J488" s="234"/>
      <c r="K488" s="234"/>
      <c r="L488" s="234"/>
      <c r="M488" s="235"/>
      <c r="N488" s="428"/>
      <c r="O488" s="421"/>
      <c r="P488" s="421"/>
      <c r="Q488" s="421"/>
      <c r="R488" s="421"/>
      <c r="S488" s="245"/>
      <c r="T488" s="246"/>
      <c r="U488" s="246"/>
      <c r="V488" s="246"/>
      <c r="W488" s="247"/>
    </row>
    <row r="489" spans="1:23" ht="30" customHeight="1">
      <c r="A489" s="415"/>
      <c r="B489" s="418"/>
      <c r="C489" s="146" t="s">
        <v>20</v>
      </c>
      <c r="D489" s="421"/>
      <c r="E489" s="421"/>
      <c r="F489" s="421"/>
      <c r="G489" s="421"/>
      <c r="H489" s="426"/>
      <c r="I489" s="236"/>
      <c r="J489" s="234"/>
      <c r="K489" s="234"/>
      <c r="L489" s="234"/>
      <c r="M489" s="235"/>
      <c r="N489" s="428"/>
      <c r="O489" s="421"/>
      <c r="P489" s="421"/>
      <c r="Q489" s="421"/>
      <c r="R489" s="421"/>
      <c r="S489" s="245"/>
      <c r="T489" s="246"/>
      <c r="U489" s="246"/>
      <c r="V489" s="246"/>
      <c r="W489" s="247"/>
    </row>
    <row r="490" spans="1:23" ht="30" customHeight="1">
      <c r="A490" s="415"/>
      <c r="B490" s="418"/>
      <c r="C490" s="146" t="s">
        <v>21</v>
      </c>
      <c r="D490" s="421"/>
      <c r="E490" s="421"/>
      <c r="F490" s="421"/>
      <c r="G490" s="421"/>
      <c r="H490" s="426"/>
      <c r="I490" s="236"/>
      <c r="J490" s="234"/>
      <c r="K490" s="234"/>
      <c r="L490" s="234"/>
      <c r="M490" s="235"/>
      <c r="N490" s="428"/>
      <c r="O490" s="421"/>
      <c r="P490" s="421"/>
      <c r="Q490" s="421"/>
      <c r="R490" s="421"/>
      <c r="S490" s="245"/>
      <c r="T490" s="246"/>
      <c r="U490" s="246"/>
      <c r="V490" s="246"/>
      <c r="W490" s="247"/>
    </row>
    <row r="491" spans="1:23" ht="30" customHeight="1">
      <c r="A491" s="415"/>
      <c r="B491" s="418"/>
      <c r="C491" s="146" t="s">
        <v>22</v>
      </c>
      <c r="D491" s="421"/>
      <c r="E491" s="421"/>
      <c r="F491" s="421"/>
      <c r="G491" s="421"/>
      <c r="H491" s="426"/>
      <c r="I491" s="236"/>
      <c r="J491" s="234"/>
      <c r="K491" s="234"/>
      <c r="L491" s="234"/>
      <c r="M491" s="235"/>
      <c r="N491" s="428"/>
      <c r="O491" s="421"/>
      <c r="P491" s="421"/>
      <c r="Q491" s="421"/>
      <c r="R491" s="421"/>
      <c r="S491" s="245"/>
      <c r="T491" s="246"/>
      <c r="U491" s="246"/>
      <c r="V491" s="246"/>
      <c r="W491" s="247"/>
    </row>
    <row r="492" spans="1:23" ht="30" customHeight="1">
      <c r="A492" s="415"/>
      <c r="B492" s="418"/>
      <c r="C492" s="146" t="s">
        <v>23</v>
      </c>
      <c r="D492" s="421"/>
      <c r="E492" s="421"/>
      <c r="F492" s="421"/>
      <c r="G492" s="421"/>
      <c r="H492" s="426"/>
      <c r="I492" s="236"/>
      <c r="J492" s="234"/>
      <c r="K492" s="234"/>
      <c r="L492" s="234"/>
      <c r="M492" s="235"/>
      <c r="N492" s="428"/>
      <c r="O492" s="421"/>
      <c r="P492" s="421"/>
      <c r="Q492" s="421"/>
      <c r="R492" s="421"/>
      <c r="S492" s="245"/>
      <c r="T492" s="246"/>
      <c r="U492" s="246"/>
      <c r="V492" s="246"/>
      <c r="W492" s="247"/>
    </row>
    <row r="493" spans="1:23" ht="30" customHeight="1" thickBot="1">
      <c r="A493" s="415"/>
      <c r="B493" s="419"/>
      <c r="C493" s="149" t="s">
        <v>24</v>
      </c>
      <c r="D493" s="421"/>
      <c r="E493" s="421"/>
      <c r="F493" s="421"/>
      <c r="G493" s="421"/>
      <c r="H493" s="426"/>
      <c r="I493" s="237"/>
      <c r="J493" s="238"/>
      <c r="K493" s="238"/>
      <c r="L493" s="238"/>
      <c r="M493" s="239"/>
      <c r="N493" s="429"/>
      <c r="O493" s="424"/>
      <c r="P493" s="424"/>
      <c r="Q493" s="424"/>
      <c r="R493" s="424"/>
      <c r="S493" s="251"/>
      <c r="T493" s="248"/>
      <c r="U493" s="248"/>
      <c r="V493" s="248"/>
      <c r="W493" s="252"/>
    </row>
    <row r="494" spans="1:23" ht="30" customHeight="1" thickBot="1">
      <c r="A494" s="416"/>
      <c r="B494" s="422" t="s">
        <v>25</v>
      </c>
      <c r="C494" s="423"/>
      <c r="D494" s="256"/>
      <c r="E494" s="223"/>
      <c r="F494" s="223"/>
      <c r="G494" s="223"/>
      <c r="H494" s="223"/>
      <c r="I494" s="223">
        <f t="shared" ref="I494:M494" si="106">I486+I487+I488+I489+I490+I491+I492+I493</f>
        <v>0</v>
      </c>
      <c r="J494" s="223">
        <f t="shared" si="106"/>
        <v>0</v>
      </c>
      <c r="K494" s="223">
        <f t="shared" si="106"/>
        <v>0</v>
      </c>
      <c r="L494" s="223">
        <f t="shared" si="106"/>
        <v>0</v>
      </c>
      <c r="M494" s="224">
        <f t="shared" si="106"/>
        <v>0</v>
      </c>
      <c r="N494" s="256"/>
      <c r="O494" s="223"/>
      <c r="P494" s="223"/>
      <c r="Q494" s="223"/>
      <c r="R494" s="223"/>
      <c r="S494" s="223">
        <f t="shared" ref="S494:W494" si="107">S486+S487+S488+S489+S490+S491+S492+S493</f>
        <v>0</v>
      </c>
      <c r="T494" s="223">
        <f t="shared" si="107"/>
        <v>0</v>
      </c>
      <c r="U494" s="223">
        <f t="shared" si="107"/>
        <v>0</v>
      </c>
      <c r="V494" s="223">
        <f t="shared" si="107"/>
        <v>0</v>
      </c>
      <c r="W494" s="224">
        <f t="shared" si="107"/>
        <v>0</v>
      </c>
    </row>
    <row r="495" spans="1:23" ht="30" customHeight="1">
      <c r="A495" s="415">
        <v>55</v>
      </c>
      <c r="B495" s="417" t="s">
        <v>262</v>
      </c>
      <c r="C495" s="144" t="s">
        <v>17</v>
      </c>
      <c r="D495" s="420">
        <v>74</v>
      </c>
      <c r="E495" s="420"/>
      <c r="F495" s="420"/>
      <c r="G495" s="420"/>
      <c r="H495" s="425"/>
      <c r="I495" s="240"/>
      <c r="J495" s="232"/>
      <c r="K495" s="232"/>
      <c r="L495" s="232"/>
      <c r="M495" s="233"/>
      <c r="N495" s="427">
        <v>36</v>
      </c>
      <c r="O495" s="420"/>
      <c r="P495" s="420"/>
      <c r="Q495" s="420"/>
      <c r="R495" s="420"/>
      <c r="S495" s="242"/>
      <c r="T495" s="243"/>
      <c r="U495" s="243"/>
      <c r="V495" s="243"/>
      <c r="W495" s="244"/>
    </row>
    <row r="496" spans="1:23" ht="30" customHeight="1">
      <c r="A496" s="415"/>
      <c r="B496" s="418"/>
      <c r="C496" s="146" t="s">
        <v>18</v>
      </c>
      <c r="D496" s="421"/>
      <c r="E496" s="421"/>
      <c r="F496" s="421"/>
      <c r="G496" s="421"/>
      <c r="H496" s="426"/>
      <c r="I496" s="236"/>
      <c r="J496" s="234"/>
      <c r="K496" s="234"/>
      <c r="L496" s="234"/>
      <c r="M496" s="235"/>
      <c r="N496" s="428"/>
      <c r="O496" s="421"/>
      <c r="P496" s="421"/>
      <c r="Q496" s="421"/>
      <c r="R496" s="421"/>
      <c r="S496" s="245"/>
      <c r="T496" s="246"/>
      <c r="U496" s="246"/>
      <c r="V496" s="246"/>
      <c r="W496" s="247"/>
    </row>
    <row r="497" spans="1:23" ht="30" customHeight="1">
      <c r="A497" s="415"/>
      <c r="B497" s="418"/>
      <c r="C497" s="146" t="s">
        <v>19</v>
      </c>
      <c r="D497" s="421"/>
      <c r="E497" s="421"/>
      <c r="F497" s="421"/>
      <c r="G497" s="421"/>
      <c r="H497" s="426"/>
      <c r="I497" s="236"/>
      <c r="J497" s="234"/>
      <c r="K497" s="234"/>
      <c r="L497" s="234"/>
      <c r="M497" s="235"/>
      <c r="N497" s="428"/>
      <c r="O497" s="421"/>
      <c r="P497" s="421"/>
      <c r="Q497" s="421"/>
      <c r="R497" s="421"/>
      <c r="S497" s="245"/>
      <c r="T497" s="246"/>
      <c r="U497" s="246"/>
      <c r="V497" s="246"/>
      <c r="W497" s="247"/>
    </row>
    <row r="498" spans="1:23" ht="30" customHeight="1">
      <c r="A498" s="415"/>
      <c r="B498" s="418"/>
      <c r="C498" s="146" t="s">
        <v>20</v>
      </c>
      <c r="D498" s="421"/>
      <c r="E498" s="421"/>
      <c r="F498" s="421"/>
      <c r="G498" s="421"/>
      <c r="H498" s="426"/>
      <c r="I498" s="236"/>
      <c r="J498" s="234"/>
      <c r="K498" s="234"/>
      <c r="L498" s="234"/>
      <c r="M498" s="235"/>
      <c r="N498" s="428"/>
      <c r="O498" s="421"/>
      <c r="P498" s="421"/>
      <c r="Q498" s="421"/>
      <c r="R498" s="421"/>
      <c r="S498" s="245"/>
      <c r="T498" s="246"/>
      <c r="U498" s="246"/>
      <c r="V498" s="246"/>
      <c r="W498" s="247"/>
    </row>
    <row r="499" spans="1:23" ht="30" customHeight="1">
      <c r="A499" s="415"/>
      <c r="B499" s="418"/>
      <c r="C499" s="146" t="s">
        <v>21</v>
      </c>
      <c r="D499" s="421"/>
      <c r="E499" s="421"/>
      <c r="F499" s="421"/>
      <c r="G499" s="421"/>
      <c r="H499" s="426"/>
      <c r="I499" s="236"/>
      <c r="J499" s="234"/>
      <c r="K499" s="234"/>
      <c r="L499" s="234"/>
      <c r="M499" s="235"/>
      <c r="N499" s="428"/>
      <c r="O499" s="421"/>
      <c r="P499" s="421"/>
      <c r="Q499" s="421"/>
      <c r="R499" s="421"/>
      <c r="S499" s="245"/>
      <c r="T499" s="246"/>
      <c r="U499" s="246"/>
      <c r="V499" s="246"/>
      <c r="W499" s="247"/>
    </row>
    <row r="500" spans="1:23" ht="30" customHeight="1">
      <c r="A500" s="415"/>
      <c r="B500" s="418"/>
      <c r="C500" s="146" t="s">
        <v>22</v>
      </c>
      <c r="D500" s="421"/>
      <c r="E500" s="421"/>
      <c r="F500" s="421"/>
      <c r="G500" s="421"/>
      <c r="H500" s="426"/>
      <c r="I500" s="236"/>
      <c r="J500" s="234"/>
      <c r="K500" s="234"/>
      <c r="L500" s="234"/>
      <c r="M500" s="235"/>
      <c r="N500" s="428"/>
      <c r="O500" s="421"/>
      <c r="P500" s="421"/>
      <c r="Q500" s="421"/>
      <c r="R500" s="421"/>
      <c r="S500" s="245"/>
      <c r="T500" s="246"/>
      <c r="U500" s="246"/>
      <c r="V500" s="246"/>
      <c r="W500" s="247"/>
    </row>
    <row r="501" spans="1:23" ht="30" customHeight="1">
      <c r="A501" s="415"/>
      <c r="B501" s="418"/>
      <c r="C501" s="146" t="s">
        <v>23</v>
      </c>
      <c r="D501" s="421"/>
      <c r="E501" s="421"/>
      <c r="F501" s="421"/>
      <c r="G501" s="421"/>
      <c r="H501" s="426"/>
      <c r="I501" s="236"/>
      <c r="J501" s="234"/>
      <c r="K501" s="234"/>
      <c r="L501" s="234"/>
      <c r="M501" s="235"/>
      <c r="N501" s="428"/>
      <c r="O501" s="421"/>
      <c r="P501" s="421"/>
      <c r="Q501" s="421"/>
      <c r="R501" s="421"/>
      <c r="S501" s="245"/>
      <c r="T501" s="246"/>
      <c r="U501" s="246"/>
      <c r="V501" s="246"/>
      <c r="W501" s="247"/>
    </row>
    <row r="502" spans="1:23" ht="30" customHeight="1" thickBot="1">
      <c r="A502" s="415"/>
      <c r="B502" s="419"/>
      <c r="C502" s="149" t="s">
        <v>24</v>
      </c>
      <c r="D502" s="421"/>
      <c r="E502" s="421"/>
      <c r="F502" s="421"/>
      <c r="G502" s="421"/>
      <c r="H502" s="426"/>
      <c r="I502" s="237"/>
      <c r="J502" s="238"/>
      <c r="K502" s="238"/>
      <c r="L502" s="238"/>
      <c r="M502" s="239"/>
      <c r="N502" s="429"/>
      <c r="O502" s="424"/>
      <c r="P502" s="424"/>
      <c r="Q502" s="424"/>
      <c r="R502" s="424"/>
      <c r="S502" s="251"/>
      <c r="T502" s="248"/>
      <c r="U502" s="248"/>
      <c r="V502" s="248"/>
      <c r="W502" s="252"/>
    </row>
    <row r="503" spans="1:23" ht="30" customHeight="1" thickBot="1">
      <c r="A503" s="416"/>
      <c r="B503" s="422" t="s">
        <v>25</v>
      </c>
      <c r="C503" s="423"/>
      <c r="D503" s="256"/>
      <c r="E503" s="223"/>
      <c r="F503" s="223"/>
      <c r="G503" s="223"/>
      <c r="H503" s="223"/>
      <c r="I503" s="223">
        <f t="shared" ref="I503:M503" si="108">I495+I496+I497+I498+I499+I500+I501+I502</f>
        <v>0</v>
      </c>
      <c r="J503" s="223">
        <f t="shared" si="108"/>
        <v>0</v>
      </c>
      <c r="K503" s="223">
        <f t="shared" si="108"/>
        <v>0</v>
      </c>
      <c r="L503" s="223">
        <f t="shared" si="108"/>
        <v>0</v>
      </c>
      <c r="M503" s="224">
        <f t="shared" si="108"/>
        <v>0</v>
      </c>
      <c r="N503" s="256"/>
      <c r="O503" s="223"/>
      <c r="P503" s="223"/>
      <c r="Q503" s="223"/>
      <c r="R503" s="223"/>
      <c r="S503" s="223">
        <f t="shared" ref="S503:W503" si="109">S495+S496+S497+S498+S499+S500+S501+S502</f>
        <v>0</v>
      </c>
      <c r="T503" s="223">
        <f t="shared" si="109"/>
        <v>0</v>
      </c>
      <c r="U503" s="223">
        <f t="shared" si="109"/>
        <v>0</v>
      </c>
      <c r="V503" s="223">
        <f t="shared" si="109"/>
        <v>0</v>
      </c>
      <c r="W503" s="224">
        <f t="shared" si="109"/>
        <v>0</v>
      </c>
    </row>
    <row r="504" spans="1:23" ht="30" customHeight="1">
      <c r="A504" s="415">
        <v>56</v>
      </c>
      <c r="B504" s="417" t="s">
        <v>263</v>
      </c>
      <c r="C504" s="144" t="s">
        <v>17</v>
      </c>
      <c r="D504" s="420">
        <v>2510.5639999999999</v>
      </c>
      <c r="E504" s="420"/>
      <c r="F504" s="420">
        <v>2198.1930000000002</v>
      </c>
      <c r="G504" s="420">
        <v>26.2</v>
      </c>
      <c r="H504" s="425">
        <v>19.559999999999999</v>
      </c>
      <c r="I504" s="240">
        <v>34</v>
      </c>
      <c r="J504" s="232"/>
      <c r="K504" s="232">
        <v>25</v>
      </c>
      <c r="L504" s="232"/>
      <c r="M504" s="233"/>
      <c r="N504" s="427"/>
      <c r="O504" s="420"/>
      <c r="P504" s="420"/>
      <c r="Q504" s="420">
        <v>0.03</v>
      </c>
      <c r="R504" s="420"/>
      <c r="S504" s="242"/>
      <c r="T504" s="243"/>
      <c r="U504" s="243"/>
      <c r="V504" s="243"/>
      <c r="W504" s="244"/>
    </row>
    <row r="505" spans="1:23" ht="30" customHeight="1">
      <c r="A505" s="415"/>
      <c r="B505" s="418"/>
      <c r="C505" s="146" t="s">
        <v>18</v>
      </c>
      <c r="D505" s="421"/>
      <c r="E505" s="421"/>
      <c r="F505" s="421"/>
      <c r="G505" s="421"/>
      <c r="H505" s="426"/>
      <c r="I505" s="236">
        <v>80</v>
      </c>
      <c r="J505" s="234"/>
      <c r="K505" s="234">
        <v>25</v>
      </c>
      <c r="L505" s="234"/>
      <c r="M505" s="235"/>
      <c r="N505" s="428"/>
      <c r="O505" s="421"/>
      <c r="P505" s="421"/>
      <c r="Q505" s="421"/>
      <c r="R505" s="421"/>
      <c r="S505" s="245"/>
      <c r="T505" s="246"/>
      <c r="U505" s="246"/>
      <c r="V505" s="246"/>
      <c r="W505" s="247"/>
    </row>
    <row r="506" spans="1:23" ht="30" customHeight="1">
      <c r="A506" s="415"/>
      <c r="B506" s="418"/>
      <c r="C506" s="146" t="s">
        <v>19</v>
      </c>
      <c r="D506" s="421"/>
      <c r="E506" s="421"/>
      <c r="F506" s="421"/>
      <c r="G506" s="421"/>
      <c r="H506" s="426"/>
      <c r="I506" s="236">
        <v>70</v>
      </c>
      <c r="J506" s="234"/>
      <c r="K506" s="234">
        <v>40</v>
      </c>
      <c r="L506" s="234"/>
      <c r="M506" s="235"/>
      <c r="N506" s="428"/>
      <c r="O506" s="421"/>
      <c r="P506" s="421"/>
      <c r="Q506" s="421"/>
      <c r="R506" s="421"/>
      <c r="S506" s="245"/>
      <c r="T506" s="246"/>
      <c r="U506" s="246"/>
      <c r="V506" s="246"/>
      <c r="W506" s="247"/>
    </row>
    <row r="507" spans="1:23" ht="30" customHeight="1">
      <c r="A507" s="415"/>
      <c r="B507" s="418"/>
      <c r="C507" s="146" t="s">
        <v>20</v>
      </c>
      <c r="D507" s="421"/>
      <c r="E507" s="421"/>
      <c r="F507" s="421"/>
      <c r="G507" s="421"/>
      <c r="H507" s="426"/>
      <c r="I507" s="236"/>
      <c r="J507" s="234"/>
      <c r="K507" s="234"/>
      <c r="L507" s="234"/>
      <c r="M507" s="235"/>
      <c r="N507" s="428"/>
      <c r="O507" s="421"/>
      <c r="P507" s="421"/>
      <c r="Q507" s="421"/>
      <c r="R507" s="421"/>
      <c r="S507" s="245"/>
      <c r="T507" s="246"/>
      <c r="U507" s="246"/>
      <c r="V507" s="246"/>
      <c r="W507" s="247"/>
    </row>
    <row r="508" spans="1:23" ht="30" customHeight="1">
      <c r="A508" s="415"/>
      <c r="B508" s="418"/>
      <c r="C508" s="146" t="s">
        <v>21</v>
      </c>
      <c r="D508" s="421"/>
      <c r="E508" s="421"/>
      <c r="F508" s="421"/>
      <c r="G508" s="421"/>
      <c r="H508" s="426"/>
      <c r="I508" s="236">
        <v>40</v>
      </c>
      <c r="J508" s="234"/>
      <c r="K508" s="234"/>
      <c r="L508" s="234"/>
      <c r="M508" s="235"/>
      <c r="N508" s="428"/>
      <c r="O508" s="421"/>
      <c r="P508" s="421"/>
      <c r="Q508" s="421"/>
      <c r="R508" s="421"/>
      <c r="S508" s="245"/>
      <c r="T508" s="246"/>
      <c r="U508" s="246"/>
      <c r="V508" s="246"/>
      <c r="W508" s="247"/>
    </row>
    <row r="509" spans="1:23" ht="30" customHeight="1">
      <c r="A509" s="415"/>
      <c r="B509" s="418"/>
      <c r="C509" s="146" t="s">
        <v>22</v>
      </c>
      <c r="D509" s="421"/>
      <c r="E509" s="421"/>
      <c r="F509" s="421"/>
      <c r="G509" s="421"/>
      <c r="H509" s="426"/>
      <c r="I509" s="236">
        <v>40</v>
      </c>
      <c r="J509" s="234"/>
      <c r="K509" s="234"/>
      <c r="L509" s="234"/>
      <c r="M509" s="235"/>
      <c r="N509" s="428"/>
      <c r="O509" s="421"/>
      <c r="P509" s="421"/>
      <c r="Q509" s="421"/>
      <c r="R509" s="421"/>
      <c r="S509" s="245"/>
      <c r="T509" s="246"/>
      <c r="U509" s="246"/>
      <c r="V509" s="246"/>
      <c r="W509" s="247"/>
    </row>
    <row r="510" spans="1:23" ht="30" customHeight="1">
      <c r="A510" s="415"/>
      <c r="B510" s="418"/>
      <c r="C510" s="146" t="s">
        <v>23</v>
      </c>
      <c r="D510" s="421"/>
      <c r="E510" s="421"/>
      <c r="F510" s="421"/>
      <c r="G510" s="421"/>
      <c r="H510" s="426"/>
      <c r="I510" s="236">
        <v>30</v>
      </c>
      <c r="J510" s="234"/>
      <c r="K510" s="234">
        <v>28</v>
      </c>
      <c r="L510" s="234"/>
      <c r="M510" s="235"/>
      <c r="N510" s="428"/>
      <c r="O510" s="421"/>
      <c r="P510" s="421"/>
      <c r="Q510" s="421"/>
      <c r="R510" s="421"/>
      <c r="S510" s="245"/>
      <c r="T510" s="246"/>
      <c r="U510" s="246"/>
      <c r="V510" s="246"/>
      <c r="W510" s="247"/>
    </row>
    <row r="511" spans="1:23" ht="30" customHeight="1" thickBot="1">
      <c r="A511" s="415"/>
      <c r="B511" s="419"/>
      <c r="C511" s="149" t="s">
        <v>24</v>
      </c>
      <c r="D511" s="421"/>
      <c r="E511" s="421"/>
      <c r="F511" s="421"/>
      <c r="G511" s="421"/>
      <c r="H511" s="426"/>
      <c r="I511" s="237">
        <v>20</v>
      </c>
      <c r="J511" s="238"/>
      <c r="K511" s="238">
        <v>50</v>
      </c>
      <c r="L511" s="238"/>
      <c r="M511" s="239"/>
      <c r="N511" s="429"/>
      <c r="O511" s="424"/>
      <c r="P511" s="424"/>
      <c r="Q511" s="424"/>
      <c r="R511" s="424"/>
      <c r="S511" s="251"/>
      <c r="T511" s="248"/>
      <c r="U511" s="248"/>
      <c r="V511" s="248"/>
      <c r="W511" s="252"/>
    </row>
    <row r="512" spans="1:23" ht="30" customHeight="1" thickBot="1">
      <c r="A512" s="416"/>
      <c r="B512" s="422" t="s">
        <v>25</v>
      </c>
      <c r="C512" s="423"/>
      <c r="D512" s="256"/>
      <c r="E512" s="223"/>
      <c r="F512" s="223"/>
      <c r="G512" s="223"/>
      <c r="H512" s="223"/>
      <c r="I512" s="223">
        <f t="shared" ref="I512:M512" si="110">I504+I505+I506+I507+I508+I509+I510+I511</f>
        <v>314</v>
      </c>
      <c r="J512" s="223">
        <f t="shared" si="110"/>
        <v>0</v>
      </c>
      <c r="K512" s="223">
        <f t="shared" si="110"/>
        <v>168</v>
      </c>
      <c r="L512" s="223">
        <f t="shared" si="110"/>
        <v>0</v>
      </c>
      <c r="M512" s="224">
        <f t="shared" si="110"/>
        <v>0</v>
      </c>
      <c r="N512" s="256"/>
      <c r="O512" s="223"/>
      <c r="P512" s="223"/>
      <c r="Q512" s="223"/>
      <c r="R512" s="223"/>
      <c r="S512" s="223">
        <f t="shared" ref="S512:W512" si="111">S504+S505+S506+S507+S508+S509+S510+S511</f>
        <v>0</v>
      </c>
      <c r="T512" s="223">
        <f t="shared" si="111"/>
        <v>0</v>
      </c>
      <c r="U512" s="223">
        <f t="shared" si="111"/>
        <v>0</v>
      </c>
      <c r="V512" s="223">
        <f t="shared" si="111"/>
        <v>0</v>
      </c>
      <c r="W512" s="224">
        <f t="shared" si="111"/>
        <v>0</v>
      </c>
    </row>
    <row r="513" spans="1:23" ht="30" customHeight="1">
      <c r="A513" s="415">
        <v>57</v>
      </c>
      <c r="B513" s="417" t="s">
        <v>264</v>
      </c>
      <c r="C513" s="144" t="s">
        <v>17</v>
      </c>
      <c r="D513" s="420">
        <v>923.8</v>
      </c>
      <c r="E513" s="420">
        <v>10</v>
      </c>
      <c r="F513" s="420">
        <v>312.95999999999998</v>
      </c>
      <c r="G513" s="420">
        <v>198.35300000000001</v>
      </c>
      <c r="H513" s="425">
        <v>10.68</v>
      </c>
      <c r="I513" s="240">
        <v>40</v>
      </c>
      <c r="J513" s="232"/>
      <c r="K513" s="232"/>
      <c r="L513" s="232"/>
      <c r="M513" s="233"/>
      <c r="N513" s="427">
        <v>17.684000000000001</v>
      </c>
      <c r="O513" s="420"/>
      <c r="P513" s="420"/>
      <c r="Q513" s="420"/>
      <c r="R513" s="420"/>
      <c r="S513" s="242"/>
      <c r="T513" s="243"/>
      <c r="U513" s="243"/>
      <c r="V513" s="243"/>
      <c r="W513" s="244"/>
    </row>
    <row r="514" spans="1:23" ht="30" customHeight="1">
      <c r="A514" s="415"/>
      <c r="B514" s="418"/>
      <c r="C514" s="146" t="s">
        <v>18</v>
      </c>
      <c r="D514" s="421"/>
      <c r="E514" s="421"/>
      <c r="F514" s="421"/>
      <c r="G514" s="421"/>
      <c r="H514" s="426"/>
      <c r="I514" s="236">
        <v>60</v>
      </c>
      <c r="J514" s="234"/>
      <c r="K514" s="234"/>
      <c r="L514" s="234"/>
      <c r="M514" s="235"/>
      <c r="N514" s="428"/>
      <c r="O514" s="421"/>
      <c r="P514" s="421"/>
      <c r="Q514" s="421"/>
      <c r="R514" s="421"/>
      <c r="S514" s="245"/>
      <c r="T514" s="246"/>
      <c r="U514" s="246"/>
      <c r="V514" s="246"/>
      <c r="W514" s="247"/>
    </row>
    <row r="515" spans="1:23" ht="30" customHeight="1">
      <c r="A515" s="415"/>
      <c r="B515" s="418"/>
      <c r="C515" s="146" t="s">
        <v>19</v>
      </c>
      <c r="D515" s="421"/>
      <c r="E515" s="421"/>
      <c r="F515" s="421"/>
      <c r="G515" s="421"/>
      <c r="H515" s="426"/>
      <c r="I515" s="236">
        <v>85</v>
      </c>
      <c r="J515" s="234"/>
      <c r="K515" s="234"/>
      <c r="L515" s="234"/>
      <c r="M515" s="235"/>
      <c r="N515" s="428"/>
      <c r="O515" s="421"/>
      <c r="P515" s="421"/>
      <c r="Q515" s="421"/>
      <c r="R515" s="421"/>
      <c r="S515" s="245"/>
      <c r="T515" s="246"/>
      <c r="U515" s="246"/>
      <c r="V515" s="246"/>
      <c r="W515" s="247"/>
    </row>
    <row r="516" spans="1:23" ht="30" customHeight="1">
      <c r="A516" s="415"/>
      <c r="B516" s="418"/>
      <c r="C516" s="146" t="s">
        <v>20</v>
      </c>
      <c r="D516" s="421"/>
      <c r="E516" s="421"/>
      <c r="F516" s="421"/>
      <c r="G516" s="421"/>
      <c r="H516" s="426"/>
      <c r="I516" s="236"/>
      <c r="J516" s="234"/>
      <c r="K516" s="234"/>
      <c r="L516" s="234"/>
      <c r="M516" s="235"/>
      <c r="N516" s="428"/>
      <c r="O516" s="421"/>
      <c r="P516" s="421"/>
      <c r="Q516" s="421"/>
      <c r="R516" s="421"/>
      <c r="S516" s="245"/>
      <c r="T516" s="246"/>
      <c r="U516" s="246"/>
      <c r="V516" s="246"/>
      <c r="W516" s="247"/>
    </row>
    <row r="517" spans="1:23" ht="30" customHeight="1">
      <c r="A517" s="415"/>
      <c r="B517" s="418"/>
      <c r="C517" s="146" t="s">
        <v>21</v>
      </c>
      <c r="D517" s="421"/>
      <c r="E517" s="421"/>
      <c r="F517" s="421"/>
      <c r="G517" s="421"/>
      <c r="H517" s="426"/>
      <c r="I517" s="236">
        <v>10</v>
      </c>
      <c r="J517" s="234"/>
      <c r="K517" s="234"/>
      <c r="L517" s="234"/>
      <c r="M517" s="235"/>
      <c r="N517" s="428"/>
      <c r="O517" s="421"/>
      <c r="P517" s="421"/>
      <c r="Q517" s="421"/>
      <c r="R517" s="421"/>
      <c r="S517" s="245"/>
      <c r="T517" s="246"/>
      <c r="U517" s="246"/>
      <c r="V517" s="246"/>
      <c r="W517" s="247"/>
    </row>
    <row r="518" spans="1:23" ht="30" customHeight="1">
      <c r="A518" s="415"/>
      <c r="B518" s="418"/>
      <c r="C518" s="146" t="s">
        <v>22</v>
      </c>
      <c r="D518" s="421"/>
      <c r="E518" s="421"/>
      <c r="F518" s="421"/>
      <c r="G518" s="421"/>
      <c r="H518" s="426"/>
      <c r="I518" s="236">
        <v>10</v>
      </c>
      <c r="J518" s="234"/>
      <c r="K518" s="234"/>
      <c r="L518" s="234"/>
      <c r="M518" s="235"/>
      <c r="N518" s="428"/>
      <c r="O518" s="421"/>
      <c r="P518" s="421"/>
      <c r="Q518" s="421"/>
      <c r="R518" s="421"/>
      <c r="S518" s="245"/>
      <c r="T518" s="246"/>
      <c r="U518" s="246"/>
      <c r="V518" s="246"/>
      <c r="W518" s="247"/>
    </row>
    <row r="519" spans="1:23" ht="30" customHeight="1">
      <c r="A519" s="415"/>
      <c r="B519" s="418"/>
      <c r="C519" s="146" t="s">
        <v>23</v>
      </c>
      <c r="D519" s="421"/>
      <c r="E519" s="421"/>
      <c r="F519" s="421"/>
      <c r="G519" s="421"/>
      <c r="H519" s="426"/>
      <c r="I519" s="236">
        <v>6</v>
      </c>
      <c r="J519" s="234"/>
      <c r="K519" s="234"/>
      <c r="L519" s="234"/>
      <c r="M519" s="235"/>
      <c r="N519" s="428"/>
      <c r="O519" s="421"/>
      <c r="P519" s="421"/>
      <c r="Q519" s="421"/>
      <c r="R519" s="421"/>
      <c r="S519" s="245"/>
      <c r="T519" s="246"/>
      <c r="U519" s="246"/>
      <c r="V519" s="246"/>
      <c r="W519" s="247"/>
    </row>
    <row r="520" spans="1:23" ht="30" customHeight="1" thickBot="1">
      <c r="A520" s="415"/>
      <c r="B520" s="419"/>
      <c r="C520" s="149" t="s">
        <v>24</v>
      </c>
      <c r="D520" s="421"/>
      <c r="E520" s="421"/>
      <c r="F520" s="421"/>
      <c r="G520" s="421"/>
      <c r="H520" s="426"/>
      <c r="I520" s="237">
        <v>10</v>
      </c>
      <c r="J520" s="238"/>
      <c r="K520" s="238"/>
      <c r="L520" s="238"/>
      <c r="M520" s="239"/>
      <c r="N520" s="429"/>
      <c r="O520" s="424"/>
      <c r="P520" s="424"/>
      <c r="Q520" s="424"/>
      <c r="R520" s="424"/>
      <c r="S520" s="251"/>
      <c r="T520" s="248"/>
      <c r="U520" s="248"/>
      <c r="V520" s="248"/>
      <c r="W520" s="252"/>
    </row>
    <row r="521" spans="1:23" ht="30" customHeight="1" thickBot="1">
      <c r="A521" s="416"/>
      <c r="B521" s="422" t="s">
        <v>25</v>
      </c>
      <c r="C521" s="423"/>
      <c r="D521" s="256"/>
      <c r="E521" s="223"/>
      <c r="F521" s="223"/>
      <c r="G521" s="223"/>
      <c r="H521" s="223"/>
      <c r="I521" s="223">
        <f t="shared" ref="I521:M521" si="112">I513+I514+I515+I516+I517+I518+I519+I520</f>
        <v>221</v>
      </c>
      <c r="J521" s="223">
        <f t="shared" si="112"/>
        <v>0</v>
      </c>
      <c r="K521" s="223">
        <f t="shared" si="112"/>
        <v>0</v>
      </c>
      <c r="L521" s="223">
        <f t="shared" si="112"/>
        <v>0</v>
      </c>
      <c r="M521" s="224">
        <f t="shared" si="112"/>
        <v>0</v>
      </c>
      <c r="N521" s="256"/>
      <c r="O521" s="223"/>
      <c r="P521" s="223"/>
      <c r="Q521" s="223"/>
      <c r="R521" s="223"/>
      <c r="S521" s="223">
        <f t="shared" ref="S521:W521" si="113">S513+S514+S515+S516+S517+S518+S519+S520</f>
        <v>0</v>
      </c>
      <c r="T521" s="223">
        <f t="shared" si="113"/>
        <v>0</v>
      </c>
      <c r="U521" s="223">
        <f t="shared" si="113"/>
        <v>0</v>
      </c>
      <c r="V521" s="223">
        <f t="shared" si="113"/>
        <v>0</v>
      </c>
      <c r="W521" s="224">
        <f t="shared" si="113"/>
        <v>0</v>
      </c>
    </row>
    <row r="522" spans="1:23" ht="30" customHeight="1">
      <c r="A522" s="430"/>
      <c r="B522" s="432"/>
      <c r="C522" s="89" t="s">
        <v>17</v>
      </c>
      <c r="D522" s="524"/>
      <c r="E522" s="524"/>
      <c r="F522" s="524"/>
      <c r="G522" s="524"/>
      <c r="H522" s="527"/>
      <c r="I522" s="257">
        <f>I9+I18+I27+I36+I45+I54+I63+I72+I81+I90+I99+I108+I117+I126+I135+I144+I153+I162+I171+I180+I189+I198+I207+I216+I225+I234+I243+I252+I261+I270+I279+I288+I297+I306+I315+I324+I333+I342+I351+I360+I369+I378+I387+I396+I405+I414+I423+I432+I441+I450+I459+I468+I477+I486+I495+I504+I513</f>
        <v>674.2</v>
      </c>
      <c r="J522" s="258">
        <f t="shared" ref="J522:L522" si="114">J9+J18+J27+J36+J45+J54+J63+J72+J81+J90+J99+J108+J117+J126+J135+J144+J153+J162+J171+J180+J189+J198+J207+J216+J225+J234+J243+J252+J261+J270+J279+J288+J297+J306+J315+J324+J333+J342+J351+J360+J369+J378+J387+J396+J405+J414+J423+J432+J441+J450+J459+J468+J477+J486+J495+J504+J513</f>
        <v>0</v>
      </c>
      <c r="K522" s="258">
        <f t="shared" si="114"/>
        <v>68.36</v>
      </c>
      <c r="L522" s="258">
        <f t="shared" si="114"/>
        <v>0</v>
      </c>
      <c r="M522" s="259"/>
      <c r="N522" s="529"/>
      <c r="O522" s="524"/>
      <c r="P522" s="524"/>
      <c r="Q522" s="524"/>
      <c r="R522" s="524"/>
      <c r="S522" s="260"/>
      <c r="T522" s="261"/>
      <c r="U522" s="261"/>
      <c r="V522" s="261"/>
      <c r="W522" s="262"/>
    </row>
    <row r="523" spans="1:23" ht="30" customHeight="1">
      <c r="A523" s="430"/>
      <c r="B523" s="433"/>
      <c r="C523" s="91" t="s">
        <v>18</v>
      </c>
      <c r="D523" s="525"/>
      <c r="E523" s="525"/>
      <c r="F523" s="525"/>
      <c r="G523" s="525"/>
      <c r="H523" s="528"/>
      <c r="I523" s="263">
        <f t="shared" ref="I523:L529" si="115">I10+I19+I28+I37+I46+I55+I64+I73+I82+I91+I100+I109+I118+I127+I136+I145+I154+I163+I172+I181+I190+I199+I208+I217+I226+I235+I244+I253+I262+I271+I280+I289+I298+I307+I316+I325+I334+I343+I352+I361+I370+I379+I388+I397+I406+I415+I424+I433+I442+I451+I460+I469+I478+I487+I496+I505+I514</f>
        <v>496</v>
      </c>
      <c r="J523" s="264">
        <f t="shared" si="115"/>
        <v>0</v>
      </c>
      <c r="K523" s="264">
        <f t="shared" si="115"/>
        <v>68</v>
      </c>
      <c r="L523" s="264">
        <f t="shared" si="115"/>
        <v>0</v>
      </c>
      <c r="M523" s="265"/>
      <c r="N523" s="530"/>
      <c r="O523" s="525"/>
      <c r="P523" s="525"/>
      <c r="Q523" s="525"/>
      <c r="R523" s="525"/>
      <c r="S523" s="266"/>
      <c r="T523" s="267"/>
      <c r="U523" s="267"/>
      <c r="V523" s="267"/>
      <c r="W523" s="268"/>
    </row>
    <row r="524" spans="1:23" ht="30" customHeight="1">
      <c r="A524" s="430"/>
      <c r="B524" s="433"/>
      <c r="C524" s="91" t="s">
        <v>19</v>
      </c>
      <c r="D524" s="525"/>
      <c r="E524" s="525"/>
      <c r="F524" s="525"/>
      <c r="G524" s="525"/>
      <c r="H524" s="528"/>
      <c r="I524" s="263">
        <f t="shared" si="115"/>
        <v>1160.5</v>
      </c>
      <c r="J524" s="264">
        <f t="shared" si="115"/>
        <v>0</v>
      </c>
      <c r="K524" s="264">
        <f t="shared" si="115"/>
        <v>72</v>
      </c>
      <c r="L524" s="264">
        <f t="shared" si="115"/>
        <v>0</v>
      </c>
      <c r="M524" s="265"/>
      <c r="N524" s="530"/>
      <c r="O524" s="525"/>
      <c r="P524" s="525"/>
      <c r="Q524" s="525"/>
      <c r="R524" s="525"/>
      <c r="S524" s="266"/>
      <c r="T524" s="267"/>
      <c r="U524" s="267"/>
      <c r="V524" s="267"/>
      <c r="W524" s="268"/>
    </row>
    <row r="525" spans="1:23" ht="30" customHeight="1">
      <c r="A525" s="430"/>
      <c r="B525" s="433"/>
      <c r="C525" s="91" t="s">
        <v>20</v>
      </c>
      <c r="D525" s="525"/>
      <c r="E525" s="525"/>
      <c r="F525" s="525"/>
      <c r="G525" s="525"/>
      <c r="H525" s="528"/>
      <c r="I525" s="263">
        <f t="shared" si="115"/>
        <v>444</v>
      </c>
      <c r="J525" s="264">
        <f t="shared" si="115"/>
        <v>0</v>
      </c>
      <c r="K525" s="264">
        <f t="shared" si="115"/>
        <v>0</v>
      </c>
      <c r="L525" s="264">
        <f t="shared" si="115"/>
        <v>0</v>
      </c>
      <c r="M525" s="265"/>
      <c r="N525" s="530"/>
      <c r="O525" s="525"/>
      <c r="P525" s="525"/>
      <c r="Q525" s="525"/>
      <c r="R525" s="525"/>
      <c r="S525" s="266"/>
      <c r="T525" s="267"/>
      <c r="U525" s="267"/>
      <c r="V525" s="267"/>
      <c r="W525" s="268"/>
    </row>
    <row r="526" spans="1:23" ht="30" customHeight="1">
      <c r="A526" s="430"/>
      <c r="B526" s="433"/>
      <c r="C526" s="91" t="s">
        <v>21</v>
      </c>
      <c r="D526" s="525"/>
      <c r="E526" s="525"/>
      <c r="F526" s="525"/>
      <c r="G526" s="525"/>
      <c r="H526" s="528"/>
      <c r="I526" s="263">
        <f t="shared" si="115"/>
        <v>995.4</v>
      </c>
      <c r="J526" s="264">
        <f t="shared" si="115"/>
        <v>0</v>
      </c>
      <c r="K526" s="264">
        <f t="shared" si="115"/>
        <v>10</v>
      </c>
      <c r="L526" s="264">
        <f t="shared" si="115"/>
        <v>0</v>
      </c>
      <c r="M526" s="265"/>
      <c r="N526" s="530"/>
      <c r="O526" s="525"/>
      <c r="P526" s="525"/>
      <c r="Q526" s="525"/>
      <c r="R526" s="525"/>
      <c r="S526" s="266"/>
      <c r="T526" s="267"/>
      <c r="U526" s="267"/>
      <c r="V526" s="267"/>
      <c r="W526" s="268"/>
    </row>
    <row r="527" spans="1:23" ht="30" customHeight="1">
      <c r="A527" s="430"/>
      <c r="B527" s="433"/>
      <c r="C527" s="91" t="s">
        <v>22</v>
      </c>
      <c r="D527" s="525"/>
      <c r="E527" s="525"/>
      <c r="F527" s="525"/>
      <c r="G527" s="525"/>
      <c r="H527" s="528"/>
      <c r="I527" s="263">
        <f t="shared" si="115"/>
        <v>309</v>
      </c>
      <c r="J527" s="264">
        <f t="shared" si="115"/>
        <v>0</v>
      </c>
      <c r="K527" s="264">
        <f t="shared" si="115"/>
        <v>0</v>
      </c>
      <c r="L527" s="264">
        <f t="shared" si="115"/>
        <v>0</v>
      </c>
      <c r="M527" s="265"/>
      <c r="N527" s="530"/>
      <c r="O527" s="525"/>
      <c r="P527" s="525"/>
      <c r="Q527" s="525"/>
      <c r="R527" s="525"/>
      <c r="S527" s="266"/>
      <c r="T527" s="267"/>
      <c r="U527" s="267"/>
      <c r="V527" s="267"/>
      <c r="W527" s="268"/>
    </row>
    <row r="528" spans="1:23" ht="30" customHeight="1">
      <c r="A528" s="430"/>
      <c r="B528" s="433"/>
      <c r="C528" s="91" t="s">
        <v>23</v>
      </c>
      <c r="D528" s="525"/>
      <c r="E528" s="525"/>
      <c r="F528" s="525"/>
      <c r="G528" s="525"/>
      <c r="H528" s="528"/>
      <c r="I528" s="263">
        <f t="shared" si="115"/>
        <v>417</v>
      </c>
      <c r="J528" s="264">
        <f t="shared" si="115"/>
        <v>0</v>
      </c>
      <c r="K528" s="264">
        <f t="shared" si="115"/>
        <v>28</v>
      </c>
      <c r="L528" s="264">
        <f t="shared" si="115"/>
        <v>0</v>
      </c>
      <c r="M528" s="265"/>
      <c r="N528" s="530"/>
      <c r="O528" s="525"/>
      <c r="P528" s="525"/>
      <c r="Q528" s="525"/>
      <c r="R528" s="525"/>
      <c r="S528" s="266"/>
      <c r="T528" s="267"/>
      <c r="U528" s="267"/>
      <c r="V528" s="267"/>
      <c r="W528" s="268"/>
    </row>
    <row r="529" spans="1:23" ht="30" customHeight="1" thickBot="1">
      <c r="A529" s="430"/>
      <c r="B529" s="434"/>
      <c r="C529" s="92" t="s">
        <v>24</v>
      </c>
      <c r="D529" s="525"/>
      <c r="E529" s="525"/>
      <c r="F529" s="525"/>
      <c r="G529" s="525"/>
      <c r="H529" s="528"/>
      <c r="I529" s="269">
        <f t="shared" si="115"/>
        <v>586.6</v>
      </c>
      <c r="J529" s="270">
        <f t="shared" si="115"/>
        <v>0</v>
      </c>
      <c r="K529" s="270">
        <f t="shared" si="115"/>
        <v>55</v>
      </c>
      <c r="L529" s="270">
        <f t="shared" si="115"/>
        <v>0</v>
      </c>
      <c r="M529" s="271"/>
      <c r="N529" s="531"/>
      <c r="O529" s="526"/>
      <c r="P529" s="526"/>
      <c r="Q529" s="526"/>
      <c r="R529" s="526"/>
      <c r="S529" s="272"/>
      <c r="T529" s="273"/>
      <c r="U529" s="273"/>
      <c r="V529" s="273"/>
      <c r="W529" s="274"/>
    </row>
    <row r="530" spans="1:23" ht="30" customHeight="1" thickBot="1">
      <c r="A530" s="431"/>
      <c r="B530" s="437" t="s">
        <v>25</v>
      </c>
      <c r="C530" s="438"/>
      <c r="D530" s="275">
        <f>SUM(D9:D529)</f>
        <v>48682.877900000021</v>
      </c>
      <c r="E530" s="96">
        <f>SUM(E9:E529)</f>
        <v>10</v>
      </c>
      <c r="F530" s="96">
        <f>SUM(F9:F529)</f>
        <v>15321.746000000003</v>
      </c>
      <c r="G530" s="96">
        <f t="shared" ref="G530:H530" si="116">SUM(G9:G529)</f>
        <v>326.31700000000001</v>
      </c>
      <c r="H530" s="96">
        <f t="shared" si="116"/>
        <v>204.0127</v>
      </c>
      <c r="I530" s="96">
        <f t="shared" ref="I530:M530" si="117">I522+I523+I524+I525+I526+I527+I528+I529</f>
        <v>5082.7000000000007</v>
      </c>
      <c r="J530" s="96">
        <f t="shared" si="117"/>
        <v>0</v>
      </c>
      <c r="K530" s="96">
        <f t="shared" si="117"/>
        <v>301.36</v>
      </c>
      <c r="L530" s="96">
        <f t="shared" si="117"/>
        <v>0</v>
      </c>
      <c r="M530" s="97">
        <f t="shared" si="117"/>
        <v>0</v>
      </c>
      <c r="N530" s="275">
        <f>SUM(N9:N529)</f>
        <v>316.38310000000001</v>
      </c>
      <c r="O530" s="96">
        <f t="shared" ref="O530:R530" si="118">SUM(O9:O529)</f>
        <v>0</v>
      </c>
      <c r="P530" s="96">
        <f t="shared" si="118"/>
        <v>0</v>
      </c>
      <c r="Q530" s="96">
        <f t="shared" si="118"/>
        <v>39.778000000000006</v>
      </c>
      <c r="R530" s="96">
        <f t="shared" si="118"/>
        <v>8.359</v>
      </c>
      <c r="S530" s="96">
        <f t="shared" ref="S530:W530" si="119">S522+S523+S524+S525+S526+S527+S528+S529</f>
        <v>0</v>
      </c>
      <c r="T530" s="96">
        <f t="shared" si="119"/>
        <v>0</v>
      </c>
      <c r="U530" s="96">
        <f t="shared" si="119"/>
        <v>0</v>
      </c>
      <c r="V530" s="96">
        <f t="shared" si="119"/>
        <v>0</v>
      </c>
      <c r="W530" s="97">
        <f t="shared" si="119"/>
        <v>0</v>
      </c>
    </row>
  </sheetData>
  <mergeCells count="774">
    <mergeCell ref="B521:C521"/>
    <mergeCell ref="H522:H529"/>
    <mergeCell ref="N522:N529"/>
    <mergeCell ref="O522:O529"/>
    <mergeCell ref="P522:P529"/>
    <mergeCell ref="Q522:Q529"/>
    <mergeCell ref="O513:O520"/>
    <mergeCell ref="P513:P520"/>
    <mergeCell ref="Q513:Q520"/>
    <mergeCell ref="G522:G529"/>
    <mergeCell ref="R513:R520"/>
    <mergeCell ref="A522:A530"/>
    <mergeCell ref="B522:B529"/>
    <mergeCell ref="D522:D529"/>
    <mergeCell ref="E522:E529"/>
    <mergeCell ref="F522:F529"/>
    <mergeCell ref="R504:R511"/>
    <mergeCell ref="B512:C512"/>
    <mergeCell ref="A513:A521"/>
    <mergeCell ref="B513:B520"/>
    <mergeCell ref="D513:D520"/>
    <mergeCell ref="E513:E520"/>
    <mergeCell ref="F513:F520"/>
    <mergeCell ref="G513:G520"/>
    <mergeCell ref="H513:H520"/>
    <mergeCell ref="N513:N520"/>
    <mergeCell ref="G504:G511"/>
    <mergeCell ref="H504:H511"/>
    <mergeCell ref="N504:N511"/>
    <mergeCell ref="O504:O511"/>
    <mergeCell ref="P504:P511"/>
    <mergeCell ref="Q504:Q511"/>
    <mergeCell ref="R522:R529"/>
    <mergeCell ref="B530:C530"/>
    <mergeCell ref="O495:O502"/>
    <mergeCell ref="P495:P502"/>
    <mergeCell ref="Q495:Q502"/>
    <mergeCell ref="R495:R502"/>
    <mergeCell ref="B503:C503"/>
    <mergeCell ref="A504:A512"/>
    <mergeCell ref="B504:B511"/>
    <mergeCell ref="D504:D511"/>
    <mergeCell ref="E504:E511"/>
    <mergeCell ref="F504:F511"/>
    <mergeCell ref="A495:A503"/>
    <mergeCell ref="B495:B502"/>
    <mergeCell ref="D495:D502"/>
    <mergeCell ref="E495:E502"/>
    <mergeCell ref="F495:F502"/>
    <mergeCell ref="G495:G502"/>
    <mergeCell ref="H495:H502"/>
    <mergeCell ref="N495:N502"/>
    <mergeCell ref="G486:G493"/>
    <mergeCell ref="H486:H493"/>
    <mergeCell ref="N486:N493"/>
    <mergeCell ref="O477:O484"/>
    <mergeCell ref="P477:P484"/>
    <mergeCell ref="Q477:Q484"/>
    <mergeCell ref="R477:R484"/>
    <mergeCell ref="B485:C485"/>
    <mergeCell ref="A486:A494"/>
    <mergeCell ref="B486:B493"/>
    <mergeCell ref="D486:D493"/>
    <mergeCell ref="E486:E493"/>
    <mergeCell ref="F486:F493"/>
    <mergeCell ref="R486:R493"/>
    <mergeCell ref="B494:C494"/>
    <mergeCell ref="O486:O493"/>
    <mergeCell ref="P486:P493"/>
    <mergeCell ref="Q486:Q493"/>
    <mergeCell ref="A477:A485"/>
    <mergeCell ref="B477:B484"/>
    <mergeCell ref="D477:D484"/>
    <mergeCell ref="E477:E484"/>
    <mergeCell ref="F477:F484"/>
    <mergeCell ref="G477:G484"/>
    <mergeCell ref="H477:H484"/>
    <mergeCell ref="N477:N484"/>
    <mergeCell ref="G468:G475"/>
    <mergeCell ref="H468:H475"/>
    <mergeCell ref="N468:N475"/>
    <mergeCell ref="O459:O466"/>
    <mergeCell ref="P459:P466"/>
    <mergeCell ref="Q459:Q466"/>
    <mergeCell ref="R459:R466"/>
    <mergeCell ref="B467:C467"/>
    <mergeCell ref="A468:A476"/>
    <mergeCell ref="B468:B475"/>
    <mergeCell ref="D468:D475"/>
    <mergeCell ref="E468:E475"/>
    <mergeCell ref="F468:F475"/>
    <mergeCell ref="R468:R475"/>
    <mergeCell ref="B476:C476"/>
    <mergeCell ref="O468:O475"/>
    <mergeCell ref="P468:P475"/>
    <mergeCell ref="Q468:Q475"/>
    <mergeCell ref="A459:A467"/>
    <mergeCell ref="B459:B466"/>
    <mergeCell ref="D459:D466"/>
    <mergeCell ref="E459:E466"/>
    <mergeCell ref="F459:F466"/>
    <mergeCell ref="G459:G466"/>
    <mergeCell ref="H459:H466"/>
    <mergeCell ref="N459:N466"/>
    <mergeCell ref="G450:G457"/>
    <mergeCell ref="H450:H457"/>
    <mergeCell ref="N450:N457"/>
    <mergeCell ref="O441:O448"/>
    <mergeCell ref="P441:P448"/>
    <mergeCell ref="Q441:Q448"/>
    <mergeCell ref="R441:R448"/>
    <mergeCell ref="B449:C449"/>
    <mergeCell ref="A450:A458"/>
    <mergeCell ref="B450:B457"/>
    <mergeCell ref="D450:D457"/>
    <mergeCell ref="E450:E457"/>
    <mergeCell ref="F450:F457"/>
    <mergeCell ref="R450:R457"/>
    <mergeCell ref="B458:C458"/>
    <mergeCell ref="O450:O457"/>
    <mergeCell ref="P450:P457"/>
    <mergeCell ref="Q450:Q457"/>
    <mergeCell ref="A441:A449"/>
    <mergeCell ref="B441:B448"/>
    <mergeCell ref="D441:D448"/>
    <mergeCell ref="E441:E448"/>
    <mergeCell ref="F441:F448"/>
    <mergeCell ref="G441:G448"/>
    <mergeCell ref="H441:H448"/>
    <mergeCell ref="N441:N448"/>
    <mergeCell ref="G432:G439"/>
    <mergeCell ref="H432:H439"/>
    <mergeCell ref="N432:N439"/>
    <mergeCell ref="O423:O430"/>
    <mergeCell ref="P423:P430"/>
    <mergeCell ref="Q423:Q430"/>
    <mergeCell ref="R423:R430"/>
    <mergeCell ref="B431:C431"/>
    <mergeCell ref="A432:A440"/>
    <mergeCell ref="B432:B439"/>
    <mergeCell ref="D432:D439"/>
    <mergeCell ref="E432:E439"/>
    <mergeCell ref="F432:F439"/>
    <mergeCell ref="R432:R439"/>
    <mergeCell ref="B440:C440"/>
    <mergeCell ref="O432:O439"/>
    <mergeCell ref="P432:P439"/>
    <mergeCell ref="Q432:Q439"/>
    <mergeCell ref="A423:A431"/>
    <mergeCell ref="B423:B430"/>
    <mergeCell ref="D423:D430"/>
    <mergeCell ref="E423:E430"/>
    <mergeCell ref="F423:F430"/>
    <mergeCell ref="G423:G430"/>
    <mergeCell ref="H423:H430"/>
    <mergeCell ref="N423:N430"/>
    <mergeCell ref="G414:G421"/>
    <mergeCell ref="H414:H421"/>
    <mergeCell ref="N414:N421"/>
    <mergeCell ref="O405:O412"/>
    <mergeCell ref="P405:P412"/>
    <mergeCell ref="Q405:Q412"/>
    <mergeCell ref="R405:R412"/>
    <mergeCell ref="B413:C413"/>
    <mergeCell ref="A414:A422"/>
    <mergeCell ref="B414:B421"/>
    <mergeCell ref="D414:D421"/>
    <mergeCell ref="E414:E421"/>
    <mergeCell ref="F414:F421"/>
    <mergeCell ref="R414:R421"/>
    <mergeCell ref="B422:C422"/>
    <mergeCell ref="O414:O421"/>
    <mergeCell ref="P414:P421"/>
    <mergeCell ref="Q414:Q421"/>
    <mergeCell ref="A405:A413"/>
    <mergeCell ref="B405:B412"/>
    <mergeCell ref="D405:D412"/>
    <mergeCell ref="E405:E412"/>
    <mergeCell ref="F405:F412"/>
    <mergeCell ref="G405:G412"/>
    <mergeCell ref="H405:H412"/>
    <mergeCell ref="N405:N412"/>
    <mergeCell ref="G396:G403"/>
    <mergeCell ref="H396:H403"/>
    <mergeCell ref="N396:N403"/>
    <mergeCell ref="O387:O394"/>
    <mergeCell ref="P387:P394"/>
    <mergeCell ref="Q387:Q394"/>
    <mergeCell ref="R387:R394"/>
    <mergeCell ref="B395:C395"/>
    <mergeCell ref="A396:A404"/>
    <mergeCell ref="B396:B403"/>
    <mergeCell ref="D396:D403"/>
    <mergeCell ref="E396:E403"/>
    <mergeCell ref="F396:F403"/>
    <mergeCell ref="R396:R403"/>
    <mergeCell ref="B404:C404"/>
    <mergeCell ref="O396:O403"/>
    <mergeCell ref="P396:P403"/>
    <mergeCell ref="Q396:Q403"/>
    <mergeCell ref="A387:A395"/>
    <mergeCell ref="B387:B394"/>
    <mergeCell ref="D387:D394"/>
    <mergeCell ref="E387:E394"/>
    <mergeCell ref="F387:F394"/>
    <mergeCell ref="G387:G394"/>
    <mergeCell ref="H387:H394"/>
    <mergeCell ref="N387:N394"/>
    <mergeCell ref="G378:G385"/>
    <mergeCell ref="H378:H385"/>
    <mergeCell ref="N378:N385"/>
    <mergeCell ref="O369:O376"/>
    <mergeCell ref="P369:P376"/>
    <mergeCell ref="Q369:Q376"/>
    <mergeCell ref="R369:R376"/>
    <mergeCell ref="B377:C377"/>
    <mergeCell ref="A378:A386"/>
    <mergeCell ref="B378:B385"/>
    <mergeCell ref="D378:D385"/>
    <mergeCell ref="E378:E385"/>
    <mergeCell ref="F378:F385"/>
    <mergeCell ref="R378:R385"/>
    <mergeCell ref="B386:C386"/>
    <mergeCell ref="O378:O385"/>
    <mergeCell ref="P378:P385"/>
    <mergeCell ref="Q378:Q385"/>
    <mergeCell ref="A369:A377"/>
    <mergeCell ref="B369:B376"/>
    <mergeCell ref="D369:D376"/>
    <mergeCell ref="E369:E376"/>
    <mergeCell ref="F369:F376"/>
    <mergeCell ref="G369:G376"/>
    <mergeCell ref="H369:H376"/>
    <mergeCell ref="N369:N376"/>
    <mergeCell ref="G360:G367"/>
    <mergeCell ref="H360:H367"/>
    <mergeCell ref="N360:N367"/>
    <mergeCell ref="O351:O358"/>
    <mergeCell ref="P351:P358"/>
    <mergeCell ref="Q351:Q358"/>
    <mergeCell ref="R351:R358"/>
    <mergeCell ref="B359:C359"/>
    <mergeCell ref="A360:A368"/>
    <mergeCell ref="B360:B367"/>
    <mergeCell ref="D360:D367"/>
    <mergeCell ref="E360:E367"/>
    <mergeCell ref="F360:F367"/>
    <mergeCell ref="R360:R367"/>
    <mergeCell ref="B368:C368"/>
    <mergeCell ref="O360:O367"/>
    <mergeCell ref="P360:P367"/>
    <mergeCell ref="Q360:Q367"/>
    <mergeCell ref="A351:A359"/>
    <mergeCell ref="B351:B358"/>
    <mergeCell ref="D351:D358"/>
    <mergeCell ref="E351:E358"/>
    <mergeCell ref="F351:F358"/>
    <mergeCell ref="G351:G358"/>
    <mergeCell ref="H351:H358"/>
    <mergeCell ref="N351:N358"/>
    <mergeCell ref="G342:G349"/>
    <mergeCell ref="H342:H349"/>
    <mergeCell ref="N342:N349"/>
    <mergeCell ref="O333:O340"/>
    <mergeCell ref="P333:P340"/>
    <mergeCell ref="Q333:Q340"/>
    <mergeCell ref="R333:R340"/>
    <mergeCell ref="B341:C341"/>
    <mergeCell ref="A342:A350"/>
    <mergeCell ref="B342:B349"/>
    <mergeCell ref="D342:D349"/>
    <mergeCell ref="E342:E349"/>
    <mergeCell ref="F342:F349"/>
    <mergeCell ref="R342:R349"/>
    <mergeCell ref="B350:C350"/>
    <mergeCell ref="O342:O349"/>
    <mergeCell ref="P342:P349"/>
    <mergeCell ref="Q342:Q349"/>
    <mergeCell ref="A333:A341"/>
    <mergeCell ref="B333:B340"/>
    <mergeCell ref="D333:D340"/>
    <mergeCell ref="E333:E340"/>
    <mergeCell ref="F333:F340"/>
    <mergeCell ref="G333:G340"/>
    <mergeCell ref="H333:H340"/>
    <mergeCell ref="N333:N340"/>
    <mergeCell ref="G324:G331"/>
    <mergeCell ref="H324:H331"/>
    <mergeCell ref="N324:N331"/>
    <mergeCell ref="O315:O322"/>
    <mergeCell ref="P315:P322"/>
    <mergeCell ref="Q315:Q322"/>
    <mergeCell ref="R315:R322"/>
    <mergeCell ref="B323:C323"/>
    <mergeCell ref="A324:A332"/>
    <mergeCell ref="B324:B331"/>
    <mergeCell ref="D324:D331"/>
    <mergeCell ref="E324:E331"/>
    <mergeCell ref="F324:F331"/>
    <mergeCell ref="R324:R331"/>
    <mergeCell ref="B332:C332"/>
    <mergeCell ref="O324:O331"/>
    <mergeCell ref="P324:P331"/>
    <mergeCell ref="Q324:Q331"/>
    <mergeCell ref="A315:A323"/>
    <mergeCell ref="B315:B322"/>
    <mergeCell ref="D315:D322"/>
    <mergeCell ref="E315:E322"/>
    <mergeCell ref="F315:F322"/>
    <mergeCell ref="G315:G322"/>
    <mergeCell ref="H315:H322"/>
    <mergeCell ref="N315:N322"/>
    <mergeCell ref="G306:G313"/>
    <mergeCell ref="H306:H313"/>
    <mergeCell ref="N306:N313"/>
    <mergeCell ref="O297:O304"/>
    <mergeCell ref="P297:P304"/>
    <mergeCell ref="Q297:Q304"/>
    <mergeCell ref="R297:R304"/>
    <mergeCell ref="B305:C305"/>
    <mergeCell ref="A306:A314"/>
    <mergeCell ref="B306:B313"/>
    <mergeCell ref="D306:D313"/>
    <mergeCell ref="E306:E313"/>
    <mergeCell ref="F306:F313"/>
    <mergeCell ref="R306:R313"/>
    <mergeCell ref="B314:C314"/>
    <mergeCell ref="O306:O313"/>
    <mergeCell ref="P306:P313"/>
    <mergeCell ref="Q306:Q313"/>
    <mergeCell ref="A297:A305"/>
    <mergeCell ref="B297:B304"/>
    <mergeCell ref="D297:D304"/>
    <mergeCell ref="E297:E304"/>
    <mergeCell ref="F297:F304"/>
    <mergeCell ref="G297:G304"/>
    <mergeCell ref="H297:H304"/>
    <mergeCell ref="N297:N304"/>
    <mergeCell ref="G288:G295"/>
    <mergeCell ref="H288:H295"/>
    <mergeCell ref="N288:N295"/>
    <mergeCell ref="O279:O286"/>
    <mergeCell ref="P279:P286"/>
    <mergeCell ref="Q279:Q286"/>
    <mergeCell ref="R279:R286"/>
    <mergeCell ref="B287:C287"/>
    <mergeCell ref="A288:A296"/>
    <mergeCell ref="B288:B295"/>
    <mergeCell ref="D288:D295"/>
    <mergeCell ref="E288:E295"/>
    <mergeCell ref="F288:F295"/>
    <mergeCell ref="R288:R295"/>
    <mergeCell ref="B296:C296"/>
    <mergeCell ref="O288:O295"/>
    <mergeCell ref="P288:P295"/>
    <mergeCell ref="Q288:Q295"/>
    <mergeCell ref="A279:A287"/>
    <mergeCell ref="B279:B286"/>
    <mergeCell ref="D279:D286"/>
    <mergeCell ref="E279:E286"/>
    <mergeCell ref="F279:F286"/>
    <mergeCell ref="G279:G286"/>
    <mergeCell ref="H279:H286"/>
    <mergeCell ref="N279:N286"/>
    <mergeCell ref="G270:G277"/>
    <mergeCell ref="H270:H277"/>
    <mergeCell ref="N270:N277"/>
    <mergeCell ref="O261:O268"/>
    <mergeCell ref="P261:P268"/>
    <mergeCell ref="Q261:Q268"/>
    <mergeCell ref="R261:R268"/>
    <mergeCell ref="B269:C269"/>
    <mergeCell ref="A270:A278"/>
    <mergeCell ref="B270:B277"/>
    <mergeCell ref="D270:D277"/>
    <mergeCell ref="E270:E277"/>
    <mergeCell ref="F270:F277"/>
    <mergeCell ref="R270:R277"/>
    <mergeCell ref="B278:C278"/>
    <mergeCell ref="O270:O277"/>
    <mergeCell ref="P270:P277"/>
    <mergeCell ref="Q270:Q277"/>
    <mergeCell ref="A261:A269"/>
    <mergeCell ref="B261:B268"/>
    <mergeCell ref="D261:D268"/>
    <mergeCell ref="E261:E268"/>
    <mergeCell ref="F261:F268"/>
    <mergeCell ref="G261:G268"/>
    <mergeCell ref="H261:H268"/>
    <mergeCell ref="N261:N268"/>
    <mergeCell ref="G252:G259"/>
    <mergeCell ref="H252:H259"/>
    <mergeCell ref="N252:N259"/>
    <mergeCell ref="O243:O250"/>
    <mergeCell ref="P243:P250"/>
    <mergeCell ref="Q243:Q250"/>
    <mergeCell ref="R243:R250"/>
    <mergeCell ref="B251:C251"/>
    <mergeCell ref="A252:A260"/>
    <mergeCell ref="B252:B259"/>
    <mergeCell ref="D252:D259"/>
    <mergeCell ref="E252:E259"/>
    <mergeCell ref="F252:F259"/>
    <mergeCell ref="R252:R259"/>
    <mergeCell ref="B260:C260"/>
    <mergeCell ref="O252:O259"/>
    <mergeCell ref="P252:P259"/>
    <mergeCell ref="Q252:Q259"/>
    <mergeCell ref="A243:A251"/>
    <mergeCell ref="B243:B250"/>
    <mergeCell ref="D243:D250"/>
    <mergeCell ref="E243:E250"/>
    <mergeCell ref="F243:F250"/>
    <mergeCell ref="G243:G250"/>
    <mergeCell ref="H243:H250"/>
    <mergeCell ref="N243:N250"/>
    <mergeCell ref="G234:G241"/>
    <mergeCell ref="H234:H241"/>
    <mergeCell ref="N234:N241"/>
    <mergeCell ref="O225:O232"/>
    <mergeCell ref="P225:P232"/>
    <mergeCell ref="Q225:Q232"/>
    <mergeCell ref="R225:R232"/>
    <mergeCell ref="B233:C233"/>
    <mergeCell ref="A234:A242"/>
    <mergeCell ref="B234:B241"/>
    <mergeCell ref="D234:D241"/>
    <mergeCell ref="E234:E241"/>
    <mergeCell ref="F234:F241"/>
    <mergeCell ref="R234:R241"/>
    <mergeCell ref="B242:C242"/>
    <mergeCell ref="O234:O241"/>
    <mergeCell ref="P234:P241"/>
    <mergeCell ref="Q234:Q241"/>
    <mergeCell ref="A225:A233"/>
    <mergeCell ref="B225:B232"/>
    <mergeCell ref="D225:D232"/>
    <mergeCell ref="E225:E232"/>
    <mergeCell ref="F225:F232"/>
    <mergeCell ref="G225:G232"/>
    <mergeCell ref="H225:H232"/>
    <mergeCell ref="N225:N232"/>
    <mergeCell ref="G216:G223"/>
    <mergeCell ref="H216:H223"/>
    <mergeCell ref="N216:N223"/>
    <mergeCell ref="O207:O214"/>
    <mergeCell ref="P207:P214"/>
    <mergeCell ref="Q207:Q214"/>
    <mergeCell ref="R207:R214"/>
    <mergeCell ref="B215:C215"/>
    <mergeCell ref="A216:A224"/>
    <mergeCell ref="B216:B223"/>
    <mergeCell ref="D216:D223"/>
    <mergeCell ref="E216:E223"/>
    <mergeCell ref="F216:F223"/>
    <mergeCell ref="R216:R223"/>
    <mergeCell ref="B224:C224"/>
    <mergeCell ref="O216:O223"/>
    <mergeCell ref="P216:P223"/>
    <mergeCell ref="Q216:Q223"/>
    <mergeCell ref="A207:A215"/>
    <mergeCell ref="B207:B214"/>
    <mergeCell ref="D207:D214"/>
    <mergeCell ref="E207:E214"/>
    <mergeCell ref="F207:F214"/>
    <mergeCell ref="G207:G214"/>
    <mergeCell ref="H207:H214"/>
    <mergeCell ref="N207:N214"/>
    <mergeCell ref="G198:G205"/>
    <mergeCell ref="H198:H205"/>
    <mergeCell ref="N198:N205"/>
    <mergeCell ref="O189:O196"/>
    <mergeCell ref="P189:P196"/>
    <mergeCell ref="Q189:Q196"/>
    <mergeCell ref="R189:R196"/>
    <mergeCell ref="B197:C197"/>
    <mergeCell ref="A198:A206"/>
    <mergeCell ref="B198:B205"/>
    <mergeCell ref="D198:D205"/>
    <mergeCell ref="E198:E205"/>
    <mergeCell ref="F198:F205"/>
    <mergeCell ref="R198:R205"/>
    <mergeCell ref="B206:C206"/>
    <mergeCell ref="O198:O205"/>
    <mergeCell ref="P198:P205"/>
    <mergeCell ref="Q198:Q205"/>
    <mergeCell ref="A189:A197"/>
    <mergeCell ref="B189:B196"/>
    <mergeCell ref="D189:D196"/>
    <mergeCell ref="E189:E196"/>
    <mergeCell ref="F189:F196"/>
    <mergeCell ref="G189:G196"/>
    <mergeCell ref="H189:H196"/>
    <mergeCell ref="N189:N196"/>
    <mergeCell ref="G180:G187"/>
    <mergeCell ref="H180:H187"/>
    <mergeCell ref="N180:N187"/>
    <mergeCell ref="O171:O178"/>
    <mergeCell ref="P171:P178"/>
    <mergeCell ref="Q171:Q178"/>
    <mergeCell ref="R171:R178"/>
    <mergeCell ref="B179:C179"/>
    <mergeCell ref="A180:A188"/>
    <mergeCell ref="B180:B187"/>
    <mergeCell ref="D180:D187"/>
    <mergeCell ref="E180:E187"/>
    <mergeCell ref="F180:F187"/>
    <mergeCell ref="R180:R187"/>
    <mergeCell ref="B188:C188"/>
    <mergeCell ref="O180:O187"/>
    <mergeCell ref="P180:P187"/>
    <mergeCell ref="Q180:Q187"/>
    <mergeCell ref="A171:A179"/>
    <mergeCell ref="B171:B178"/>
    <mergeCell ref="D171:D178"/>
    <mergeCell ref="E171:E178"/>
    <mergeCell ref="F171:F178"/>
    <mergeCell ref="G171:G178"/>
    <mergeCell ref="H171:H178"/>
    <mergeCell ref="N171:N178"/>
    <mergeCell ref="G162:G169"/>
    <mergeCell ref="H162:H169"/>
    <mergeCell ref="N162:N169"/>
    <mergeCell ref="O153:O160"/>
    <mergeCell ref="P153:P160"/>
    <mergeCell ref="Q153:Q160"/>
    <mergeCell ref="R153:R160"/>
    <mergeCell ref="B161:C161"/>
    <mergeCell ref="A162:A170"/>
    <mergeCell ref="B162:B169"/>
    <mergeCell ref="D162:D169"/>
    <mergeCell ref="E162:E169"/>
    <mergeCell ref="F162:F169"/>
    <mergeCell ref="R162:R169"/>
    <mergeCell ref="B170:C170"/>
    <mergeCell ref="O162:O169"/>
    <mergeCell ref="P162:P169"/>
    <mergeCell ref="Q162:Q169"/>
    <mergeCell ref="A153:A161"/>
    <mergeCell ref="B153:B160"/>
    <mergeCell ref="D153:D160"/>
    <mergeCell ref="E153:E160"/>
    <mergeCell ref="F153:F160"/>
    <mergeCell ref="G153:G160"/>
    <mergeCell ref="H153:H160"/>
    <mergeCell ref="N153:N160"/>
    <mergeCell ref="G144:G151"/>
    <mergeCell ref="H144:H151"/>
    <mergeCell ref="N144:N151"/>
    <mergeCell ref="O135:O142"/>
    <mergeCell ref="P135:P142"/>
    <mergeCell ref="Q135:Q142"/>
    <mergeCell ref="R135:R142"/>
    <mergeCell ref="B143:C143"/>
    <mergeCell ref="A144:A152"/>
    <mergeCell ref="B144:B151"/>
    <mergeCell ref="D144:D151"/>
    <mergeCell ref="E144:E151"/>
    <mergeCell ref="F144:F151"/>
    <mergeCell ref="R144:R151"/>
    <mergeCell ref="B152:C152"/>
    <mergeCell ref="O144:O151"/>
    <mergeCell ref="P144:P151"/>
    <mergeCell ref="Q144:Q151"/>
    <mergeCell ref="A135:A143"/>
    <mergeCell ref="B135:B142"/>
    <mergeCell ref="D135:D142"/>
    <mergeCell ref="E135:E142"/>
    <mergeCell ref="F135:F142"/>
    <mergeCell ref="G135:G142"/>
    <mergeCell ref="H135:H142"/>
    <mergeCell ref="N135:N142"/>
    <mergeCell ref="G126:G133"/>
    <mergeCell ref="H126:H133"/>
    <mergeCell ref="N126:N133"/>
    <mergeCell ref="O117:O124"/>
    <mergeCell ref="P117:P124"/>
    <mergeCell ref="Q117:Q124"/>
    <mergeCell ref="R117:R124"/>
    <mergeCell ref="B125:C125"/>
    <mergeCell ref="A126:A134"/>
    <mergeCell ref="B126:B133"/>
    <mergeCell ref="D126:D133"/>
    <mergeCell ref="E126:E133"/>
    <mergeCell ref="F126:F133"/>
    <mergeCell ref="R126:R133"/>
    <mergeCell ref="B134:C134"/>
    <mergeCell ref="O126:O133"/>
    <mergeCell ref="P126:P133"/>
    <mergeCell ref="Q126:Q133"/>
    <mergeCell ref="A117:A125"/>
    <mergeCell ref="B117:B124"/>
    <mergeCell ref="D117:D124"/>
    <mergeCell ref="E117:E124"/>
    <mergeCell ref="F117:F124"/>
    <mergeCell ref="G117:G124"/>
    <mergeCell ref="H117:H124"/>
    <mergeCell ref="N117:N124"/>
    <mergeCell ref="G108:G115"/>
    <mergeCell ref="H108:H115"/>
    <mergeCell ref="N108:N115"/>
    <mergeCell ref="O99:O106"/>
    <mergeCell ref="P99:P106"/>
    <mergeCell ref="Q99:Q106"/>
    <mergeCell ref="R99:R106"/>
    <mergeCell ref="B107:C107"/>
    <mergeCell ref="A108:A116"/>
    <mergeCell ref="B108:B115"/>
    <mergeCell ref="D108:D115"/>
    <mergeCell ref="E108:E115"/>
    <mergeCell ref="F108:F115"/>
    <mergeCell ref="R108:R115"/>
    <mergeCell ref="B116:C116"/>
    <mergeCell ref="O108:O115"/>
    <mergeCell ref="P108:P115"/>
    <mergeCell ref="Q108:Q115"/>
    <mergeCell ref="A99:A107"/>
    <mergeCell ref="B99:B106"/>
    <mergeCell ref="D99:D106"/>
    <mergeCell ref="E99:E106"/>
    <mergeCell ref="F99:F106"/>
    <mergeCell ref="G99:G106"/>
    <mergeCell ref="H99:H106"/>
    <mergeCell ref="N99:N106"/>
    <mergeCell ref="G90:G97"/>
    <mergeCell ref="H90:H97"/>
    <mergeCell ref="N90:N97"/>
    <mergeCell ref="O81:O88"/>
    <mergeCell ref="P81:P88"/>
    <mergeCell ref="Q81:Q88"/>
    <mergeCell ref="R81:R88"/>
    <mergeCell ref="B89:C89"/>
    <mergeCell ref="A90:A98"/>
    <mergeCell ref="B90:B97"/>
    <mergeCell ref="D90:D97"/>
    <mergeCell ref="E90:E97"/>
    <mergeCell ref="F90:F97"/>
    <mergeCell ref="R90:R97"/>
    <mergeCell ref="B98:C98"/>
    <mergeCell ref="O90:O97"/>
    <mergeCell ref="P90:P97"/>
    <mergeCell ref="Q90:Q97"/>
    <mergeCell ref="A81:A89"/>
    <mergeCell ref="B81:B88"/>
    <mergeCell ref="D81:D88"/>
    <mergeCell ref="E81:E88"/>
    <mergeCell ref="F81:F88"/>
    <mergeCell ref="G81:G88"/>
    <mergeCell ref="H81:H88"/>
    <mergeCell ref="N81:N88"/>
    <mergeCell ref="G72:G79"/>
    <mergeCell ref="H72:H79"/>
    <mergeCell ref="N72:N79"/>
    <mergeCell ref="O63:O70"/>
    <mergeCell ref="P63:P70"/>
    <mergeCell ref="Q63:Q70"/>
    <mergeCell ref="R63:R70"/>
    <mergeCell ref="B71:C71"/>
    <mergeCell ref="A72:A80"/>
    <mergeCell ref="B72:B79"/>
    <mergeCell ref="D72:D79"/>
    <mergeCell ref="E72:E79"/>
    <mergeCell ref="F72:F79"/>
    <mergeCell ref="R72:R79"/>
    <mergeCell ref="B80:C80"/>
    <mergeCell ref="O72:O79"/>
    <mergeCell ref="P72:P79"/>
    <mergeCell ref="Q72:Q79"/>
    <mergeCell ref="A63:A71"/>
    <mergeCell ref="B63:B70"/>
    <mergeCell ref="D63:D70"/>
    <mergeCell ref="E63:E70"/>
    <mergeCell ref="F63:F70"/>
    <mergeCell ref="G63:G70"/>
    <mergeCell ref="H63:H70"/>
    <mergeCell ref="N63:N70"/>
    <mergeCell ref="G54:G61"/>
    <mergeCell ref="H54:H61"/>
    <mergeCell ref="N54:N61"/>
    <mergeCell ref="O45:O52"/>
    <mergeCell ref="P45:P52"/>
    <mergeCell ref="Q45:Q52"/>
    <mergeCell ref="R45:R52"/>
    <mergeCell ref="B53:C53"/>
    <mergeCell ref="A54:A62"/>
    <mergeCell ref="B54:B61"/>
    <mergeCell ref="D54:D61"/>
    <mergeCell ref="E54:E61"/>
    <mergeCell ref="F54:F61"/>
    <mergeCell ref="R54:R61"/>
    <mergeCell ref="B62:C62"/>
    <mergeCell ref="O54:O61"/>
    <mergeCell ref="P54:P61"/>
    <mergeCell ref="Q54:Q61"/>
    <mergeCell ref="A45:A53"/>
    <mergeCell ref="B45:B52"/>
    <mergeCell ref="D45:D52"/>
    <mergeCell ref="E45:E52"/>
    <mergeCell ref="F45:F52"/>
    <mergeCell ref="G45:G52"/>
    <mergeCell ref="H45:H52"/>
    <mergeCell ref="N45:N52"/>
    <mergeCell ref="G36:G43"/>
    <mergeCell ref="H36:H43"/>
    <mergeCell ref="N36:N43"/>
    <mergeCell ref="O27:O34"/>
    <mergeCell ref="P27:P34"/>
    <mergeCell ref="Q27:Q34"/>
    <mergeCell ref="R27:R34"/>
    <mergeCell ref="R36:R43"/>
    <mergeCell ref="O36:O43"/>
    <mergeCell ref="P36:P43"/>
    <mergeCell ref="Q36:Q43"/>
    <mergeCell ref="A27:A35"/>
    <mergeCell ref="B27:B34"/>
    <mergeCell ref="D27:D34"/>
    <mergeCell ref="E27:E34"/>
    <mergeCell ref="F27:F34"/>
    <mergeCell ref="G27:G34"/>
    <mergeCell ref="H27:H34"/>
    <mergeCell ref="N27:N34"/>
    <mergeCell ref="A18:A26"/>
    <mergeCell ref="B18:B25"/>
    <mergeCell ref="D18:D25"/>
    <mergeCell ref="E18:E25"/>
    <mergeCell ref="F18:F25"/>
    <mergeCell ref="H9:H16"/>
    <mergeCell ref="N9:N16"/>
    <mergeCell ref="B35:C35"/>
    <mergeCell ref="A36:A44"/>
    <mergeCell ref="B36:B43"/>
    <mergeCell ref="D36:D43"/>
    <mergeCell ref="E36:E43"/>
    <mergeCell ref="F36:F43"/>
    <mergeCell ref="B44:C44"/>
    <mergeCell ref="R18:R25"/>
    <mergeCell ref="B26:C26"/>
    <mergeCell ref="O18:O25"/>
    <mergeCell ref="P18:P25"/>
    <mergeCell ref="Q18:Q25"/>
    <mergeCell ref="P9:P16"/>
    <mergeCell ref="Q9:Q16"/>
    <mergeCell ref="R9:R16"/>
    <mergeCell ref="G18:G25"/>
    <mergeCell ref="H18:H25"/>
    <mergeCell ref="N18:N25"/>
    <mergeCell ref="D8:H8"/>
    <mergeCell ref="I8:M8"/>
    <mergeCell ref="N8:R8"/>
    <mergeCell ref="S8:W8"/>
    <mergeCell ref="A9:A17"/>
    <mergeCell ref="B9:B16"/>
    <mergeCell ref="D9:D16"/>
    <mergeCell ref="E9:E16"/>
    <mergeCell ref="F9:F16"/>
    <mergeCell ref="G9:G16"/>
    <mergeCell ref="B17:C17"/>
    <mergeCell ref="O9:O16"/>
    <mergeCell ref="N5:R5"/>
    <mergeCell ref="S5:W5"/>
    <mergeCell ref="D6:H6"/>
    <mergeCell ref="I6:M6"/>
    <mergeCell ref="N6:R6"/>
    <mergeCell ref="S6:W6"/>
    <mergeCell ref="A1:W1"/>
    <mergeCell ref="A2:W2"/>
    <mergeCell ref="A3:W3"/>
    <mergeCell ref="A4:A7"/>
    <mergeCell ref="B4:B7"/>
    <mergeCell ref="C4:C7"/>
    <mergeCell ref="D4:M4"/>
    <mergeCell ref="N4:W4"/>
    <mergeCell ref="D5:H5"/>
    <mergeCell ref="I5:M5"/>
  </mergeCells>
  <pageMargins left="0" right="0" top="0.31496062992126" bottom="0.118110236220472" header="3.9370078740157501E-2" footer="3.9370078740157501E-2"/>
  <pageSetup scale="62" orientation="landscape" r:id="rId1"/>
  <headerFooter alignWithMargins="0"/>
  <ignoredErrors>
    <ignoredError sqref="N530 D53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X539"/>
  <sheetViews>
    <sheetView zoomScale="90" zoomScaleNormal="90" workbookViewId="0">
      <pane ySplit="7" topLeftCell="A517" activePane="bottomLeft" state="frozen"/>
      <selection pane="bottomLeft" activeCell="I523" sqref="I523:I528"/>
    </sheetView>
  </sheetViews>
  <sheetFormatPr defaultRowHeight="13.5"/>
  <cols>
    <col min="1" max="1" width="4" style="125" bestFit="1" customWidth="1"/>
    <col min="2" max="2" width="16.7109375" style="125" bestFit="1" customWidth="1"/>
    <col min="3" max="3" width="26.5703125" style="125" customWidth="1"/>
    <col min="4" max="23" width="11.7109375" style="125" customWidth="1"/>
    <col min="24" max="24" width="12.42578125" style="125" customWidth="1"/>
    <col min="25" max="222" width="9.140625" style="125"/>
    <col min="223" max="223" width="3.42578125" style="125" customWidth="1"/>
    <col min="224" max="224" width="15" style="125" customWidth="1"/>
    <col min="225" max="225" width="16.28515625" style="125" customWidth="1"/>
    <col min="226" max="226" width="15.42578125" style="125" customWidth="1"/>
    <col min="227" max="227" width="14.5703125" style="125" customWidth="1"/>
    <col min="228" max="228" width="12.85546875" style="125" customWidth="1"/>
    <col min="229" max="232" width="8.28515625" style="125" customWidth="1"/>
    <col min="233" max="233" width="11.7109375" style="125" customWidth="1"/>
    <col min="234" max="237" width="8.28515625" style="125" customWidth="1"/>
    <col min="238" max="238" width="11.7109375" style="125" customWidth="1"/>
    <col min="239" max="242" width="8.28515625" style="125" customWidth="1"/>
    <col min="243" max="243" width="11.7109375" style="125" customWidth="1"/>
    <col min="244" max="247" width="8.28515625" style="125" customWidth="1"/>
    <col min="248" max="248" width="11.7109375" style="125" customWidth="1"/>
    <col min="249" max="16384" width="9.140625" style="125"/>
  </cols>
  <sheetData>
    <row r="1" spans="1:24" ht="23.25" customHeight="1">
      <c r="A1" s="532" t="s">
        <v>0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125" t="s">
        <v>1</v>
      </c>
    </row>
    <row r="2" spans="1:24" ht="47.25" customHeight="1">
      <c r="A2" s="533" t="s">
        <v>270</v>
      </c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</row>
    <row r="3" spans="1:24" ht="12.75" customHeight="1" thickBot="1">
      <c r="A3" s="534" t="s">
        <v>484</v>
      </c>
      <c r="B3" s="534"/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4"/>
      <c r="Q3" s="534"/>
      <c r="R3" s="534"/>
      <c r="S3" s="534"/>
      <c r="T3" s="534"/>
      <c r="U3" s="534"/>
      <c r="V3" s="534"/>
      <c r="W3" s="534"/>
    </row>
    <row r="4" spans="1:24" ht="28.5" customHeight="1" thickBot="1">
      <c r="A4" s="535" t="s">
        <v>3</v>
      </c>
      <c r="B4" s="537" t="s">
        <v>4</v>
      </c>
      <c r="C4" s="539" t="s">
        <v>5</v>
      </c>
      <c r="D4" s="541" t="s">
        <v>6</v>
      </c>
      <c r="E4" s="541"/>
      <c r="F4" s="541"/>
      <c r="G4" s="541"/>
      <c r="H4" s="541"/>
      <c r="I4" s="541"/>
      <c r="J4" s="541"/>
      <c r="K4" s="541"/>
      <c r="L4" s="541"/>
      <c r="M4" s="541"/>
      <c r="N4" s="541" t="s">
        <v>7</v>
      </c>
      <c r="O4" s="541"/>
      <c r="P4" s="541"/>
      <c r="Q4" s="541"/>
      <c r="R4" s="541"/>
      <c r="S4" s="541"/>
      <c r="T4" s="541"/>
      <c r="U4" s="541"/>
      <c r="V4" s="541"/>
      <c r="W4" s="541"/>
    </row>
    <row r="5" spans="1:24" ht="45.75" customHeight="1" thickBot="1">
      <c r="A5" s="536"/>
      <c r="B5" s="538"/>
      <c r="C5" s="540"/>
      <c r="D5" s="542" t="s">
        <v>486</v>
      </c>
      <c r="E5" s="543"/>
      <c r="F5" s="543"/>
      <c r="G5" s="543"/>
      <c r="H5" s="544"/>
      <c r="I5" s="542" t="s">
        <v>9</v>
      </c>
      <c r="J5" s="543"/>
      <c r="K5" s="543"/>
      <c r="L5" s="543"/>
      <c r="M5" s="545"/>
      <c r="N5" s="549" t="s">
        <v>487</v>
      </c>
      <c r="O5" s="543"/>
      <c r="P5" s="543"/>
      <c r="Q5" s="543"/>
      <c r="R5" s="544"/>
      <c r="S5" s="542" t="s">
        <v>9</v>
      </c>
      <c r="T5" s="543"/>
      <c r="U5" s="543"/>
      <c r="V5" s="543"/>
      <c r="W5" s="545"/>
    </row>
    <row r="6" spans="1:24" ht="21.75" customHeight="1" thickBot="1">
      <c r="A6" s="536"/>
      <c r="B6" s="538"/>
      <c r="C6" s="540"/>
      <c r="D6" s="550" t="s">
        <v>10</v>
      </c>
      <c r="E6" s="551"/>
      <c r="F6" s="551"/>
      <c r="G6" s="551"/>
      <c r="H6" s="552"/>
      <c r="I6" s="550" t="s">
        <v>10</v>
      </c>
      <c r="J6" s="551"/>
      <c r="K6" s="551"/>
      <c r="L6" s="551"/>
      <c r="M6" s="552"/>
      <c r="N6" s="553" t="s">
        <v>10</v>
      </c>
      <c r="O6" s="551"/>
      <c r="P6" s="551"/>
      <c r="Q6" s="551"/>
      <c r="R6" s="554"/>
      <c r="S6" s="550" t="s">
        <v>10</v>
      </c>
      <c r="T6" s="551"/>
      <c r="U6" s="551"/>
      <c r="V6" s="551"/>
      <c r="W6" s="552"/>
    </row>
    <row r="7" spans="1:24" ht="27.75" thickBot="1">
      <c r="A7" s="536"/>
      <c r="B7" s="538"/>
      <c r="C7" s="540"/>
      <c r="D7" s="126" t="s">
        <v>11</v>
      </c>
      <c r="E7" s="127" t="s">
        <v>12</v>
      </c>
      <c r="F7" s="127" t="s">
        <v>13</v>
      </c>
      <c r="G7" s="127" t="s">
        <v>14</v>
      </c>
      <c r="H7" s="128" t="s">
        <v>15</v>
      </c>
      <c r="I7" s="126" t="s">
        <v>11</v>
      </c>
      <c r="J7" s="127" t="s">
        <v>12</v>
      </c>
      <c r="K7" s="127" t="s">
        <v>13</v>
      </c>
      <c r="L7" s="127" t="s">
        <v>14</v>
      </c>
      <c r="M7" s="128" t="s">
        <v>15</v>
      </c>
      <c r="N7" s="129" t="s">
        <v>11</v>
      </c>
      <c r="O7" s="127" t="s">
        <v>12</v>
      </c>
      <c r="P7" s="127" t="s">
        <v>13</v>
      </c>
      <c r="Q7" s="127" t="s">
        <v>14</v>
      </c>
      <c r="R7" s="130" t="s">
        <v>15</v>
      </c>
      <c r="S7" s="126" t="s">
        <v>11</v>
      </c>
      <c r="T7" s="127" t="s">
        <v>12</v>
      </c>
      <c r="U7" s="127" t="s">
        <v>13</v>
      </c>
      <c r="V7" s="127" t="s">
        <v>14</v>
      </c>
      <c r="W7" s="128" t="s">
        <v>15</v>
      </c>
    </row>
    <row r="8" spans="1:24" ht="14.25" thickBot="1">
      <c r="A8" s="131">
        <v>1</v>
      </c>
      <c r="B8" s="132">
        <v>2</v>
      </c>
      <c r="C8" s="133">
        <v>3</v>
      </c>
      <c r="D8" s="546">
        <v>4</v>
      </c>
      <c r="E8" s="547"/>
      <c r="F8" s="547"/>
      <c r="G8" s="547"/>
      <c r="H8" s="548"/>
      <c r="I8" s="555">
        <v>5</v>
      </c>
      <c r="J8" s="556"/>
      <c r="K8" s="556"/>
      <c r="L8" s="556"/>
      <c r="M8" s="557"/>
      <c r="N8" s="558">
        <v>6</v>
      </c>
      <c r="O8" s="547"/>
      <c r="P8" s="547"/>
      <c r="Q8" s="547"/>
      <c r="R8" s="559"/>
      <c r="S8" s="546">
        <v>7</v>
      </c>
      <c r="T8" s="547"/>
      <c r="U8" s="547"/>
      <c r="V8" s="547"/>
      <c r="W8" s="548"/>
    </row>
    <row r="9" spans="1:24" ht="30" customHeight="1">
      <c r="A9" s="415">
        <v>1</v>
      </c>
      <c r="B9" s="417" t="s">
        <v>271</v>
      </c>
      <c r="C9" s="144" t="s">
        <v>17</v>
      </c>
      <c r="D9" s="420">
        <v>110.48</v>
      </c>
      <c r="E9" s="420"/>
      <c r="F9" s="420">
        <v>55.58</v>
      </c>
      <c r="G9" s="420"/>
      <c r="H9" s="425"/>
      <c r="I9" s="240">
        <v>2.66</v>
      </c>
      <c r="J9" s="232"/>
      <c r="K9" s="232">
        <v>6.7</v>
      </c>
      <c r="L9" s="232"/>
      <c r="M9" s="233"/>
      <c r="N9" s="427"/>
      <c r="O9" s="420"/>
      <c r="P9" s="420"/>
      <c r="Q9" s="420"/>
      <c r="R9" s="420"/>
      <c r="S9" s="242"/>
      <c r="T9" s="243"/>
      <c r="U9" s="243"/>
      <c r="V9" s="243"/>
      <c r="W9" s="244"/>
    </row>
    <row r="10" spans="1:24" ht="30" customHeight="1">
      <c r="A10" s="415"/>
      <c r="B10" s="418"/>
      <c r="C10" s="146" t="s">
        <v>18</v>
      </c>
      <c r="D10" s="421"/>
      <c r="E10" s="421"/>
      <c r="F10" s="421"/>
      <c r="G10" s="421"/>
      <c r="H10" s="426"/>
      <c r="I10" s="236"/>
      <c r="J10" s="234"/>
      <c r="K10" s="234"/>
      <c r="L10" s="234"/>
      <c r="M10" s="235"/>
      <c r="N10" s="428"/>
      <c r="O10" s="421"/>
      <c r="P10" s="421"/>
      <c r="Q10" s="421"/>
      <c r="R10" s="421"/>
      <c r="S10" s="245"/>
      <c r="T10" s="246"/>
      <c r="U10" s="246"/>
      <c r="V10" s="246"/>
      <c r="W10" s="247"/>
    </row>
    <row r="11" spans="1:24" ht="30" customHeight="1">
      <c r="A11" s="415"/>
      <c r="B11" s="418"/>
      <c r="C11" s="146" t="s">
        <v>19</v>
      </c>
      <c r="D11" s="421"/>
      <c r="E11" s="421"/>
      <c r="F11" s="421"/>
      <c r="G11" s="421"/>
      <c r="H11" s="426"/>
      <c r="I11" s="236"/>
      <c r="J11" s="234"/>
      <c r="K11" s="234"/>
      <c r="L11" s="234"/>
      <c r="M11" s="235"/>
      <c r="N11" s="428"/>
      <c r="O11" s="421"/>
      <c r="P11" s="421"/>
      <c r="Q11" s="421"/>
      <c r="R11" s="421"/>
      <c r="S11" s="245"/>
      <c r="T11" s="246"/>
      <c r="U11" s="246"/>
      <c r="V11" s="246"/>
      <c r="W11" s="247"/>
    </row>
    <row r="12" spans="1:24" ht="30" customHeight="1">
      <c r="A12" s="415"/>
      <c r="B12" s="418"/>
      <c r="C12" s="146" t="s">
        <v>20</v>
      </c>
      <c r="D12" s="421"/>
      <c r="E12" s="421"/>
      <c r="F12" s="421"/>
      <c r="G12" s="421"/>
      <c r="H12" s="426"/>
      <c r="I12" s="236"/>
      <c r="J12" s="234"/>
      <c r="K12" s="234"/>
      <c r="L12" s="234"/>
      <c r="M12" s="235"/>
      <c r="N12" s="428"/>
      <c r="O12" s="421"/>
      <c r="P12" s="421"/>
      <c r="Q12" s="421"/>
      <c r="R12" s="421"/>
      <c r="S12" s="245"/>
      <c r="T12" s="246"/>
      <c r="U12" s="246"/>
      <c r="V12" s="246"/>
      <c r="W12" s="247"/>
    </row>
    <row r="13" spans="1:24" ht="30" customHeight="1">
      <c r="A13" s="415"/>
      <c r="B13" s="418"/>
      <c r="C13" s="146" t="s">
        <v>21</v>
      </c>
      <c r="D13" s="421"/>
      <c r="E13" s="421"/>
      <c r="F13" s="421"/>
      <c r="G13" s="421"/>
      <c r="H13" s="426"/>
      <c r="I13" s="236"/>
      <c r="J13" s="234"/>
      <c r="K13" s="234"/>
      <c r="L13" s="234"/>
      <c r="M13" s="235"/>
      <c r="N13" s="428"/>
      <c r="O13" s="421"/>
      <c r="P13" s="421"/>
      <c r="Q13" s="421"/>
      <c r="R13" s="421"/>
      <c r="S13" s="245"/>
      <c r="T13" s="246"/>
      <c r="U13" s="246"/>
      <c r="V13" s="246"/>
      <c r="W13" s="247"/>
    </row>
    <row r="14" spans="1:24" ht="30" customHeight="1">
      <c r="A14" s="415"/>
      <c r="B14" s="418"/>
      <c r="C14" s="146" t="s">
        <v>22</v>
      </c>
      <c r="D14" s="421"/>
      <c r="E14" s="421"/>
      <c r="F14" s="421"/>
      <c r="G14" s="421"/>
      <c r="H14" s="426"/>
      <c r="I14" s="236"/>
      <c r="J14" s="234"/>
      <c r="K14" s="234"/>
      <c r="L14" s="234"/>
      <c r="M14" s="235"/>
      <c r="N14" s="428"/>
      <c r="O14" s="421"/>
      <c r="P14" s="421"/>
      <c r="Q14" s="421"/>
      <c r="R14" s="421"/>
      <c r="S14" s="245"/>
      <c r="T14" s="246"/>
      <c r="U14" s="246"/>
      <c r="V14" s="246"/>
      <c r="W14" s="247"/>
    </row>
    <row r="15" spans="1:24" ht="30" customHeight="1">
      <c r="A15" s="415"/>
      <c r="B15" s="418"/>
      <c r="C15" s="146" t="s">
        <v>23</v>
      </c>
      <c r="D15" s="421"/>
      <c r="E15" s="421"/>
      <c r="F15" s="421"/>
      <c r="G15" s="421"/>
      <c r="H15" s="426"/>
      <c r="I15" s="236"/>
      <c r="J15" s="234"/>
      <c r="K15" s="234"/>
      <c r="L15" s="234"/>
      <c r="M15" s="235"/>
      <c r="N15" s="428"/>
      <c r="O15" s="421"/>
      <c r="P15" s="421"/>
      <c r="Q15" s="421"/>
      <c r="R15" s="421"/>
      <c r="S15" s="245"/>
      <c r="T15" s="246"/>
      <c r="U15" s="246"/>
      <c r="V15" s="246"/>
      <c r="W15" s="247"/>
    </row>
    <row r="16" spans="1:24" ht="30" customHeight="1" thickBot="1">
      <c r="A16" s="415"/>
      <c r="B16" s="419"/>
      <c r="C16" s="149" t="s">
        <v>24</v>
      </c>
      <c r="D16" s="421"/>
      <c r="E16" s="421"/>
      <c r="F16" s="421"/>
      <c r="G16" s="421"/>
      <c r="H16" s="426"/>
      <c r="I16" s="237"/>
      <c r="J16" s="238"/>
      <c r="K16" s="238"/>
      <c r="L16" s="238"/>
      <c r="M16" s="239"/>
      <c r="N16" s="429"/>
      <c r="O16" s="424"/>
      <c r="P16" s="424"/>
      <c r="Q16" s="424"/>
      <c r="R16" s="424"/>
      <c r="S16" s="251"/>
      <c r="T16" s="248"/>
      <c r="U16" s="248"/>
      <c r="V16" s="248"/>
      <c r="W16" s="252"/>
    </row>
    <row r="17" spans="1:24" ht="30" customHeight="1" thickBot="1">
      <c r="A17" s="416"/>
      <c r="B17" s="422" t="s">
        <v>25</v>
      </c>
      <c r="C17" s="423"/>
      <c r="D17" s="256">
        <f>D9+E9+F9+G9+H9</f>
        <v>166.06</v>
      </c>
      <c r="E17" s="223"/>
      <c r="F17" s="223"/>
      <c r="G17" s="223"/>
      <c r="H17" s="223"/>
      <c r="I17" s="223">
        <f>I9+I10+I11+I12+I13+I14+I15+I16</f>
        <v>2.66</v>
      </c>
      <c r="J17" s="223">
        <f>J9+J10+J11+J12+J13+J14+J15+J16</f>
        <v>0</v>
      </c>
      <c r="K17" s="223">
        <f>K9+K10+K11+K12+K13+K14+K15+K16</f>
        <v>6.7</v>
      </c>
      <c r="L17" s="223">
        <f>L9+L10+L11+L12+L13+L14+L15+L16</f>
        <v>0</v>
      </c>
      <c r="M17" s="224">
        <f>M9+M10+M11+M12+M13+M14+M15+M16</f>
        <v>0</v>
      </c>
      <c r="N17" s="256">
        <f>N9+O9+P9+Q9+R9</f>
        <v>0</v>
      </c>
      <c r="O17" s="223"/>
      <c r="P17" s="223"/>
      <c r="Q17" s="223"/>
      <c r="R17" s="223"/>
      <c r="S17" s="223">
        <f>S9+S10+S11+S12+S13+S14+S15+S16</f>
        <v>0</v>
      </c>
      <c r="T17" s="223">
        <f>T9+T10+T11+T12+T13+T14+T15+T16</f>
        <v>0</v>
      </c>
      <c r="U17" s="223">
        <f>U9+U10+U11+U12+U13+U14+U15+U16</f>
        <v>0</v>
      </c>
      <c r="V17" s="223">
        <f>V9+V10+V11+V12+V13+V14+V15+V16</f>
        <v>0</v>
      </c>
      <c r="W17" s="224">
        <f>W9+W10+W11+W12+W13+W14+W15+W16</f>
        <v>0</v>
      </c>
    </row>
    <row r="18" spans="1:24" ht="30" customHeight="1">
      <c r="A18" s="415">
        <v>2</v>
      </c>
      <c r="B18" s="417" t="s">
        <v>272</v>
      </c>
      <c r="C18" s="144" t="s">
        <v>17</v>
      </c>
      <c r="D18" s="420">
        <v>371.43</v>
      </c>
      <c r="E18" s="420">
        <v>61.97</v>
      </c>
      <c r="F18" s="420">
        <v>314.82</v>
      </c>
      <c r="G18" s="420">
        <v>0.16</v>
      </c>
      <c r="H18" s="425">
        <v>1.67</v>
      </c>
      <c r="I18" s="240">
        <v>21.41</v>
      </c>
      <c r="J18" s="232">
        <v>8.5</v>
      </c>
      <c r="K18" s="232">
        <v>10</v>
      </c>
      <c r="L18" s="232"/>
      <c r="M18" s="233"/>
      <c r="N18" s="427">
        <v>70.703000000000003</v>
      </c>
      <c r="O18" s="420">
        <v>5.1609999999999996</v>
      </c>
      <c r="P18" s="420">
        <v>35.173000000000002</v>
      </c>
      <c r="Q18" s="420">
        <v>11.398</v>
      </c>
      <c r="R18" s="420">
        <v>16.207999999999998</v>
      </c>
      <c r="S18" s="242">
        <v>0</v>
      </c>
      <c r="T18" s="243">
        <v>1</v>
      </c>
      <c r="U18" s="243">
        <v>4</v>
      </c>
      <c r="V18" s="243">
        <v>0</v>
      </c>
      <c r="W18" s="244">
        <v>0</v>
      </c>
    </row>
    <row r="19" spans="1:24" ht="30" customHeight="1">
      <c r="A19" s="415"/>
      <c r="B19" s="418"/>
      <c r="C19" s="146" t="s">
        <v>18</v>
      </c>
      <c r="D19" s="421"/>
      <c r="E19" s="421"/>
      <c r="F19" s="421"/>
      <c r="G19" s="421"/>
      <c r="H19" s="426"/>
      <c r="I19" s="236"/>
      <c r="J19" s="234"/>
      <c r="K19" s="234"/>
      <c r="L19" s="234"/>
      <c r="M19" s="235"/>
      <c r="N19" s="428"/>
      <c r="O19" s="421"/>
      <c r="P19" s="421"/>
      <c r="Q19" s="421"/>
      <c r="R19" s="421"/>
      <c r="S19" s="245">
        <v>12</v>
      </c>
      <c r="T19" s="246">
        <v>0</v>
      </c>
      <c r="U19" s="246">
        <v>0</v>
      </c>
      <c r="V19" s="246">
        <v>0</v>
      </c>
      <c r="W19" s="247">
        <v>0</v>
      </c>
    </row>
    <row r="20" spans="1:24" ht="30" customHeight="1">
      <c r="A20" s="415"/>
      <c r="B20" s="418"/>
      <c r="C20" s="146" t="s">
        <v>19</v>
      </c>
      <c r="D20" s="421"/>
      <c r="E20" s="421"/>
      <c r="F20" s="421"/>
      <c r="G20" s="421"/>
      <c r="H20" s="426"/>
      <c r="I20" s="236">
        <v>8.4</v>
      </c>
      <c r="J20" s="234"/>
      <c r="K20" s="234">
        <v>9</v>
      </c>
      <c r="L20" s="234"/>
      <c r="M20" s="235"/>
      <c r="N20" s="428"/>
      <c r="O20" s="421"/>
      <c r="P20" s="421"/>
      <c r="Q20" s="421"/>
      <c r="R20" s="421"/>
      <c r="S20" s="245">
        <v>0</v>
      </c>
      <c r="T20" s="246">
        <v>0</v>
      </c>
      <c r="U20" s="246">
        <v>0</v>
      </c>
      <c r="V20" s="246">
        <v>0</v>
      </c>
      <c r="W20" s="247">
        <v>0</v>
      </c>
    </row>
    <row r="21" spans="1:24" ht="30" customHeight="1">
      <c r="A21" s="415"/>
      <c r="B21" s="418"/>
      <c r="C21" s="146" t="s">
        <v>20</v>
      </c>
      <c r="D21" s="421"/>
      <c r="E21" s="421"/>
      <c r="F21" s="421"/>
      <c r="G21" s="421"/>
      <c r="H21" s="426"/>
      <c r="I21" s="236"/>
      <c r="J21" s="234"/>
      <c r="K21" s="234"/>
      <c r="L21" s="234"/>
      <c r="M21" s="235"/>
      <c r="N21" s="428"/>
      <c r="O21" s="421"/>
      <c r="P21" s="421"/>
      <c r="Q21" s="421"/>
      <c r="R21" s="421"/>
      <c r="S21" s="245">
        <v>0</v>
      </c>
      <c r="T21" s="246">
        <v>0</v>
      </c>
      <c r="U21" s="246">
        <v>0</v>
      </c>
      <c r="V21" s="246">
        <v>0</v>
      </c>
      <c r="W21" s="247">
        <v>0</v>
      </c>
    </row>
    <row r="22" spans="1:24" ht="30" customHeight="1">
      <c r="A22" s="415"/>
      <c r="B22" s="418"/>
      <c r="C22" s="146" t="s">
        <v>21</v>
      </c>
      <c r="D22" s="421"/>
      <c r="E22" s="421"/>
      <c r="F22" s="421"/>
      <c r="G22" s="421"/>
      <c r="H22" s="426"/>
      <c r="I22" s="236">
        <v>7.1</v>
      </c>
      <c r="J22" s="234"/>
      <c r="K22" s="234"/>
      <c r="L22" s="234"/>
      <c r="M22" s="235"/>
      <c r="N22" s="428"/>
      <c r="O22" s="421"/>
      <c r="P22" s="421"/>
      <c r="Q22" s="421"/>
      <c r="R22" s="421"/>
      <c r="S22" s="245">
        <v>0</v>
      </c>
      <c r="T22" s="246">
        <v>0</v>
      </c>
      <c r="U22" s="246">
        <v>0</v>
      </c>
      <c r="V22" s="246">
        <v>0</v>
      </c>
      <c r="W22" s="247">
        <v>0</v>
      </c>
    </row>
    <row r="23" spans="1:24" ht="30" customHeight="1">
      <c r="A23" s="415"/>
      <c r="B23" s="418"/>
      <c r="C23" s="146" t="s">
        <v>22</v>
      </c>
      <c r="D23" s="421"/>
      <c r="E23" s="421"/>
      <c r="F23" s="421"/>
      <c r="G23" s="421"/>
      <c r="H23" s="426"/>
      <c r="I23" s="236"/>
      <c r="J23" s="234"/>
      <c r="K23" s="234"/>
      <c r="L23" s="234"/>
      <c r="M23" s="235"/>
      <c r="N23" s="428"/>
      <c r="O23" s="421"/>
      <c r="P23" s="421"/>
      <c r="Q23" s="421"/>
      <c r="R23" s="421"/>
      <c r="S23" s="245">
        <v>0</v>
      </c>
      <c r="T23" s="246">
        <v>0</v>
      </c>
      <c r="U23" s="246">
        <v>0</v>
      </c>
      <c r="V23" s="246">
        <v>0</v>
      </c>
      <c r="W23" s="247">
        <v>0</v>
      </c>
    </row>
    <row r="24" spans="1:24" ht="30" customHeight="1">
      <c r="A24" s="415"/>
      <c r="B24" s="418"/>
      <c r="C24" s="146" t="s">
        <v>23</v>
      </c>
      <c r="D24" s="421"/>
      <c r="E24" s="421"/>
      <c r="F24" s="421"/>
      <c r="G24" s="421"/>
      <c r="H24" s="426"/>
      <c r="I24" s="236"/>
      <c r="J24" s="234"/>
      <c r="K24" s="234"/>
      <c r="L24" s="234"/>
      <c r="M24" s="235"/>
      <c r="N24" s="428"/>
      <c r="O24" s="421"/>
      <c r="P24" s="421"/>
      <c r="Q24" s="421"/>
      <c r="R24" s="421"/>
      <c r="S24" s="245">
        <v>0</v>
      </c>
      <c r="T24" s="246">
        <v>0</v>
      </c>
      <c r="U24" s="246">
        <v>0</v>
      </c>
      <c r="V24" s="246">
        <v>0</v>
      </c>
      <c r="W24" s="247">
        <v>0</v>
      </c>
    </row>
    <row r="25" spans="1:24" ht="30" customHeight="1" thickBot="1">
      <c r="A25" s="415"/>
      <c r="B25" s="419"/>
      <c r="C25" s="149" t="s">
        <v>24</v>
      </c>
      <c r="D25" s="421"/>
      <c r="E25" s="421"/>
      <c r="F25" s="421"/>
      <c r="G25" s="421"/>
      <c r="H25" s="426"/>
      <c r="I25" s="237">
        <v>15.5</v>
      </c>
      <c r="J25" s="238"/>
      <c r="K25" s="238">
        <v>8.5</v>
      </c>
      <c r="L25" s="238"/>
      <c r="M25" s="239"/>
      <c r="N25" s="429"/>
      <c r="O25" s="424"/>
      <c r="P25" s="424"/>
      <c r="Q25" s="424"/>
      <c r="R25" s="424"/>
      <c r="S25" s="251">
        <v>0</v>
      </c>
      <c r="T25" s="248">
        <v>0</v>
      </c>
      <c r="U25" s="248">
        <v>0</v>
      </c>
      <c r="V25" s="248">
        <v>0</v>
      </c>
      <c r="W25" s="252">
        <v>0</v>
      </c>
    </row>
    <row r="26" spans="1:24" ht="30" customHeight="1" thickBot="1">
      <c r="A26" s="416"/>
      <c r="B26" s="422" t="s">
        <v>25</v>
      </c>
      <c r="C26" s="423"/>
      <c r="D26" s="256">
        <f>D18+E18+F18+G18+H18</f>
        <v>750.05</v>
      </c>
      <c r="E26" s="223"/>
      <c r="F26" s="223"/>
      <c r="G26" s="223"/>
      <c r="H26" s="223"/>
      <c r="I26" s="223">
        <f>I18+I19+I20+I21+I22+I23+I24+I25</f>
        <v>52.410000000000004</v>
      </c>
      <c r="J26" s="223">
        <f>J18+J19+J20+J21+J22+J23+J24+J25</f>
        <v>8.5</v>
      </c>
      <c r="K26" s="223">
        <f>K18+K19+K20+K21+K22+K23+K24+K25</f>
        <v>27.5</v>
      </c>
      <c r="L26" s="223">
        <f>L18+L19+L20+L21+L22+L23+L24+L25</f>
        <v>0</v>
      </c>
      <c r="M26" s="224">
        <f>M18+M19+M20+M21+M22+M23+M24+M25</f>
        <v>0</v>
      </c>
      <c r="N26" s="256">
        <f>N18+O18+P18+Q18+R18</f>
        <v>138.643</v>
      </c>
      <c r="O26" s="223"/>
      <c r="P26" s="223"/>
      <c r="Q26" s="223"/>
      <c r="R26" s="223"/>
      <c r="S26" s="223">
        <f>S18+S19+S20+S21+S22+S23+S24+S25</f>
        <v>12</v>
      </c>
      <c r="T26" s="223">
        <f>T18+T19+T20+T21+T22+T23+T24+T25</f>
        <v>1</v>
      </c>
      <c r="U26" s="223">
        <f>U18+U19+U20+U21+U22+U23+U24+U25</f>
        <v>4</v>
      </c>
      <c r="V26" s="223">
        <f>V18+V19+V20+V21+V22+V23+V24+V25</f>
        <v>0</v>
      </c>
      <c r="W26" s="224">
        <f>W18+W19+W20+W21+W22+W23+W24+W25</f>
        <v>0</v>
      </c>
    </row>
    <row r="27" spans="1:24" s="134" customFormat="1" ht="30" customHeight="1">
      <c r="A27" s="415">
        <v>3</v>
      </c>
      <c r="B27" s="417" t="s">
        <v>273</v>
      </c>
      <c r="C27" s="144" t="s">
        <v>17</v>
      </c>
      <c r="D27" s="420">
        <v>463.59</v>
      </c>
      <c r="E27" s="420"/>
      <c r="F27" s="420"/>
      <c r="G27" s="420"/>
      <c r="H27" s="425"/>
      <c r="I27" s="240">
        <v>103.6</v>
      </c>
      <c r="J27" s="232">
        <v>0</v>
      </c>
      <c r="K27" s="232">
        <v>0</v>
      </c>
      <c r="L27" s="232">
        <v>0</v>
      </c>
      <c r="M27" s="233">
        <v>0</v>
      </c>
      <c r="N27" s="427"/>
      <c r="O27" s="420"/>
      <c r="P27" s="420"/>
      <c r="Q27" s="420">
        <v>434</v>
      </c>
      <c r="R27" s="420"/>
      <c r="S27" s="242">
        <v>0</v>
      </c>
      <c r="T27" s="243">
        <v>0</v>
      </c>
      <c r="U27" s="243">
        <v>0</v>
      </c>
      <c r="V27" s="243">
        <v>0</v>
      </c>
      <c r="W27" s="244">
        <v>0</v>
      </c>
      <c r="X27" s="125"/>
    </row>
    <row r="28" spans="1:24" s="134" customFormat="1" ht="30" customHeight="1">
      <c r="A28" s="415"/>
      <c r="B28" s="418"/>
      <c r="C28" s="146" t="s">
        <v>18</v>
      </c>
      <c r="D28" s="421"/>
      <c r="E28" s="421"/>
      <c r="F28" s="421"/>
      <c r="G28" s="421"/>
      <c r="H28" s="426"/>
      <c r="I28" s="236">
        <v>0</v>
      </c>
      <c r="J28" s="234">
        <v>0</v>
      </c>
      <c r="K28" s="234">
        <v>0</v>
      </c>
      <c r="L28" s="234">
        <v>0</v>
      </c>
      <c r="M28" s="235">
        <v>0</v>
      </c>
      <c r="N28" s="428"/>
      <c r="O28" s="421"/>
      <c r="P28" s="421"/>
      <c r="Q28" s="421"/>
      <c r="R28" s="421"/>
      <c r="S28" s="245">
        <v>0</v>
      </c>
      <c r="T28" s="246">
        <v>0</v>
      </c>
      <c r="U28" s="246">
        <v>0</v>
      </c>
      <c r="V28" s="246">
        <v>0</v>
      </c>
      <c r="W28" s="247">
        <v>0</v>
      </c>
      <c r="X28" s="125"/>
    </row>
    <row r="29" spans="1:24" s="134" customFormat="1" ht="30" customHeight="1">
      <c r="A29" s="415"/>
      <c r="B29" s="418"/>
      <c r="C29" s="146" t="s">
        <v>19</v>
      </c>
      <c r="D29" s="421"/>
      <c r="E29" s="421"/>
      <c r="F29" s="421"/>
      <c r="G29" s="421"/>
      <c r="H29" s="426"/>
      <c r="I29" s="236">
        <v>0</v>
      </c>
      <c r="J29" s="234">
        <v>0</v>
      </c>
      <c r="K29" s="234">
        <v>0</v>
      </c>
      <c r="L29" s="234">
        <v>0</v>
      </c>
      <c r="M29" s="235">
        <v>0</v>
      </c>
      <c r="N29" s="428"/>
      <c r="O29" s="421"/>
      <c r="P29" s="421"/>
      <c r="Q29" s="421"/>
      <c r="R29" s="421"/>
      <c r="S29" s="245">
        <v>0</v>
      </c>
      <c r="T29" s="246">
        <v>0</v>
      </c>
      <c r="U29" s="246">
        <v>0</v>
      </c>
      <c r="V29" s="246">
        <v>0</v>
      </c>
      <c r="W29" s="247">
        <v>0</v>
      </c>
      <c r="X29" s="125"/>
    </row>
    <row r="30" spans="1:24" s="134" customFormat="1" ht="30" customHeight="1">
      <c r="A30" s="415"/>
      <c r="B30" s="418"/>
      <c r="C30" s="146" t="s">
        <v>20</v>
      </c>
      <c r="D30" s="421"/>
      <c r="E30" s="421"/>
      <c r="F30" s="421"/>
      <c r="G30" s="421"/>
      <c r="H30" s="426"/>
      <c r="I30" s="236">
        <v>140</v>
      </c>
      <c r="J30" s="234">
        <v>0</v>
      </c>
      <c r="K30" s="234">
        <v>0</v>
      </c>
      <c r="L30" s="234">
        <v>0</v>
      </c>
      <c r="M30" s="235">
        <v>0</v>
      </c>
      <c r="N30" s="428"/>
      <c r="O30" s="421"/>
      <c r="P30" s="421"/>
      <c r="Q30" s="421"/>
      <c r="R30" s="421"/>
      <c r="S30" s="245">
        <v>0</v>
      </c>
      <c r="T30" s="246">
        <v>0</v>
      </c>
      <c r="U30" s="246">
        <v>0</v>
      </c>
      <c r="V30" s="246">
        <v>0</v>
      </c>
      <c r="W30" s="247">
        <v>0</v>
      </c>
      <c r="X30" s="125"/>
    </row>
    <row r="31" spans="1:24" s="134" customFormat="1" ht="30" customHeight="1">
      <c r="A31" s="415"/>
      <c r="B31" s="418"/>
      <c r="C31" s="146" t="s">
        <v>21</v>
      </c>
      <c r="D31" s="421"/>
      <c r="E31" s="421"/>
      <c r="F31" s="421"/>
      <c r="G31" s="421"/>
      <c r="H31" s="426"/>
      <c r="I31" s="236">
        <v>0</v>
      </c>
      <c r="J31" s="234">
        <v>0</v>
      </c>
      <c r="K31" s="234">
        <v>0</v>
      </c>
      <c r="L31" s="234">
        <v>0</v>
      </c>
      <c r="M31" s="235">
        <v>0</v>
      </c>
      <c r="N31" s="428"/>
      <c r="O31" s="421"/>
      <c r="P31" s="421"/>
      <c r="Q31" s="421"/>
      <c r="R31" s="421"/>
      <c r="S31" s="245">
        <v>0</v>
      </c>
      <c r="T31" s="246">
        <v>0</v>
      </c>
      <c r="U31" s="246">
        <v>0</v>
      </c>
      <c r="V31" s="246">
        <v>0</v>
      </c>
      <c r="W31" s="247">
        <v>0</v>
      </c>
      <c r="X31" s="125"/>
    </row>
    <row r="32" spans="1:24" s="134" customFormat="1" ht="30" customHeight="1">
      <c r="A32" s="415"/>
      <c r="B32" s="418"/>
      <c r="C32" s="146" t="s">
        <v>22</v>
      </c>
      <c r="D32" s="421"/>
      <c r="E32" s="421"/>
      <c r="F32" s="421"/>
      <c r="G32" s="421"/>
      <c r="H32" s="426"/>
      <c r="I32" s="236">
        <v>0</v>
      </c>
      <c r="J32" s="234">
        <v>0</v>
      </c>
      <c r="K32" s="234">
        <v>0</v>
      </c>
      <c r="L32" s="234">
        <v>0</v>
      </c>
      <c r="M32" s="235">
        <v>0</v>
      </c>
      <c r="N32" s="428"/>
      <c r="O32" s="421"/>
      <c r="P32" s="421"/>
      <c r="Q32" s="421"/>
      <c r="R32" s="421"/>
      <c r="S32" s="245">
        <v>0</v>
      </c>
      <c r="T32" s="246">
        <v>0</v>
      </c>
      <c r="U32" s="246">
        <v>0</v>
      </c>
      <c r="V32" s="246">
        <v>0</v>
      </c>
      <c r="W32" s="247">
        <v>0</v>
      </c>
      <c r="X32" s="125"/>
    </row>
    <row r="33" spans="1:24" s="134" customFormat="1" ht="30" customHeight="1">
      <c r="A33" s="415"/>
      <c r="B33" s="418"/>
      <c r="C33" s="146" t="s">
        <v>23</v>
      </c>
      <c r="D33" s="421"/>
      <c r="E33" s="421"/>
      <c r="F33" s="421"/>
      <c r="G33" s="421"/>
      <c r="H33" s="426"/>
      <c r="I33" s="236">
        <v>0</v>
      </c>
      <c r="J33" s="234">
        <v>0</v>
      </c>
      <c r="K33" s="234">
        <v>0</v>
      </c>
      <c r="L33" s="234">
        <v>0</v>
      </c>
      <c r="M33" s="235">
        <v>0</v>
      </c>
      <c r="N33" s="428"/>
      <c r="O33" s="421"/>
      <c r="P33" s="421"/>
      <c r="Q33" s="421"/>
      <c r="R33" s="421"/>
      <c r="S33" s="245">
        <v>0</v>
      </c>
      <c r="T33" s="246">
        <v>0</v>
      </c>
      <c r="U33" s="246">
        <v>0</v>
      </c>
      <c r="V33" s="246">
        <v>0</v>
      </c>
      <c r="W33" s="247">
        <v>0</v>
      </c>
      <c r="X33" s="125"/>
    </row>
    <row r="34" spans="1:24" s="134" customFormat="1" ht="30" customHeight="1" thickBot="1">
      <c r="A34" s="415"/>
      <c r="B34" s="419"/>
      <c r="C34" s="149" t="s">
        <v>24</v>
      </c>
      <c r="D34" s="421"/>
      <c r="E34" s="421"/>
      <c r="F34" s="421"/>
      <c r="G34" s="421"/>
      <c r="H34" s="426"/>
      <c r="I34" s="237">
        <v>180</v>
      </c>
      <c r="J34" s="238">
        <v>0</v>
      </c>
      <c r="K34" s="238">
        <v>0</v>
      </c>
      <c r="L34" s="238">
        <v>0</v>
      </c>
      <c r="M34" s="239">
        <v>0</v>
      </c>
      <c r="N34" s="429"/>
      <c r="O34" s="424"/>
      <c r="P34" s="424"/>
      <c r="Q34" s="424"/>
      <c r="R34" s="424"/>
      <c r="S34" s="251">
        <v>0</v>
      </c>
      <c r="T34" s="248">
        <v>0</v>
      </c>
      <c r="U34" s="248">
        <v>0</v>
      </c>
      <c r="V34" s="248">
        <v>0</v>
      </c>
      <c r="W34" s="252">
        <v>0</v>
      </c>
      <c r="X34" s="125"/>
    </row>
    <row r="35" spans="1:24" ht="30" customHeight="1" thickBot="1">
      <c r="A35" s="416"/>
      <c r="B35" s="422" t="s">
        <v>25</v>
      </c>
      <c r="C35" s="423"/>
      <c r="D35" s="256">
        <f>D27+E27+F27+G27+H27</f>
        <v>463.59</v>
      </c>
      <c r="E35" s="223"/>
      <c r="F35" s="223"/>
      <c r="G35" s="223"/>
      <c r="H35" s="223"/>
      <c r="I35" s="223">
        <f>I27+I28+I29+I30+I31+I32+I33+I34</f>
        <v>423.6</v>
      </c>
      <c r="J35" s="223">
        <f>J27+J28+J29+J30+J31+J32+J33+J34</f>
        <v>0</v>
      </c>
      <c r="K35" s="223">
        <f>K27+K28+K29+K30+K31+K32+K33+K34</f>
        <v>0</v>
      </c>
      <c r="L35" s="223">
        <f>L27+L28+L29+L30+L31+L32+L33+L34</f>
        <v>0</v>
      </c>
      <c r="M35" s="224">
        <f>M27+M28+M29+M30+M31+M32+M33+M34</f>
        <v>0</v>
      </c>
      <c r="N35" s="256">
        <f>N27+O27+P27+Q27+R27</f>
        <v>434</v>
      </c>
      <c r="O35" s="223"/>
      <c r="P35" s="223"/>
      <c r="Q35" s="223"/>
      <c r="R35" s="223"/>
      <c r="S35" s="223">
        <f>S27+S28+S29+S30+S31+S32+S33+S34</f>
        <v>0</v>
      </c>
      <c r="T35" s="223">
        <f>T27+T28+T29+T30+T31+T32+T33+T34</f>
        <v>0</v>
      </c>
      <c r="U35" s="223">
        <f>U27+U28+U29+U30+U31+U32+U33+U34</f>
        <v>0</v>
      </c>
      <c r="V35" s="223">
        <f>V27+V28+V29+V30+V31+V32+V33+V34</f>
        <v>0</v>
      </c>
      <c r="W35" s="224">
        <f>W27+W28+W29+W30+W31+W32+W33+W34</f>
        <v>0</v>
      </c>
    </row>
    <row r="36" spans="1:24" ht="30" customHeight="1">
      <c r="A36" s="415">
        <v>4</v>
      </c>
      <c r="B36" s="417" t="s">
        <v>274</v>
      </c>
      <c r="C36" s="144" t="s">
        <v>17</v>
      </c>
      <c r="D36" s="420">
        <v>128.55000000000001</v>
      </c>
      <c r="E36" s="420">
        <v>0</v>
      </c>
      <c r="F36" s="420">
        <v>82.06</v>
      </c>
      <c r="G36" s="420">
        <v>2.35</v>
      </c>
      <c r="H36" s="425">
        <v>0</v>
      </c>
      <c r="I36" s="240">
        <v>46</v>
      </c>
      <c r="J36" s="232">
        <v>0</v>
      </c>
      <c r="K36" s="232">
        <v>10</v>
      </c>
      <c r="L36" s="232"/>
      <c r="M36" s="233">
        <v>0</v>
      </c>
      <c r="N36" s="427"/>
      <c r="O36" s="420">
        <v>0</v>
      </c>
      <c r="P36" s="420">
        <v>0</v>
      </c>
      <c r="Q36" s="420">
        <v>2.5179999999999998</v>
      </c>
      <c r="R36" s="420">
        <v>0</v>
      </c>
      <c r="S36" s="242">
        <v>0</v>
      </c>
      <c r="T36" s="243">
        <v>0</v>
      </c>
      <c r="U36" s="243">
        <v>0</v>
      </c>
      <c r="V36" s="243">
        <v>2.52</v>
      </c>
      <c r="W36" s="244">
        <v>0</v>
      </c>
    </row>
    <row r="37" spans="1:24" ht="30" customHeight="1">
      <c r="A37" s="415"/>
      <c r="B37" s="418"/>
      <c r="C37" s="146" t="s">
        <v>18</v>
      </c>
      <c r="D37" s="421"/>
      <c r="E37" s="421"/>
      <c r="F37" s="421"/>
      <c r="G37" s="421"/>
      <c r="H37" s="426"/>
      <c r="I37" s="236"/>
      <c r="J37" s="234"/>
      <c r="K37" s="234"/>
      <c r="L37" s="234"/>
      <c r="M37" s="235"/>
      <c r="N37" s="428"/>
      <c r="O37" s="421"/>
      <c r="P37" s="421"/>
      <c r="Q37" s="421"/>
      <c r="R37" s="421"/>
      <c r="S37" s="245"/>
      <c r="T37" s="246"/>
      <c r="U37" s="246"/>
      <c r="V37" s="246"/>
      <c r="W37" s="247"/>
    </row>
    <row r="38" spans="1:24" ht="30" customHeight="1">
      <c r="A38" s="415"/>
      <c r="B38" s="418"/>
      <c r="C38" s="146" t="s">
        <v>19</v>
      </c>
      <c r="D38" s="421"/>
      <c r="E38" s="421"/>
      <c r="F38" s="421"/>
      <c r="G38" s="421"/>
      <c r="H38" s="426"/>
      <c r="I38" s="236">
        <v>8</v>
      </c>
      <c r="J38" s="234"/>
      <c r="K38" s="234">
        <v>12</v>
      </c>
      <c r="L38" s="234"/>
      <c r="M38" s="235"/>
      <c r="N38" s="428"/>
      <c r="O38" s="421"/>
      <c r="P38" s="421"/>
      <c r="Q38" s="421"/>
      <c r="R38" s="421"/>
      <c r="S38" s="245"/>
      <c r="T38" s="246"/>
      <c r="U38" s="246"/>
      <c r="V38" s="246"/>
      <c r="W38" s="247"/>
    </row>
    <row r="39" spans="1:24" ht="30" customHeight="1">
      <c r="A39" s="415"/>
      <c r="B39" s="418"/>
      <c r="C39" s="146" t="s">
        <v>20</v>
      </c>
      <c r="D39" s="421"/>
      <c r="E39" s="421"/>
      <c r="F39" s="421"/>
      <c r="G39" s="421"/>
      <c r="H39" s="426"/>
      <c r="I39" s="236"/>
      <c r="J39" s="234"/>
      <c r="K39" s="234"/>
      <c r="L39" s="234"/>
      <c r="M39" s="235"/>
      <c r="N39" s="428"/>
      <c r="O39" s="421"/>
      <c r="P39" s="421"/>
      <c r="Q39" s="421"/>
      <c r="R39" s="421"/>
      <c r="S39" s="245"/>
      <c r="T39" s="246"/>
      <c r="U39" s="246"/>
      <c r="V39" s="246"/>
      <c r="W39" s="247"/>
    </row>
    <row r="40" spans="1:24" ht="30" customHeight="1">
      <c r="A40" s="415"/>
      <c r="B40" s="418"/>
      <c r="C40" s="146" t="s">
        <v>21</v>
      </c>
      <c r="D40" s="421"/>
      <c r="E40" s="421"/>
      <c r="F40" s="421"/>
      <c r="G40" s="421"/>
      <c r="H40" s="426"/>
      <c r="I40" s="236">
        <v>9.17</v>
      </c>
      <c r="J40" s="234"/>
      <c r="K40" s="234">
        <v>26.56</v>
      </c>
      <c r="L40" s="234"/>
      <c r="M40" s="235"/>
      <c r="N40" s="428"/>
      <c r="O40" s="421"/>
      <c r="P40" s="421"/>
      <c r="Q40" s="421"/>
      <c r="R40" s="421"/>
      <c r="S40" s="245"/>
      <c r="T40" s="246"/>
      <c r="U40" s="246"/>
      <c r="V40" s="246"/>
      <c r="W40" s="247"/>
    </row>
    <row r="41" spans="1:24" ht="30" customHeight="1">
      <c r="A41" s="415"/>
      <c r="B41" s="418"/>
      <c r="C41" s="146" t="s">
        <v>22</v>
      </c>
      <c r="D41" s="421"/>
      <c r="E41" s="421"/>
      <c r="F41" s="421"/>
      <c r="G41" s="421"/>
      <c r="H41" s="426"/>
      <c r="I41" s="236"/>
      <c r="J41" s="234"/>
      <c r="K41" s="234"/>
      <c r="L41" s="234"/>
      <c r="M41" s="235"/>
      <c r="N41" s="428"/>
      <c r="O41" s="421"/>
      <c r="P41" s="421"/>
      <c r="Q41" s="421"/>
      <c r="R41" s="421"/>
      <c r="S41" s="245"/>
      <c r="T41" s="246"/>
      <c r="U41" s="246"/>
      <c r="V41" s="246"/>
      <c r="W41" s="247"/>
    </row>
    <row r="42" spans="1:24" ht="30" customHeight="1">
      <c r="A42" s="415"/>
      <c r="B42" s="418"/>
      <c r="C42" s="146" t="s">
        <v>23</v>
      </c>
      <c r="D42" s="421"/>
      <c r="E42" s="421"/>
      <c r="F42" s="421"/>
      <c r="G42" s="421"/>
      <c r="H42" s="426"/>
      <c r="I42" s="236"/>
      <c r="J42" s="234"/>
      <c r="K42" s="234"/>
      <c r="L42" s="234"/>
      <c r="M42" s="235"/>
      <c r="N42" s="428"/>
      <c r="O42" s="421"/>
      <c r="P42" s="421"/>
      <c r="Q42" s="421"/>
      <c r="R42" s="421"/>
      <c r="S42" s="245"/>
      <c r="T42" s="246"/>
      <c r="U42" s="246"/>
      <c r="V42" s="246"/>
      <c r="W42" s="247"/>
    </row>
    <row r="43" spans="1:24" ht="30" customHeight="1" thickBot="1">
      <c r="A43" s="415"/>
      <c r="B43" s="419"/>
      <c r="C43" s="149" t="s">
        <v>24</v>
      </c>
      <c r="D43" s="421"/>
      <c r="E43" s="421"/>
      <c r="F43" s="421"/>
      <c r="G43" s="421"/>
      <c r="H43" s="426"/>
      <c r="I43" s="237">
        <v>36</v>
      </c>
      <c r="J43" s="238"/>
      <c r="K43" s="238">
        <v>18</v>
      </c>
      <c r="L43" s="238">
        <v>2.35</v>
      </c>
      <c r="M43" s="239"/>
      <c r="N43" s="429"/>
      <c r="O43" s="424"/>
      <c r="P43" s="424"/>
      <c r="Q43" s="424"/>
      <c r="R43" s="424"/>
      <c r="S43" s="251"/>
      <c r="T43" s="248"/>
      <c r="U43" s="248"/>
      <c r="V43" s="248"/>
      <c r="W43" s="252"/>
    </row>
    <row r="44" spans="1:24" ht="30" customHeight="1" thickBot="1">
      <c r="A44" s="416"/>
      <c r="B44" s="422" t="s">
        <v>25</v>
      </c>
      <c r="C44" s="423"/>
      <c r="D44" s="256">
        <f>D36+E36+F36+G36+H36</f>
        <v>212.96</v>
      </c>
      <c r="E44" s="223"/>
      <c r="F44" s="223"/>
      <c r="G44" s="223"/>
      <c r="H44" s="223"/>
      <c r="I44" s="223">
        <f>I36+I37+I38+I39+I40+I41+I42+I43</f>
        <v>99.17</v>
      </c>
      <c r="J44" s="223">
        <f>J36+J37+J38+J39+J40+J41+J42+J43</f>
        <v>0</v>
      </c>
      <c r="K44" s="223">
        <f>K36+K37+K38+K39+K40+K41+K42+K43</f>
        <v>66.56</v>
      </c>
      <c r="L44" s="223">
        <f>L36+L37+L38+L39+L40+L41+L42+L43</f>
        <v>2.35</v>
      </c>
      <c r="M44" s="224">
        <f>M36+M37+M38+M39+M40+M41+M42+M43</f>
        <v>0</v>
      </c>
      <c r="N44" s="256">
        <f>N36+O36+P36+Q36+R36</f>
        <v>2.5179999999999998</v>
      </c>
      <c r="O44" s="223"/>
      <c r="P44" s="223"/>
      <c r="Q44" s="223"/>
      <c r="R44" s="223"/>
      <c r="S44" s="223">
        <f>S36+S37+S38+S39+S40+S41+S42+S43</f>
        <v>0</v>
      </c>
      <c r="T44" s="223">
        <f>T36+T37+T38+T39+T40+T41+T42+T43</f>
        <v>0</v>
      </c>
      <c r="U44" s="223">
        <f>U36+U37+U38+U39+U40+U41+U42+U43</f>
        <v>0</v>
      </c>
      <c r="V44" s="223">
        <f>V36+V37+V38+V39+V40+V41+V42+V43</f>
        <v>2.52</v>
      </c>
      <c r="W44" s="224">
        <f>W36+W37+W38+W39+W40+W41+W42+W43</f>
        <v>0</v>
      </c>
    </row>
    <row r="45" spans="1:24" ht="30" customHeight="1">
      <c r="A45" s="415">
        <v>5</v>
      </c>
      <c r="B45" s="417" t="s">
        <v>275</v>
      </c>
      <c r="C45" s="144" t="s">
        <v>17</v>
      </c>
      <c r="D45" s="420">
        <v>92.028999999999996</v>
      </c>
      <c r="E45" s="420"/>
      <c r="F45" s="420">
        <v>41.107999999999997</v>
      </c>
      <c r="G45" s="420">
        <v>0.89</v>
      </c>
      <c r="H45" s="425"/>
      <c r="I45" s="240">
        <v>6</v>
      </c>
      <c r="J45" s="232">
        <v>0</v>
      </c>
      <c r="K45" s="232">
        <v>0</v>
      </c>
      <c r="L45" s="232"/>
      <c r="M45" s="233"/>
      <c r="N45" s="427">
        <v>0</v>
      </c>
      <c r="O45" s="420">
        <v>0</v>
      </c>
      <c r="P45" s="420">
        <v>0</v>
      </c>
      <c r="Q45" s="420">
        <v>0</v>
      </c>
      <c r="R45" s="420">
        <v>0</v>
      </c>
      <c r="S45" s="242"/>
      <c r="T45" s="243"/>
      <c r="U45" s="243"/>
      <c r="V45" s="243"/>
      <c r="W45" s="244"/>
    </row>
    <row r="46" spans="1:24" ht="30" customHeight="1">
      <c r="A46" s="415"/>
      <c r="B46" s="418"/>
      <c r="C46" s="146" t="s">
        <v>18</v>
      </c>
      <c r="D46" s="421"/>
      <c r="E46" s="421"/>
      <c r="F46" s="421"/>
      <c r="G46" s="421"/>
      <c r="H46" s="426"/>
      <c r="I46" s="236">
        <v>0</v>
      </c>
      <c r="J46" s="234">
        <v>0</v>
      </c>
      <c r="K46" s="234">
        <v>3.1</v>
      </c>
      <c r="L46" s="234"/>
      <c r="M46" s="235"/>
      <c r="N46" s="428"/>
      <c r="O46" s="421"/>
      <c r="P46" s="421"/>
      <c r="Q46" s="421"/>
      <c r="R46" s="421"/>
      <c r="S46" s="245"/>
      <c r="T46" s="246"/>
      <c r="U46" s="246"/>
      <c r="V46" s="246"/>
      <c r="W46" s="247"/>
    </row>
    <row r="47" spans="1:24" ht="30" customHeight="1">
      <c r="A47" s="415"/>
      <c r="B47" s="418"/>
      <c r="C47" s="146" t="s">
        <v>19</v>
      </c>
      <c r="D47" s="421"/>
      <c r="E47" s="421"/>
      <c r="F47" s="421"/>
      <c r="G47" s="421"/>
      <c r="H47" s="426"/>
      <c r="I47" s="236"/>
      <c r="J47" s="234"/>
      <c r="K47" s="234"/>
      <c r="L47" s="234"/>
      <c r="M47" s="235"/>
      <c r="N47" s="428"/>
      <c r="O47" s="421"/>
      <c r="P47" s="421"/>
      <c r="Q47" s="421"/>
      <c r="R47" s="421"/>
      <c r="S47" s="245"/>
      <c r="T47" s="246"/>
      <c r="U47" s="246"/>
      <c r="V47" s="246"/>
      <c r="W47" s="247"/>
    </row>
    <row r="48" spans="1:24" ht="30" customHeight="1">
      <c r="A48" s="415"/>
      <c r="B48" s="418"/>
      <c r="C48" s="146" t="s">
        <v>20</v>
      </c>
      <c r="D48" s="421"/>
      <c r="E48" s="421"/>
      <c r="F48" s="421"/>
      <c r="G48" s="421"/>
      <c r="H48" s="426"/>
      <c r="I48" s="236"/>
      <c r="J48" s="234"/>
      <c r="K48" s="234"/>
      <c r="L48" s="234"/>
      <c r="M48" s="235"/>
      <c r="N48" s="428"/>
      <c r="O48" s="421"/>
      <c r="P48" s="421"/>
      <c r="Q48" s="421"/>
      <c r="R48" s="421"/>
      <c r="S48" s="245"/>
      <c r="T48" s="246"/>
      <c r="U48" s="246"/>
      <c r="V48" s="246"/>
      <c r="W48" s="247"/>
    </row>
    <row r="49" spans="1:23" ht="30" customHeight="1">
      <c r="A49" s="415"/>
      <c r="B49" s="418"/>
      <c r="C49" s="146" t="s">
        <v>21</v>
      </c>
      <c r="D49" s="421"/>
      <c r="E49" s="421"/>
      <c r="F49" s="421"/>
      <c r="G49" s="421"/>
      <c r="H49" s="426"/>
      <c r="I49" s="236"/>
      <c r="J49" s="234"/>
      <c r="K49" s="234"/>
      <c r="L49" s="234"/>
      <c r="M49" s="235"/>
      <c r="N49" s="428"/>
      <c r="O49" s="421"/>
      <c r="P49" s="421"/>
      <c r="Q49" s="421"/>
      <c r="R49" s="421"/>
      <c r="S49" s="245"/>
      <c r="T49" s="246"/>
      <c r="U49" s="246"/>
      <c r="V49" s="246"/>
      <c r="W49" s="247"/>
    </row>
    <row r="50" spans="1:23" ht="30" customHeight="1">
      <c r="A50" s="415"/>
      <c r="B50" s="418"/>
      <c r="C50" s="146" t="s">
        <v>22</v>
      </c>
      <c r="D50" s="421"/>
      <c r="E50" s="421"/>
      <c r="F50" s="421"/>
      <c r="G50" s="421"/>
      <c r="H50" s="426"/>
      <c r="I50" s="236"/>
      <c r="J50" s="234"/>
      <c r="K50" s="234"/>
      <c r="L50" s="234"/>
      <c r="M50" s="235"/>
      <c r="N50" s="428"/>
      <c r="O50" s="421"/>
      <c r="P50" s="421"/>
      <c r="Q50" s="421"/>
      <c r="R50" s="421"/>
      <c r="S50" s="245"/>
      <c r="T50" s="246"/>
      <c r="U50" s="246"/>
      <c r="V50" s="246"/>
      <c r="W50" s="247"/>
    </row>
    <row r="51" spans="1:23" ht="30" customHeight="1">
      <c r="A51" s="415"/>
      <c r="B51" s="418"/>
      <c r="C51" s="146" t="s">
        <v>23</v>
      </c>
      <c r="D51" s="421"/>
      <c r="E51" s="421"/>
      <c r="F51" s="421"/>
      <c r="G51" s="421"/>
      <c r="H51" s="426"/>
      <c r="I51" s="236"/>
      <c r="J51" s="234"/>
      <c r="K51" s="234"/>
      <c r="L51" s="234"/>
      <c r="M51" s="235"/>
      <c r="N51" s="428"/>
      <c r="O51" s="421"/>
      <c r="P51" s="421"/>
      <c r="Q51" s="421"/>
      <c r="R51" s="421"/>
      <c r="S51" s="245"/>
      <c r="T51" s="246"/>
      <c r="U51" s="246"/>
      <c r="V51" s="246"/>
      <c r="W51" s="247"/>
    </row>
    <row r="52" spans="1:23" ht="30" customHeight="1" thickBot="1">
      <c r="A52" s="415"/>
      <c r="B52" s="419"/>
      <c r="C52" s="149" t="s">
        <v>24</v>
      </c>
      <c r="D52" s="421"/>
      <c r="E52" s="421"/>
      <c r="F52" s="421"/>
      <c r="G52" s="421"/>
      <c r="H52" s="426"/>
      <c r="I52" s="237"/>
      <c r="J52" s="238"/>
      <c r="K52" s="238"/>
      <c r="L52" s="238">
        <v>0</v>
      </c>
      <c r="M52" s="239"/>
      <c r="N52" s="429"/>
      <c r="O52" s="424"/>
      <c r="P52" s="424"/>
      <c r="Q52" s="424"/>
      <c r="R52" s="424"/>
      <c r="S52" s="251"/>
      <c r="T52" s="248"/>
      <c r="U52" s="248"/>
      <c r="V52" s="248"/>
      <c r="W52" s="252"/>
    </row>
    <row r="53" spans="1:23" ht="30" customHeight="1" thickBot="1">
      <c r="A53" s="416"/>
      <c r="B53" s="422" t="s">
        <v>25</v>
      </c>
      <c r="C53" s="423"/>
      <c r="D53" s="256">
        <f>D45+E45+F45+G45+H45</f>
        <v>134.02699999999999</v>
      </c>
      <c r="E53" s="223"/>
      <c r="F53" s="223"/>
      <c r="G53" s="223"/>
      <c r="H53" s="223"/>
      <c r="I53" s="223">
        <f>I45+I46+I47+I48+I49+I50+I51+I52</f>
        <v>6</v>
      </c>
      <c r="J53" s="223">
        <f>J45+J46+J47+J48+J49+J50+J51+J52</f>
        <v>0</v>
      </c>
      <c r="K53" s="223">
        <f>K45+K46+K47+K48+K49+K50+K51+K52</f>
        <v>3.1</v>
      </c>
      <c r="L53" s="223">
        <f>L45+L46+L47+L48+L49+L50+L51+L52</f>
        <v>0</v>
      </c>
      <c r="M53" s="224">
        <f>M45+M46+M47+M48+M49+M50+M51+M52</f>
        <v>0</v>
      </c>
      <c r="N53" s="256">
        <f>N45+O45+P45+Q45+R45</f>
        <v>0</v>
      </c>
      <c r="O53" s="223"/>
      <c r="P53" s="223"/>
      <c r="Q53" s="223"/>
      <c r="R53" s="223"/>
      <c r="S53" s="223">
        <f>S45+S46+S47+S48+S49+S50+S51+S52</f>
        <v>0</v>
      </c>
      <c r="T53" s="223">
        <f>T45+T46+T47+T48+T49+T50+T51+T52</f>
        <v>0</v>
      </c>
      <c r="U53" s="223">
        <f>U45+U46+U47+U48+U49+U50+U51+U52</f>
        <v>0</v>
      </c>
      <c r="V53" s="223">
        <f>V45+V46+V47+V48+V49+V50+V51+V52</f>
        <v>0</v>
      </c>
      <c r="W53" s="224">
        <f>W45+W46+W47+W48+W49+W50+W51+W52</f>
        <v>0</v>
      </c>
    </row>
    <row r="54" spans="1:23" ht="30" customHeight="1">
      <c r="A54" s="415">
        <v>6</v>
      </c>
      <c r="B54" s="417" t="s">
        <v>276</v>
      </c>
      <c r="C54" s="144" t="s">
        <v>17</v>
      </c>
      <c r="D54" s="420">
        <v>389.84</v>
      </c>
      <c r="E54" s="420"/>
      <c r="F54" s="420"/>
      <c r="G54" s="420"/>
      <c r="H54" s="425">
        <v>1</v>
      </c>
      <c r="I54" s="240">
        <v>23.9</v>
      </c>
      <c r="J54" s="232"/>
      <c r="K54" s="232"/>
      <c r="L54" s="232"/>
      <c r="M54" s="233"/>
      <c r="N54" s="427"/>
      <c r="O54" s="420"/>
      <c r="P54" s="420"/>
      <c r="Q54" s="420"/>
      <c r="R54" s="420"/>
      <c r="S54" s="242"/>
      <c r="T54" s="243"/>
      <c r="U54" s="243"/>
      <c r="V54" s="243"/>
      <c r="W54" s="244"/>
    </row>
    <row r="55" spans="1:23" ht="30" customHeight="1">
      <c r="A55" s="415"/>
      <c r="B55" s="418"/>
      <c r="C55" s="146" t="s">
        <v>18</v>
      </c>
      <c r="D55" s="421"/>
      <c r="E55" s="421"/>
      <c r="F55" s="421"/>
      <c r="G55" s="421"/>
      <c r="H55" s="426"/>
      <c r="I55" s="236"/>
      <c r="J55" s="234"/>
      <c r="K55" s="234"/>
      <c r="L55" s="234"/>
      <c r="M55" s="235"/>
      <c r="N55" s="428"/>
      <c r="O55" s="421"/>
      <c r="P55" s="421"/>
      <c r="Q55" s="421"/>
      <c r="R55" s="421"/>
      <c r="S55" s="245"/>
      <c r="T55" s="246"/>
      <c r="U55" s="246"/>
      <c r="V55" s="246"/>
      <c r="W55" s="247"/>
    </row>
    <row r="56" spans="1:23" ht="30" customHeight="1">
      <c r="A56" s="415"/>
      <c r="B56" s="418"/>
      <c r="C56" s="146" t="s">
        <v>19</v>
      </c>
      <c r="D56" s="421"/>
      <c r="E56" s="421"/>
      <c r="F56" s="421"/>
      <c r="G56" s="421"/>
      <c r="H56" s="426"/>
      <c r="I56" s="236">
        <v>9.9</v>
      </c>
      <c r="J56" s="234"/>
      <c r="K56" s="234"/>
      <c r="L56" s="234"/>
      <c r="M56" s="235"/>
      <c r="N56" s="428"/>
      <c r="O56" s="421"/>
      <c r="P56" s="421"/>
      <c r="Q56" s="421"/>
      <c r="R56" s="421"/>
      <c r="S56" s="245"/>
      <c r="T56" s="246"/>
      <c r="U56" s="246"/>
      <c r="V56" s="246"/>
      <c r="W56" s="247"/>
    </row>
    <row r="57" spans="1:23" ht="30" customHeight="1">
      <c r="A57" s="415"/>
      <c r="B57" s="418"/>
      <c r="C57" s="146" t="s">
        <v>20</v>
      </c>
      <c r="D57" s="421"/>
      <c r="E57" s="421"/>
      <c r="F57" s="421"/>
      <c r="G57" s="421"/>
      <c r="H57" s="426"/>
      <c r="I57" s="236"/>
      <c r="J57" s="234"/>
      <c r="K57" s="234"/>
      <c r="L57" s="234"/>
      <c r="M57" s="235"/>
      <c r="N57" s="428"/>
      <c r="O57" s="421"/>
      <c r="P57" s="421"/>
      <c r="Q57" s="421"/>
      <c r="R57" s="421"/>
      <c r="S57" s="245"/>
      <c r="T57" s="246"/>
      <c r="U57" s="246"/>
      <c r="V57" s="246"/>
      <c r="W57" s="247"/>
    </row>
    <row r="58" spans="1:23" ht="30" customHeight="1">
      <c r="A58" s="415"/>
      <c r="B58" s="418"/>
      <c r="C58" s="146" t="s">
        <v>21</v>
      </c>
      <c r="D58" s="421"/>
      <c r="E58" s="421"/>
      <c r="F58" s="421"/>
      <c r="G58" s="421"/>
      <c r="H58" s="426"/>
      <c r="I58" s="236"/>
      <c r="J58" s="234"/>
      <c r="K58" s="234"/>
      <c r="L58" s="234"/>
      <c r="M58" s="235"/>
      <c r="N58" s="428"/>
      <c r="O58" s="421"/>
      <c r="P58" s="421"/>
      <c r="Q58" s="421"/>
      <c r="R58" s="421"/>
      <c r="S58" s="245"/>
      <c r="T58" s="246"/>
      <c r="U58" s="246"/>
      <c r="V58" s="246"/>
      <c r="W58" s="247"/>
    </row>
    <row r="59" spans="1:23" ht="30" customHeight="1">
      <c r="A59" s="415"/>
      <c r="B59" s="418"/>
      <c r="C59" s="146" t="s">
        <v>22</v>
      </c>
      <c r="D59" s="421"/>
      <c r="E59" s="421"/>
      <c r="F59" s="421"/>
      <c r="G59" s="421"/>
      <c r="H59" s="426"/>
      <c r="I59" s="236"/>
      <c r="J59" s="234"/>
      <c r="K59" s="234"/>
      <c r="L59" s="234"/>
      <c r="M59" s="235"/>
      <c r="N59" s="428"/>
      <c r="O59" s="421"/>
      <c r="P59" s="421"/>
      <c r="Q59" s="421"/>
      <c r="R59" s="421"/>
      <c r="S59" s="245"/>
      <c r="T59" s="246"/>
      <c r="U59" s="246"/>
      <c r="V59" s="246"/>
      <c r="W59" s="247"/>
    </row>
    <row r="60" spans="1:23" ht="30" customHeight="1">
      <c r="A60" s="415"/>
      <c r="B60" s="418"/>
      <c r="C60" s="146" t="s">
        <v>23</v>
      </c>
      <c r="D60" s="421"/>
      <c r="E60" s="421"/>
      <c r="F60" s="421"/>
      <c r="G60" s="421"/>
      <c r="H60" s="426"/>
      <c r="I60" s="236"/>
      <c r="J60" s="234"/>
      <c r="K60" s="234"/>
      <c r="L60" s="234"/>
      <c r="M60" s="235"/>
      <c r="N60" s="428"/>
      <c r="O60" s="421"/>
      <c r="P60" s="421"/>
      <c r="Q60" s="421"/>
      <c r="R60" s="421"/>
      <c r="S60" s="245"/>
      <c r="T60" s="246"/>
      <c r="U60" s="246"/>
      <c r="V60" s="246"/>
      <c r="W60" s="247"/>
    </row>
    <row r="61" spans="1:23" ht="30" customHeight="1" thickBot="1">
      <c r="A61" s="415"/>
      <c r="B61" s="419"/>
      <c r="C61" s="149" t="s">
        <v>24</v>
      </c>
      <c r="D61" s="421"/>
      <c r="E61" s="421"/>
      <c r="F61" s="421"/>
      <c r="G61" s="421"/>
      <c r="H61" s="426"/>
      <c r="I61" s="237">
        <v>14.2</v>
      </c>
      <c r="J61" s="238"/>
      <c r="K61" s="238"/>
      <c r="L61" s="238"/>
      <c r="M61" s="239"/>
      <c r="N61" s="429"/>
      <c r="O61" s="424"/>
      <c r="P61" s="424"/>
      <c r="Q61" s="424"/>
      <c r="R61" s="424"/>
      <c r="S61" s="251"/>
      <c r="T61" s="248"/>
      <c r="U61" s="248"/>
      <c r="V61" s="248"/>
      <c r="W61" s="252"/>
    </row>
    <row r="62" spans="1:23" ht="30" customHeight="1" thickBot="1">
      <c r="A62" s="416"/>
      <c r="B62" s="422" t="s">
        <v>25</v>
      </c>
      <c r="C62" s="423"/>
      <c r="D62" s="256">
        <f>D54+E54+F54+G54+H54</f>
        <v>390.84</v>
      </c>
      <c r="E62" s="223"/>
      <c r="F62" s="223"/>
      <c r="G62" s="223"/>
      <c r="H62" s="223"/>
      <c r="I62" s="223">
        <f>I54+I55+I56+I57+I58+I59+I60+I61</f>
        <v>48</v>
      </c>
      <c r="J62" s="223">
        <f>J54+J55+J56+J57+J58+J59+J60+J61</f>
        <v>0</v>
      </c>
      <c r="K62" s="223">
        <f>K54+K55+K56+K57+K58+K59+K60+K61</f>
        <v>0</v>
      </c>
      <c r="L62" s="223">
        <f>L54+L55+L56+L57+L58+L59+L60+L61</f>
        <v>0</v>
      </c>
      <c r="M62" s="224">
        <f>M54+M55+M56+M57+M58+M59+M60+M61</f>
        <v>0</v>
      </c>
      <c r="N62" s="256">
        <f>N54+O54+P54+Q54+R54</f>
        <v>0</v>
      </c>
      <c r="O62" s="223"/>
      <c r="P62" s="223"/>
      <c r="Q62" s="223"/>
      <c r="R62" s="223"/>
      <c r="S62" s="223">
        <f>S54+S55+S56+S57+S58+S59+S60+S61</f>
        <v>0</v>
      </c>
      <c r="T62" s="223">
        <f>T54+T55+T56+T57+T58+T59+T60+T61</f>
        <v>0</v>
      </c>
      <c r="U62" s="223">
        <f>U54+U55+U56+U57+U58+U59+U60+U61</f>
        <v>0</v>
      </c>
      <c r="V62" s="223">
        <f>V54+V55+V56+V57+V58+V59+V60+V61</f>
        <v>0</v>
      </c>
      <c r="W62" s="224">
        <f>W54+W55+W56+W57+W58+W59+W60+W61</f>
        <v>0</v>
      </c>
    </row>
    <row r="63" spans="1:23" ht="30" customHeight="1">
      <c r="A63" s="415">
        <v>7</v>
      </c>
      <c r="B63" s="417" t="s">
        <v>277</v>
      </c>
      <c r="C63" s="144" t="s">
        <v>17</v>
      </c>
      <c r="D63" s="420">
        <v>102.25</v>
      </c>
      <c r="E63" s="420">
        <v>3.2492999999999999</v>
      </c>
      <c r="F63" s="420">
        <v>0</v>
      </c>
      <c r="G63" s="420">
        <v>3.5611000000000002</v>
      </c>
      <c r="H63" s="425">
        <v>1.649</v>
      </c>
      <c r="I63" s="240"/>
      <c r="J63" s="232"/>
      <c r="K63" s="232"/>
      <c r="L63" s="232"/>
      <c r="M63" s="233"/>
      <c r="N63" s="427"/>
      <c r="O63" s="420"/>
      <c r="P63" s="420"/>
      <c r="Q63" s="420">
        <v>0.5</v>
      </c>
      <c r="R63" s="420"/>
      <c r="S63" s="242"/>
      <c r="T63" s="243"/>
      <c r="U63" s="243"/>
      <c r="V63" s="243"/>
      <c r="W63" s="244"/>
    </row>
    <row r="64" spans="1:23" ht="30" customHeight="1">
      <c r="A64" s="415"/>
      <c r="B64" s="418"/>
      <c r="C64" s="146" t="s">
        <v>18</v>
      </c>
      <c r="D64" s="421"/>
      <c r="E64" s="421"/>
      <c r="F64" s="421"/>
      <c r="G64" s="421"/>
      <c r="H64" s="426"/>
      <c r="I64" s="236">
        <v>13.67</v>
      </c>
      <c r="J64" s="234"/>
      <c r="K64" s="234"/>
      <c r="L64" s="234"/>
      <c r="M64" s="235"/>
      <c r="N64" s="428"/>
      <c r="O64" s="421"/>
      <c r="P64" s="421"/>
      <c r="Q64" s="421"/>
      <c r="R64" s="421"/>
      <c r="S64" s="245"/>
      <c r="T64" s="246"/>
      <c r="U64" s="246"/>
      <c r="V64" s="246"/>
      <c r="W64" s="247"/>
    </row>
    <row r="65" spans="1:23" ht="30" customHeight="1">
      <c r="A65" s="415"/>
      <c r="B65" s="418"/>
      <c r="C65" s="146" t="s">
        <v>19</v>
      </c>
      <c r="D65" s="421"/>
      <c r="E65" s="421"/>
      <c r="F65" s="421"/>
      <c r="G65" s="421"/>
      <c r="H65" s="426"/>
      <c r="I65" s="236"/>
      <c r="J65" s="234"/>
      <c r="K65" s="234"/>
      <c r="L65" s="234"/>
      <c r="M65" s="235"/>
      <c r="N65" s="428"/>
      <c r="O65" s="421"/>
      <c r="P65" s="421"/>
      <c r="Q65" s="421"/>
      <c r="R65" s="421"/>
      <c r="S65" s="245"/>
      <c r="T65" s="246"/>
      <c r="U65" s="246"/>
      <c r="V65" s="246"/>
      <c r="W65" s="247"/>
    </row>
    <row r="66" spans="1:23" ht="30" customHeight="1">
      <c r="A66" s="415"/>
      <c r="B66" s="418"/>
      <c r="C66" s="146" t="s">
        <v>20</v>
      </c>
      <c r="D66" s="421"/>
      <c r="E66" s="421"/>
      <c r="F66" s="421"/>
      <c r="G66" s="421"/>
      <c r="H66" s="426"/>
      <c r="I66" s="236"/>
      <c r="J66" s="234"/>
      <c r="K66" s="234"/>
      <c r="L66" s="234"/>
      <c r="M66" s="235"/>
      <c r="N66" s="428"/>
      <c r="O66" s="421"/>
      <c r="P66" s="421"/>
      <c r="Q66" s="421"/>
      <c r="R66" s="421"/>
      <c r="S66" s="245"/>
      <c r="T66" s="246"/>
      <c r="U66" s="246"/>
      <c r="V66" s="246"/>
      <c r="W66" s="247"/>
    </row>
    <row r="67" spans="1:23" ht="30" customHeight="1">
      <c r="A67" s="415"/>
      <c r="B67" s="418"/>
      <c r="C67" s="146" t="s">
        <v>21</v>
      </c>
      <c r="D67" s="421"/>
      <c r="E67" s="421"/>
      <c r="F67" s="421"/>
      <c r="G67" s="421"/>
      <c r="H67" s="426"/>
      <c r="I67" s="236"/>
      <c r="J67" s="234"/>
      <c r="K67" s="234"/>
      <c r="L67" s="234"/>
      <c r="M67" s="235"/>
      <c r="N67" s="428"/>
      <c r="O67" s="421"/>
      <c r="P67" s="421"/>
      <c r="Q67" s="421"/>
      <c r="R67" s="421"/>
      <c r="S67" s="245"/>
      <c r="T67" s="246"/>
      <c r="U67" s="246"/>
      <c r="V67" s="246"/>
      <c r="W67" s="247"/>
    </row>
    <row r="68" spans="1:23" ht="30" customHeight="1">
      <c r="A68" s="415"/>
      <c r="B68" s="418"/>
      <c r="C68" s="146" t="s">
        <v>22</v>
      </c>
      <c r="D68" s="421"/>
      <c r="E68" s="421"/>
      <c r="F68" s="421"/>
      <c r="G68" s="421"/>
      <c r="H68" s="426"/>
      <c r="I68" s="236"/>
      <c r="J68" s="234"/>
      <c r="K68" s="234"/>
      <c r="L68" s="234"/>
      <c r="M68" s="235"/>
      <c r="N68" s="428"/>
      <c r="O68" s="421"/>
      <c r="P68" s="421"/>
      <c r="Q68" s="421"/>
      <c r="R68" s="421"/>
      <c r="S68" s="245"/>
      <c r="T68" s="246"/>
      <c r="U68" s="246"/>
      <c r="V68" s="246"/>
      <c r="W68" s="247"/>
    </row>
    <row r="69" spans="1:23" ht="30" customHeight="1">
      <c r="A69" s="415"/>
      <c r="B69" s="418"/>
      <c r="C69" s="146" t="s">
        <v>23</v>
      </c>
      <c r="D69" s="421"/>
      <c r="E69" s="421"/>
      <c r="F69" s="421"/>
      <c r="G69" s="421"/>
      <c r="H69" s="426"/>
      <c r="I69" s="236"/>
      <c r="J69" s="234"/>
      <c r="K69" s="234"/>
      <c r="L69" s="234"/>
      <c r="M69" s="235"/>
      <c r="N69" s="428"/>
      <c r="O69" s="421"/>
      <c r="P69" s="421"/>
      <c r="Q69" s="421"/>
      <c r="R69" s="421"/>
      <c r="S69" s="245"/>
      <c r="T69" s="246"/>
      <c r="U69" s="246"/>
      <c r="V69" s="246"/>
      <c r="W69" s="247"/>
    </row>
    <row r="70" spans="1:23" ht="30" customHeight="1" thickBot="1">
      <c r="A70" s="415"/>
      <c r="B70" s="419"/>
      <c r="C70" s="149" t="s">
        <v>24</v>
      </c>
      <c r="D70" s="421"/>
      <c r="E70" s="421"/>
      <c r="F70" s="421"/>
      <c r="G70" s="421"/>
      <c r="H70" s="426"/>
      <c r="I70" s="237"/>
      <c r="J70" s="238"/>
      <c r="K70" s="238"/>
      <c r="L70" s="238"/>
      <c r="M70" s="239"/>
      <c r="N70" s="429"/>
      <c r="O70" s="424"/>
      <c r="P70" s="424"/>
      <c r="Q70" s="424"/>
      <c r="R70" s="424"/>
      <c r="S70" s="251"/>
      <c r="T70" s="248"/>
      <c r="U70" s="248"/>
      <c r="V70" s="248"/>
      <c r="W70" s="252"/>
    </row>
    <row r="71" spans="1:23" ht="30" customHeight="1" thickBot="1">
      <c r="A71" s="416"/>
      <c r="B71" s="422" t="s">
        <v>25</v>
      </c>
      <c r="C71" s="423"/>
      <c r="D71" s="256">
        <f>D63+E63+F63+G63+H63</f>
        <v>110.7094</v>
      </c>
      <c r="E71" s="223"/>
      <c r="F71" s="223"/>
      <c r="G71" s="223"/>
      <c r="H71" s="223"/>
      <c r="I71" s="223">
        <f>I63+I64+I65+I66+I67+I68+I69+I70</f>
        <v>13.67</v>
      </c>
      <c r="J71" s="223">
        <f>J63+J64+J65+J66+J67+J68+J69+J70</f>
        <v>0</v>
      </c>
      <c r="K71" s="223">
        <f>K63+K64+K65+K66+K67+K68+K69+K70</f>
        <v>0</v>
      </c>
      <c r="L71" s="223">
        <f>L63+L64+L65+L66+L67+L68+L69+L70</f>
        <v>0</v>
      </c>
      <c r="M71" s="224">
        <f>M63+M64+M65+M66+M67+M68+M69+M70</f>
        <v>0</v>
      </c>
      <c r="N71" s="256">
        <f>N63+O63+P63+Q63+R63</f>
        <v>0.5</v>
      </c>
      <c r="O71" s="223"/>
      <c r="P71" s="223"/>
      <c r="Q71" s="223"/>
      <c r="R71" s="223"/>
      <c r="S71" s="223">
        <f>S63+S64+S65+S66+S67+S68+S69+S70</f>
        <v>0</v>
      </c>
      <c r="T71" s="223">
        <f>T63+T64+T65+T66+T67+T68+T69+T70</f>
        <v>0</v>
      </c>
      <c r="U71" s="223">
        <f>U63+U64+U65+U66+U67+U68+U69+U70</f>
        <v>0</v>
      </c>
      <c r="V71" s="223">
        <f>V63+V64+V65+V66+V67+V68+V69+V70</f>
        <v>0</v>
      </c>
      <c r="W71" s="224">
        <f>W63+W64+W65+W66+W67+W68+W69+W70</f>
        <v>0</v>
      </c>
    </row>
    <row r="72" spans="1:23" ht="30" customHeight="1">
      <c r="A72" s="415">
        <v>8</v>
      </c>
      <c r="B72" s="417" t="s">
        <v>278</v>
      </c>
      <c r="C72" s="144" t="s">
        <v>17</v>
      </c>
      <c r="D72" s="420">
        <v>1353.51</v>
      </c>
      <c r="E72" s="420"/>
      <c r="F72" s="420">
        <v>0.41</v>
      </c>
      <c r="G72" s="420">
        <v>0.49</v>
      </c>
      <c r="H72" s="425"/>
      <c r="I72" s="240">
        <v>83</v>
      </c>
      <c r="J72" s="232"/>
      <c r="K72" s="232"/>
      <c r="L72" s="232"/>
      <c r="M72" s="233"/>
      <c r="N72" s="427"/>
      <c r="O72" s="420"/>
      <c r="P72" s="420"/>
      <c r="Q72" s="420">
        <v>1272</v>
      </c>
      <c r="R72" s="420"/>
      <c r="S72" s="242"/>
      <c r="T72" s="243"/>
      <c r="U72" s="243"/>
      <c r="V72" s="243"/>
      <c r="W72" s="244"/>
    </row>
    <row r="73" spans="1:23" ht="30" customHeight="1">
      <c r="A73" s="415"/>
      <c r="B73" s="418"/>
      <c r="C73" s="146" t="s">
        <v>18</v>
      </c>
      <c r="D73" s="421"/>
      <c r="E73" s="421"/>
      <c r="F73" s="421"/>
      <c r="G73" s="421"/>
      <c r="H73" s="426"/>
      <c r="I73" s="236"/>
      <c r="J73" s="234"/>
      <c r="K73" s="234"/>
      <c r="L73" s="234"/>
      <c r="M73" s="235"/>
      <c r="N73" s="428"/>
      <c r="O73" s="421"/>
      <c r="P73" s="421"/>
      <c r="Q73" s="421"/>
      <c r="R73" s="421"/>
      <c r="S73" s="245"/>
      <c r="T73" s="246"/>
      <c r="U73" s="246"/>
      <c r="V73" s="246"/>
      <c r="W73" s="247"/>
    </row>
    <row r="74" spans="1:23" ht="30" customHeight="1">
      <c r="A74" s="415"/>
      <c r="B74" s="418"/>
      <c r="C74" s="146" t="s">
        <v>19</v>
      </c>
      <c r="D74" s="421"/>
      <c r="E74" s="421"/>
      <c r="F74" s="421"/>
      <c r="G74" s="421"/>
      <c r="H74" s="426"/>
      <c r="I74" s="236"/>
      <c r="J74" s="234"/>
      <c r="K74" s="234"/>
      <c r="L74" s="234"/>
      <c r="M74" s="235"/>
      <c r="N74" s="428"/>
      <c r="O74" s="421"/>
      <c r="P74" s="421"/>
      <c r="Q74" s="421"/>
      <c r="R74" s="421"/>
      <c r="S74" s="245"/>
      <c r="T74" s="246"/>
      <c r="U74" s="246"/>
      <c r="V74" s="246"/>
      <c r="W74" s="247"/>
    </row>
    <row r="75" spans="1:23" ht="30" customHeight="1">
      <c r="A75" s="415"/>
      <c r="B75" s="418"/>
      <c r="C75" s="146" t="s">
        <v>20</v>
      </c>
      <c r="D75" s="421"/>
      <c r="E75" s="421"/>
      <c r="F75" s="421"/>
      <c r="G75" s="421"/>
      <c r="H75" s="426"/>
      <c r="I75" s="236"/>
      <c r="J75" s="234"/>
      <c r="K75" s="234"/>
      <c r="L75" s="234"/>
      <c r="M75" s="235"/>
      <c r="N75" s="428"/>
      <c r="O75" s="421"/>
      <c r="P75" s="421"/>
      <c r="Q75" s="421"/>
      <c r="R75" s="421"/>
      <c r="S75" s="245"/>
      <c r="T75" s="246"/>
      <c r="U75" s="246"/>
      <c r="V75" s="246"/>
      <c r="W75" s="247"/>
    </row>
    <row r="76" spans="1:23" ht="30" customHeight="1">
      <c r="A76" s="415"/>
      <c r="B76" s="418"/>
      <c r="C76" s="146" t="s">
        <v>21</v>
      </c>
      <c r="D76" s="421"/>
      <c r="E76" s="421"/>
      <c r="F76" s="421"/>
      <c r="G76" s="421"/>
      <c r="H76" s="426"/>
      <c r="I76" s="236"/>
      <c r="J76" s="234"/>
      <c r="K76" s="234"/>
      <c r="L76" s="234"/>
      <c r="M76" s="235"/>
      <c r="N76" s="428"/>
      <c r="O76" s="421"/>
      <c r="P76" s="421"/>
      <c r="Q76" s="421"/>
      <c r="R76" s="421"/>
      <c r="S76" s="245"/>
      <c r="T76" s="246"/>
      <c r="U76" s="246"/>
      <c r="V76" s="246"/>
      <c r="W76" s="247"/>
    </row>
    <row r="77" spans="1:23" ht="30" customHeight="1">
      <c r="A77" s="415"/>
      <c r="B77" s="418"/>
      <c r="C77" s="146" t="s">
        <v>22</v>
      </c>
      <c r="D77" s="421"/>
      <c r="E77" s="421"/>
      <c r="F77" s="421"/>
      <c r="G77" s="421"/>
      <c r="H77" s="426"/>
      <c r="I77" s="236"/>
      <c r="J77" s="234"/>
      <c r="K77" s="234"/>
      <c r="L77" s="234"/>
      <c r="M77" s="235"/>
      <c r="N77" s="428"/>
      <c r="O77" s="421"/>
      <c r="P77" s="421"/>
      <c r="Q77" s="421"/>
      <c r="R77" s="421"/>
      <c r="S77" s="245"/>
      <c r="T77" s="246"/>
      <c r="U77" s="246"/>
      <c r="V77" s="246"/>
      <c r="W77" s="247"/>
    </row>
    <row r="78" spans="1:23" ht="30" customHeight="1">
      <c r="A78" s="415"/>
      <c r="B78" s="418"/>
      <c r="C78" s="146" t="s">
        <v>23</v>
      </c>
      <c r="D78" s="421"/>
      <c r="E78" s="421"/>
      <c r="F78" s="421"/>
      <c r="G78" s="421"/>
      <c r="H78" s="426"/>
      <c r="I78" s="236"/>
      <c r="J78" s="234"/>
      <c r="K78" s="234"/>
      <c r="L78" s="234"/>
      <c r="M78" s="235"/>
      <c r="N78" s="428"/>
      <c r="O78" s="421"/>
      <c r="P78" s="421"/>
      <c r="Q78" s="421"/>
      <c r="R78" s="421"/>
      <c r="S78" s="245"/>
      <c r="T78" s="246"/>
      <c r="U78" s="246"/>
      <c r="V78" s="246"/>
      <c r="W78" s="247"/>
    </row>
    <row r="79" spans="1:23" ht="30" customHeight="1" thickBot="1">
      <c r="A79" s="415"/>
      <c r="B79" s="419"/>
      <c r="C79" s="149" t="s">
        <v>24</v>
      </c>
      <c r="D79" s="421"/>
      <c r="E79" s="421"/>
      <c r="F79" s="421"/>
      <c r="G79" s="421"/>
      <c r="H79" s="426"/>
      <c r="I79" s="237">
        <v>92</v>
      </c>
      <c r="J79" s="238"/>
      <c r="K79" s="238"/>
      <c r="L79" s="238"/>
      <c r="M79" s="239"/>
      <c r="N79" s="429"/>
      <c r="O79" s="424"/>
      <c r="P79" s="424"/>
      <c r="Q79" s="424"/>
      <c r="R79" s="424"/>
      <c r="S79" s="251"/>
      <c r="T79" s="248"/>
      <c r="U79" s="248"/>
      <c r="V79" s="248">
        <v>1272</v>
      </c>
      <c r="W79" s="252"/>
    </row>
    <row r="80" spans="1:23" ht="30" customHeight="1" thickBot="1">
      <c r="A80" s="416"/>
      <c r="B80" s="422" t="s">
        <v>25</v>
      </c>
      <c r="C80" s="423"/>
      <c r="D80" s="256">
        <f>D72+E72+F72+G72+H72</f>
        <v>1354.41</v>
      </c>
      <c r="E80" s="223"/>
      <c r="F80" s="223"/>
      <c r="G80" s="223"/>
      <c r="H80" s="223"/>
      <c r="I80" s="223">
        <f>I72+I73+I74+I75+I76+I77+I78+I79</f>
        <v>175</v>
      </c>
      <c r="J80" s="223">
        <f>J72+J73+J74+J75+J76+J77+J78+J79</f>
        <v>0</v>
      </c>
      <c r="K80" s="223">
        <f>K72+K73+K74+K75+K76+K77+K78+K79</f>
        <v>0</v>
      </c>
      <c r="L80" s="223">
        <f>L72+L73+L74+L75+L76+L77+L78+L79</f>
        <v>0</v>
      </c>
      <c r="M80" s="224">
        <f>M72+M73+M74+M75+M76+M77+M78+M79</f>
        <v>0</v>
      </c>
      <c r="N80" s="256">
        <f>N72+O72+P72+Q72+R72</f>
        <v>1272</v>
      </c>
      <c r="O80" s="223"/>
      <c r="P80" s="223"/>
      <c r="Q80" s="223"/>
      <c r="R80" s="223"/>
      <c r="S80" s="223">
        <f>S72+S73+S74+S75+S76+S77+S78+S79</f>
        <v>0</v>
      </c>
      <c r="T80" s="223">
        <f>T72+T73+T74+T75+T76+T77+T78+T79</f>
        <v>0</v>
      </c>
      <c r="U80" s="223">
        <f>U72+U73+U74+U75+U76+U77+U78+U79</f>
        <v>0</v>
      </c>
      <c r="V80" s="223">
        <f>V72+V73+V74+V75+V76+V77+V78+V79</f>
        <v>1272</v>
      </c>
      <c r="W80" s="224">
        <f>W72+W73+W74+W75+W76+W77+W78+W79</f>
        <v>0</v>
      </c>
    </row>
    <row r="81" spans="1:23" ht="30" customHeight="1">
      <c r="A81" s="415">
        <v>9</v>
      </c>
      <c r="B81" s="417" t="s">
        <v>279</v>
      </c>
      <c r="C81" s="144" t="s">
        <v>17</v>
      </c>
      <c r="D81" s="420">
        <v>319.51</v>
      </c>
      <c r="E81" s="420"/>
      <c r="F81" s="420">
        <v>1094.51</v>
      </c>
      <c r="G81" s="420">
        <v>0.29530000000000001</v>
      </c>
      <c r="H81" s="425">
        <v>2.99</v>
      </c>
      <c r="I81" s="240">
        <v>0.22</v>
      </c>
      <c r="J81" s="232"/>
      <c r="K81" s="232">
        <v>1.5</v>
      </c>
      <c r="L81" s="232"/>
      <c r="M81" s="233">
        <v>0.3</v>
      </c>
      <c r="N81" s="427">
        <v>5</v>
      </c>
      <c r="O81" s="420"/>
      <c r="P81" s="420">
        <v>4.53</v>
      </c>
      <c r="Q81" s="420">
        <v>1089.83</v>
      </c>
      <c r="R81" s="420"/>
      <c r="S81" s="242"/>
      <c r="T81" s="243"/>
      <c r="U81" s="243"/>
      <c r="V81" s="243"/>
      <c r="W81" s="244"/>
    </row>
    <row r="82" spans="1:23" ht="30" customHeight="1">
      <c r="A82" s="415"/>
      <c r="B82" s="418"/>
      <c r="C82" s="146" t="s">
        <v>18</v>
      </c>
      <c r="D82" s="421"/>
      <c r="E82" s="421"/>
      <c r="F82" s="421"/>
      <c r="G82" s="421"/>
      <c r="H82" s="426"/>
      <c r="I82" s="236"/>
      <c r="J82" s="234"/>
      <c r="K82" s="234"/>
      <c r="L82" s="234"/>
      <c r="M82" s="235"/>
      <c r="N82" s="428"/>
      <c r="O82" s="421"/>
      <c r="P82" s="421"/>
      <c r="Q82" s="421"/>
      <c r="R82" s="421"/>
      <c r="S82" s="245"/>
      <c r="T82" s="246"/>
      <c r="U82" s="246"/>
      <c r="V82" s="246"/>
      <c r="W82" s="247"/>
    </row>
    <row r="83" spans="1:23" ht="30" customHeight="1">
      <c r="A83" s="415"/>
      <c r="B83" s="418"/>
      <c r="C83" s="146" t="s">
        <v>19</v>
      </c>
      <c r="D83" s="421"/>
      <c r="E83" s="421"/>
      <c r="F83" s="421"/>
      <c r="G83" s="421"/>
      <c r="H83" s="426"/>
      <c r="I83" s="236"/>
      <c r="J83" s="234"/>
      <c r="K83" s="234">
        <v>2.6</v>
      </c>
      <c r="L83" s="234"/>
      <c r="M83" s="235"/>
      <c r="N83" s="428"/>
      <c r="O83" s="421"/>
      <c r="P83" s="421"/>
      <c r="Q83" s="421"/>
      <c r="R83" s="421"/>
      <c r="S83" s="245"/>
      <c r="T83" s="246"/>
      <c r="U83" s="246"/>
      <c r="V83" s="246"/>
      <c r="W83" s="247"/>
    </row>
    <row r="84" spans="1:23" ht="30" customHeight="1">
      <c r="A84" s="415"/>
      <c r="B84" s="418"/>
      <c r="C84" s="146" t="s">
        <v>20</v>
      </c>
      <c r="D84" s="421"/>
      <c r="E84" s="421"/>
      <c r="F84" s="421"/>
      <c r="G84" s="421"/>
      <c r="H84" s="426"/>
      <c r="I84" s="236"/>
      <c r="J84" s="234"/>
      <c r="K84" s="234"/>
      <c r="L84" s="234"/>
      <c r="M84" s="235"/>
      <c r="N84" s="428"/>
      <c r="O84" s="421"/>
      <c r="P84" s="421"/>
      <c r="Q84" s="421"/>
      <c r="R84" s="421"/>
      <c r="S84" s="245"/>
      <c r="T84" s="246"/>
      <c r="U84" s="246"/>
      <c r="V84" s="246"/>
      <c r="W84" s="247"/>
    </row>
    <row r="85" spans="1:23" ht="30" customHeight="1">
      <c r="A85" s="415"/>
      <c r="B85" s="418"/>
      <c r="C85" s="146" t="s">
        <v>21</v>
      </c>
      <c r="D85" s="421"/>
      <c r="E85" s="421"/>
      <c r="F85" s="421"/>
      <c r="G85" s="421"/>
      <c r="H85" s="426"/>
      <c r="I85" s="236">
        <v>0.23</v>
      </c>
      <c r="J85" s="234"/>
      <c r="K85" s="234">
        <v>2.4</v>
      </c>
      <c r="L85" s="234"/>
      <c r="M85" s="235">
        <v>0.6</v>
      </c>
      <c r="N85" s="428"/>
      <c r="O85" s="421"/>
      <c r="P85" s="421"/>
      <c r="Q85" s="421"/>
      <c r="R85" s="421"/>
      <c r="S85" s="245"/>
      <c r="T85" s="246"/>
      <c r="U85" s="246"/>
      <c r="V85" s="246"/>
      <c r="W85" s="247"/>
    </row>
    <row r="86" spans="1:23" ht="30" customHeight="1">
      <c r="A86" s="415"/>
      <c r="B86" s="418"/>
      <c r="C86" s="146" t="s">
        <v>22</v>
      </c>
      <c r="D86" s="421"/>
      <c r="E86" s="421"/>
      <c r="F86" s="421"/>
      <c r="G86" s="421"/>
      <c r="H86" s="426"/>
      <c r="I86" s="236"/>
      <c r="J86" s="234"/>
      <c r="K86" s="234"/>
      <c r="L86" s="234"/>
      <c r="M86" s="235"/>
      <c r="N86" s="428"/>
      <c r="O86" s="421"/>
      <c r="P86" s="421"/>
      <c r="Q86" s="421"/>
      <c r="R86" s="421"/>
      <c r="S86" s="245"/>
      <c r="T86" s="246"/>
      <c r="U86" s="246"/>
      <c r="V86" s="246"/>
      <c r="W86" s="247"/>
    </row>
    <row r="87" spans="1:23" ht="30" customHeight="1">
      <c r="A87" s="415"/>
      <c r="B87" s="418"/>
      <c r="C87" s="146" t="s">
        <v>23</v>
      </c>
      <c r="D87" s="421"/>
      <c r="E87" s="421"/>
      <c r="F87" s="421"/>
      <c r="G87" s="421"/>
      <c r="H87" s="426"/>
      <c r="I87" s="236"/>
      <c r="J87" s="234"/>
      <c r="K87" s="234"/>
      <c r="L87" s="234"/>
      <c r="M87" s="235"/>
      <c r="N87" s="428"/>
      <c r="O87" s="421"/>
      <c r="P87" s="421"/>
      <c r="Q87" s="421"/>
      <c r="R87" s="421"/>
      <c r="S87" s="245"/>
      <c r="T87" s="246"/>
      <c r="U87" s="246"/>
      <c r="V87" s="246"/>
      <c r="W87" s="247"/>
    </row>
    <row r="88" spans="1:23" ht="30" customHeight="1" thickBot="1">
      <c r="A88" s="415"/>
      <c r="B88" s="419"/>
      <c r="C88" s="149" t="s">
        <v>24</v>
      </c>
      <c r="D88" s="421"/>
      <c r="E88" s="421"/>
      <c r="F88" s="421"/>
      <c r="G88" s="421"/>
      <c r="H88" s="426"/>
      <c r="I88" s="237"/>
      <c r="J88" s="238"/>
      <c r="K88" s="238">
        <v>2.1</v>
      </c>
      <c r="L88" s="238"/>
      <c r="M88" s="239"/>
      <c r="N88" s="429"/>
      <c r="O88" s="424"/>
      <c r="P88" s="424"/>
      <c r="Q88" s="424"/>
      <c r="R88" s="424"/>
      <c r="S88" s="251"/>
      <c r="T88" s="248"/>
      <c r="U88" s="248"/>
      <c r="V88" s="248">
        <v>1089.83</v>
      </c>
      <c r="W88" s="252"/>
    </row>
    <row r="89" spans="1:23" ht="30" customHeight="1" thickBot="1">
      <c r="A89" s="416"/>
      <c r="B89" s="422" t="s">
        <v>25</v>
      </c>
      <c r="C89" s="423"/>
      <c r="D89" s="256">
        <f>D81+E81+F81+G81+H81</f>
        <v>1417.3053</v>
      </c>
      <c r="E89" s="223"/>
      <c r="F89" s="223"/>
      <c r="G89" s="223"/>
      <c r="H89" s="223"/>
      <c r="I89" s="223">
        <f>I81+I82+I83+I84+I85+I86+I87+I88</f>
        <v>0.45</v>
      </c>
      <c r="J89" s="223">
        <f>J81+J82+J83+J84+J85+J86+J87+J88</f>
        <v>0</v>
      </c>
      <c r="K89" s="223">
        <f>K81+K82+K83+K84+K85+K86+K87+K88</f>
        <v>8.6</v>
      </c>
      <c r="L89" s="223">
        <f>L81+L82+L83+L84+L85+L86+L87+L88</f>
        <v>0</v>
      </c>
      <c r="M89" s="224">
        <f>M81+M82+M83+M84+M85+M86+M87+M88</f>
        <v>0.89999999999999991</v>
      </c>
      <c r="N89" s="256">
        <f>N81+O81+P81+Q81+R81</f>
        <v>1099.3599999999999</v>
      </c>
      <c r="O89" s="223"/>
      <c r="P89" s="223"/>
      <c r="Q89" s="223"/>
      <c r="R89" s="223"/>
      <c r="S89" s="223">
        <f>S81+S82+S83+S84+S85+S86+S87+S88</f>
        <v>0</v>
      </c>
      <c r="T89" s="223">
        <f>T81+T82+T83+T84+T85+T86+T87+T88</f>
        <v>0</v>
      </c>
      <c r="U89" s="223">
        <f>U81+U82+U83+U84+U85+U86+U87+U88</f>
        <v>0</v>
      </c>
      <c r="V89" s="223">
        <f>V81+V82+V83+V84+V85+V86+V87+V88</f>
        <v>1089.83</v>
      </c>
      <c r="W89" s="224">
        <f>W81+W82+W83+W84+W85+W86+W87+W88</f>
        <v>0</v>
      </c>
    </row>
    <row r="90" spans="1:23" ht="30" customHeight="1">
      <c r="A90" s="415">
        <v>10</v>
      </c>
      <c r="B90" s="417" t="s">
        <v>280</v>
      </c>
      <c r="C90" s="144" t="s">
        <v>17</v>
      </c>
      <c r="D90" s="420">
        <v>0</v>
      </c>
      <c r="E90" s="420">
        <v>0</v>
      </c>
      <c r="F90" s="420">
        <v>0</v>
      </c>
      <c r="G90" s="420">
        <v>0</v>
      </c>
      <c r="H90" s="425">
        <v>0</v>
      </c>
      <c r="I90" s="240"/>
      <c r="J90" s="232"/>
      <c r="K90" s="232"/>
      <c r="L90" s="232"/>
      <c r="M90" s="233"/>
      <c r="N90" s="427"/>
      <c r="O90" s="420"/>
      <c r="P90" s="420"/>
      <c r="Q90" s="420"/>
      <c r="R90" s="420"/>
      <c r="S90" s="242"/>
      <c r="T90" s="243"/>
      <c r="U90" s="243"/>
      <c r="V90" s="243"/>
      <c r="W90" s="244"/>
    </row>
    <row r="91" spans="1:23" ht="30" customHeight="1">
      <c r="A91" s="415"/>
      <c r="B91" s="418"/>
      <c r="C91" s="146" t="s">
        <v>18</v>
      </c>
      <c r="D91" s="421"/>
      <c r="E91" s="421"/>
      <c r="F91" s="421"/>
      <c r="G91" s="421"/>
      <c r="H91" s="426"/>
      <c r="I91" s="236"/>
      <c r="J91" s="234"/>
      <c r="K91" s="234"/>
      <c r="L91" s="234"/>
      <c r="M91" s="235"/>
      <c r="N91" s="428"/>
      <c r="O91" s="421"/>
      <c r="P91" s="421"/>
      <c r="Q91" s="421"/>
      <c r="R91" s="421"/>
      <c r="S91" s="245"/>
      <c r="T91" s="246"/>
      <c r="U91" s="246"/>
      <c r="V91" s="246"/>
      <c r="W91" s="247"/>
    </row>
    <row r="92" spans="1:23" ht="30" customHeight="1">
      <c r="A92" s="415"/>
      <c r="B92" s="418"/>
      <c r="C92" s="146" t="s">
        <v>19</v>
      </c>
      <c r="D92" s="421"/>
      <c r="E92" s="421"/>
      <c r="F92" s="421"/>
      <c r="G92" s="421"/>
      <c r="H92" s="426"/>
      <c r="I92" s="236"/>
      <c r="J92" s="234"/>
      <c r="K92" s="234"/>
      <c r="L92" s="234"/>
      <c r="M92" s="235"/>
      <c r="N92" s="428"/>
      <c r="O92" s="421"/>
      <c r="P92" s="421"/>
      <c r="Q92" s="421"/>
      <c r="R92" s="421"/>
      <c r="S92" s="245"/>
      <c r="T92" s="246"/>
      <c r="U92" s="246"/>
      <c r="V92" s="246"/>
      <c r="W92" s="247"/>
    </row>
    <row r="93" spans="1:23" ht="30" customHeight="1">
      <c r="A93" s="415"/>
      <c r="B93" s="418"/>
      <c r="C93" s="146" t="s">
        <v>20</v>
      </c>
      <c r="D93" s="421"/>
      <c r="E93" s="421"/>
      <c r="F93" s="421"/>
      <c r="G93" s="421"/>
      <c r="H93" s="426"/>
      <c r="I93" s="236"/>
      <c r="J93" s="234"/>
      <c r="K93" s="234"/>
      <c r="L93" s="234"/>
      <c r="M93" s="235"/>
      <c r="N93" s="428"/>
      <c r="O93" s="421"/>
      <c r="P93" s="421"/>
      <c r="Q93" s="421"/>
      <c r="R93" s="421"/>
      <c r="S93" s="245"/>
      <c r="T93" s="246"/>
      <c r="U93" s="246"/>
      <c r="V93" s="246"/>
      <c r="W93" s="247"/>
    </row>
    <row r="94" spans="1:23" ht="30" customHeight="1">
      <c r="A94" s="415"/>
      <c r="B94" s="418"/>
      <c r="C94" s="146" t="s">
        <v>21</v>
      </c>
      <c r="D94" s="421"/>
      <c r="E94" s="421"/>
      <c r="F94" s="421"/>
      <c r="G94" s="421"/>
      <c r="H94" s="426"/>
      <c r="I94" s="236"/>
      <c r="J94" s="234"/>
      <c r="K94" s="234"/>
      <c r="L94" s="234"/>
      <c r="M94" s="235"/>
      <c r="N94" s="428"/>
      <c r="O94" s="421"/>
      <c r="P94" s="421"/>
      <c r="Q94" s="421"/>
      <c r="R94" s="421"/>
      <c r="S94" s="245"/>
      <c r="T94" s="246"/>
      <c r="U94" s="246"/>
      <c r="V94" s="246"/>
      <c r="W94" s="247"/>
    </row>
    <row r="95" spans="1:23" ht="30" customHeight="1">
      <c r="A95" s="415"/>
      <c r="B95" s="418"/>
      <c r="C95" s="146" t="s">
        <v>22</v>
      </c>
      <c r="D95" s="421"/>
      <c r="E95" s="421"/>
      <c r="F95" s="421"/>
      <c r="G95" s="421"/>
      <c r="H95" s="426"/>
      <c r="I95" s="236"/>
      <c r="J95" s="234"/>
      <c r="K95" s="234"/>
      <c r="L95" s="234"/>
      <c r="M95" s="235"/>
      <c r="N95" s="428"/>
      <c r="O95" s="421"/>
      <c r="P95" s="421"/>
      <c r="Q95" s="421"/>
      <c r="R95" s="421"/>
      <c r="S95" s="245"/>
      <c r="T95" s="246"/>
      <c r="U95" s="246"/>
      <c r="V95" s="246"/>
      <c r="W95" s="247"/>
    </row>
    <row r="96" spans="1:23" ht="30" customHeight="1">
      <c r="A96" s="415"/>
      <c r="B96" s="418"/>
      <c r="C96" s="146" t="s">
        <v>23</v>
      </c>
      <c r="D96" s="421"/>
      <c r="E96" s="421"/>
      <c r="F96" s="421"/>
      <c r="G96" s="421"/>
      <c r="H96" s="426"/>
      <c r="I96" s="236"/>
      <c r="J96" s="234"/>
      <c r="K96" s="234"/>
      <c r="L96" s="234"/>
      <c r="M96" s="235"/>
      <c r="N96" s="428"/>
      <c r="O96" s="421"/>
      <c r="P96" s="421"/>
      <c r="Q96" s="421"/>
      <c r="R96" s="421"/>
      <c r="S96" s="245"/>
      <c r="T96" s="246"/>
      <c r="U96" s="246"/>
      <c r="V96" s="246"/>
      <c r="W96" s="247"/>
    </row>
    <row r="97" spans="1:23" ht="30" customHeight="1" thickBot="1">
      <c r="A97" s="415"/>
      <c r="B97" s="419"/>
      <c r="C97" s="149" t="s">
        <v>24</v>
      </c>
      <c r="D97" s="421"/>
      <c r="E97" s="421"/>
      <c r="F97" s="421"/>
      <c r="G97" s="421"/>
      <c r="H97" s="426"/>
      <c r="I97" s="237"/>
      <c r="J97" s="238"/>
      <c r="K97" s="238"/>
      <c r="L97" s="238"/>
      <c r="M97" s="239"/>
      <c r="N97" s="429"/>
      <c r="O97" s="424"/>
      <c r="P97" s="424"/>
      <c r="Q97" s="424"/>
      <c r="R97" s="424"/>
      <c r="S97" s="251"/>
      <c r="T97" s="248"/>
      <c r="U97" s="248"/>
      <c r="V97" s="248"/>
      <c r="W97" s="252"/>
    </row>
    <row r="98" spans="1:23" ht="30" customHeight="1" thickBot="1">
      <c r="A98" s="416"/>
      <c r="B98" s="422" t="s">
        <v>25</v>
      </c>
      <c r="C98" s="423"/>
      <c r="D98" s="256">
        <f>D90+E90+F90+G90+H90</f>
        <v>0</v>
      </c>
      <c r="E98" s="223"/>
      <c r="F98" s="223"/>
      <c r="G98" s="223"/>
      <c r="H98" s="223"/>
      <c r="I98" s="223">
        <f>I90+I91+I92+I93+I94+I95+I96+I97</f>
        <v>0</v>
      </c>
      <c r="J98" s="223">
        <f>J90+J91+J92+J93+J94+J95+J96+J97</f>
        <v>0</v>
      </c>
      <c r="K98" s="223">
        <f>K90+K91+K92+K93+K94+K95+K96+K97</f>
        <v>0</v>
      </c>
      <c r="L98" s="223">
        <f>L90+L91+L92+L93+L94+L95+L96+L97</f>
        <v>0</v>
      </c>
      <c r="M98" s="224">
        <f>M90+M91+M92+M93+M94+M95+M96+M97</f>
        <v>0</v>
      </c>
      <c r="N98" s="256">
        <f>N90+O90+P90+Q90+R90</f>
        <v>0</v>
      </c>
      <c r="O98" s="223"/>
      <c r="P98" s="223"/>
      <c r="Q98" s="223"/>
      <c r="R98" s="223"/>
      <c r="S98" s="223">
        <f>S90+S91+S92+S93+S94+S95+S96+S97</f>
        <v>0</v>
      </c>
      <c r="T98" s="223">
        <f>T90+T91+T92+T93+T94+T95+T96+T97</f>
        <v>0</v>
      </c>
      <c r="U98" s="223">
        <f>U90+U91+U92+U93+U94+U95+U96+U97</f>
        <v>0</v>
      </c>
      <c r="V98" s="223">
        <f>V90+V91+V92+V93+V94+V95+V96+V97</f>
        <v>0</v>
      </c>
      <c r="W98" s="224">
        <f>W90+W91+W92+W93+W94+W95+W96+W97</f>
        <v>0</v>
      </c>
    </row>
    <row r="99" spans="1:23" ht="30" customHeight="1">
      <c r="A99" s="415">
        <v>11</v>
      </c>
      <c r="B99" s="417" t="s">
        <v>281</v>
      </c>
      <c r="C99" s="144" t="s">
        <v>17</v>
      </c>
      <c r="D99" s="420">
        <v>144.61000000000001</v>
      </c>
      <c r="E99" s="420"/>
      <c r="F99" s="420">
        <v>0</v>
      </c>
      <c r="G99" s="420">
        <v>0</v>
      </c>
      <c r="H99" s="425">
        <v>0.4</v>
      </c>
      <c r="I99" s="240">
        <v>0</v>
      </c>
      <c r="J99" s="232">
        <v>0</v>
      </c>
      <c r="K99" s="232">
        <v>0</v>
      </c>
      <c r="L99" s="232">
        <v>0</v>
      </c>
      <c r="M99" s="233">
        <v>0</v>
      </c>
      <c r="N99" s="427">
        <v>0</v>
      </c>
      <c r="O99" s="420">
        <v>0</v>
      </c>
      <c r="P99" s="420">
        <v>0</v>
      </c>
      <c r="Q99" s="420">
        <v>0</v>
      </c>
      <c r="R99" s="420">
        <v>0</v>
      </c>
      <c r="S99" s="242">
        <v>0</v>
      </c>
      <c r="T99" s="243">
        <v>0</v>
      </c>
      <c r="U99" s="243">
        <v>0</v>
      </c>
      <c r="V99" s="243">
        <v>0</v>
      </c>
      <c r="W99" s="244">
        <v>0</v>
      </c>
    </row>
    <row r="100" spans="1:23" ht="30" customHeight="1">
      <c r="A100" s="415"/>
      <c r="B100" s="418"/>
      <c r="C100" s="146" t="s">
        <v>18</v>
      </c>
      <c r="D100" s="421"/>
      <c r="E100" s="421"/>
      <c r="F100" s="421"/>
      <c r="G100" s="421"/>
      <c r="H100" s="426"/>
      <c r="I100" s="236">
        <v>0</v>
      </c>
      <c r="J100" s="234">
        <v>0</v>
      </c>
      <c r="K100" s="234">
        <v>0</v>
      </c>
      <c r="L100" s="234">
        <v>0</v>
      </c>
      <c r="M100" s="235">
        <v>0</v>
      </c>
      <c r="N100" s="428"/>
      <c r="O100" s="421"/>
      <c r="P100" s="421"/>
      <c r="Q100" s="421"/>
      <c r="R100" s="421"/>
      <c r="S100" s="245">
        <v>0</v>
      </c>
      <c r="T100" s="246">
        <v>0</v>
      </c>
      <c r="U100" s="246">
        <v>0</v>
      </c>
      <c r="V100" s="246">
        <v>0</v>
      </c>
      <c r="W100" s="247">
        <v>0</v>
      </c>
    </row>
    <row r="101" spans="1:23" ht="30" customHeight="1">
      <c r="A101" s="415"/>
      <c r="B101" s="418"/>
      <c r="C101" s="146" t="s">
        <v>19</v>
      </c>
      <c r="D101" s="421"/>
      <c r="E101" s="421"/>
      <c r="F101" s="421"/>
      <c r="G101" s="421"/>
      <c r="H101" s="426"/>
      <c r="I101" s="236">
        <v>0</v>
      </c>
      <c r="J101" s="234">
        <v>0</v>
      </c>
      <c r="K101" s="234">
        <v>0</v>
      </c>
      <c r="L101" s="234">
        <v>0</v>
      </c>
      <c r="M101" s="235">
        <v>0</v>
      </c>
      <c r="N101" s="428"/>
      <c r="O101" s="421"/>
      <c r="P101" s="421"/>
      <c r="Q101" s="421"/>
      <c r="R101" s="421"/>
      <c r="S101" s="245">
        <v>0</v>
      </c>
      <c r="T101" s="246">
        <v>0</v>
      </c>
      <c r="U101" s="246">
        <v>0</v>
      </c>
      <c r="V101" s="246">
        <v>0</v>
      </c>
      <c r="W101" s="247">
        <v>0</v>
      </c>
    </row>
    <row r="102" spans="1:23" ht="30" customHeight="1">
      <c r="A102" s="415"/>
      <c r="B102" s="418"/>
      <c r="C102" s="146" t="s">
        <v>20</v>
      </c>
      <c r="D102" s="421"/>
      <c r="E102" s="421"/>
      <c r="F102" s="421"/>
      <c r="G102" s="421"/>
      <c r="H102" s="426"/>
      <c r="I102" s="236">
        <v>0</v>
      </c>
      <c r="J102" s="234">
        <v>0</v>
      </c>
      <c r="K102" s="234">
        <v>0</v>
      </c>
      <c r="L102" s="234">
        <v>0</v>
      </c>
      <c r="M102" s="235">
        <v>0</v>
      </c>
      <c r="N102" s="428"/>
      <c r="O102" s="421"/>
      <c r="P102" s="421"/>
      <c r="Q102" s="421"/>
      <c r="R102" s="421"/>
      <c r="S102" s="245">
        <v>0</v>
      </c>
      <c r="T102" s="246">
        <v>0</v>
      </c>
      <c r="U102" s="246">
        <v>0</v>
      </c>
      <c r="V102" s="246">
        <v>0</v>
      </c>
      <c r="W102" s="247">
        <v>0</v>
      </c>
    </row>
    <row r="103" spans="1:23" ht="30" customHeight="1">
      <c r="A103" s="415"/>
      <c r="B103" s="418"/>
      <c r="C103" s="146" t="s">
        <v>21</v>
      </c>
      <c r="D103" s="421"/>
      <c r="E103" s="421"/>
      <c r="F103" s="421"/>
      <c r="G103" s="421"/>
      <c r="H103" s="426"/>
      <c r="I103" s="236">
        <v>0</v>
      </c>
      <c r="J103" s="234">
        <v>0</v>
      </c>
      <c r="K103" s="234">
        <v>0</v>
      </c>
      <c r="L103" s="234">
        <v>0</v>
      </c>
      <c r="M103" s="235">
        <v>0</v>
      </c>
      <c r="N103" s="428"/>
      <c r="O103" s="421"/>
      <c r="P103" s="421"/>
      <c r="Q103" s="421"/>
      <c r="R103" s="421"/>
      <c r="S103" s="245">
        <v>0</v>
      </c>
      <c r="T103" s="246">
        <v>0</v>
      </c>
      <c r="U103" s="246">
        <v>0</v>
      </c>
      <c r="V103" s="246">
        <v>0</v>
      </c>
      <c r="W103" s="247">
        <v>0</v>
      </c>
    </row>
    <row r="104" spans="1:23" ht="30" customHeight="1">
      <c r="A104" s="415"/>
      <c r="B104" s="418"/>
      <c r="C104" s="146" t="s">
        <v>22</v>
      </c>
      <c r="D104" s="421"/>
      <c r="E104" s="421"/>
      <c r="F104" s="421"/>
      <c r="G104" s="421"/>
      <c r="H104" s="426"/>
      <c r="I104" s="236">
        <v>0</v>
      </c>
      <c r="J104" s="234">
        <v>0</v>
      </c>
      <c r="K104" s="234">
        <v>0</v>
      </c>
      <c r="L104" s="234">
        <v>0</v>
      </c>
      <c r="M104" s="235">
        <v>0</v>
      </c>
      <c r="N104" s="428"/>
      <c r="O104" s="421"/>
      <c r="P104" s="421"/>
      <c r="Q104" s="421"/>
      <c r="R104" s="421"/>
      <c r="S104" s="245">
        <v>0</v>
      </c>
      <c r="T104" s="246">
        <v>0</v>
      </c>
      <c r="U104" s="246">
        <v>0</v>
      </c>
      <c r="V104" s="246">
        <v>0</v>
      </c>
      <c r="W104" s="247">
        <v>0</v>
      </c>
    </row>
    <row r="105" spans="1:23" ht="30" customHeight="1">
      <c r="A105" s="415"/>
      <c r="B105" s="418"/>
      <c r="C105" s="146" t="s">
        <v>23</v>
      </c>
      <c r="D105" s="421"/>
      <c r="E105" s="421"/>
      <c r="F105" s="421"/>
      <c r="G105" s="421"/>
      <c r="H105" s="426"/>
      <c r="I105" s="236">
        <v>0</v>
      </c>
      <c r="J105" s="234">
        <v>0</v>
      </c>
      <c r="K105" s="234">
        <v>0</v>
      </c>
      <c r="L105" s="234">
        <v>0</v>
      </c>
      <c r="M105" s="235">
        <v>0</v>
      </c>
      <c r="N105" s="428"/>
      <c r="O105" s="421"/>
      <c r="P105" s="421"/>
      <c r="Q105" s="421"/>
      <c r="R105" s="421"/>
      <c r="S105" s="245">
        <v>0</v>
      </c>
      <c r="T105" s="246">
        <v>0</v>
      </c>
      <c r="U105" s="246">
        <v>0</v>
      </c>
      <c r="V105" s="246">
        <v>0</v>
      </c>
      <c r="W105" s="247">
        <v>0</v>
      </c>
    </row>
    <row r="106" spans="1:23" ht="30" customHeight="1" thickBot="1">
      <c r="A106" s="415"/>
      <c r="B106" s="419"/>
      <c r="C106" s="149" t="s">
        <v>24</v>
      </c>
      <c r="D106" s="421"/>
      <c r="E106" s="421"/>
      <c r="F106" s="421"/>
      <c r="G106" s="421"/>
      <c r="H106" s="426"/>
      <c r="I106" s="237">
        <v>3.6</v>
      </c>
      <c r="J106" s="238">
        <v>0</v>
      </c>
      <c r="K106" s="238">
        <v>0</v>
      </c>
      <c r="L106" s="238">
        <v>0</v>
      </c>
      <c r="M106" s="239">
        <v>0</v>
      </c>
      <c r="N106" s="429"/>
      <c r="O106" s="424"/>
      <c r="P106" s="424"/>
      <c r="Q106" s="424"/>
      <c r="R106" s="424"/>
      <c r="S106" s="251">
        <v>0</v>
      </c>
      <c r="T106" s="248">
        <v>0</v>
      </c>
      <c r="U106" s="248">
        <v>0</v>
      </c>
      <c r="V106" s="248">
        <v>0</v>
      </c>
      <c r="W106" s="252">
        <v>0</v>
      </c>
    </row>
    <row r="107" spans="1:23" ht="30" customHeight="1" thickBot="1">
      <c r="A107" s="416"/>
      <c r="B107" s="422" t="s">
        <v>25</v>
      </c>
      <c r="C107" s="423"/>
      <c r="D107" s="256">
        <f>D99+E99+F99+G99+H99</f>
        <v>145.01000000000002</v>
      </c>
      <c r="E107" s="223"/>
      <c r="F107" s="223"/>
      <c r="G107" s="223"/>
      <c r="H107" s="223"/>
      <c r="I107" s="223">
        <f>I99+I100+I101+I102+I103+I104+I105+I106</f>
        <v>3.6</v>
      </c>
      <c r="J107" s="223">
        <f>J99+J100+J101+J102+J103+J104+J105+J106</f>
        <v>0</v>
      </c>
      <c r="K107" s="223">
        <f>K99+K100+K101+K102+K103+K104+K105+K106</f>
        <v>0</v>
      </c>
      <c r="L107" s="223">
        <f>L99+L100+L101+L102+L103+L104+L105+L106</f>
        <v>0</v>
      </c>
      <c r="M107" s="224">
        <f>M99+M100+M101+M102+M103+M104+M105+M106</f>
        <v>0</v>
      </c>
      <c r="N107" s="256">
        <f>N99+O99+P99+Q99+R99</f>
        <v>0</v>
      </c>
      <c r="O107" s="223"/>
      <c r="P107" s="223"/>
      <c r="Q107" s="223"/>
      <c r="R107" s="223"/>
      <c r="S107" s="223">
        <f>S99+S100+S101+S102+S103+S104+S105+S106</f>
        <v>0</v>
      </c>
      <c r="T107" s="223">
        <f>T99+T100+T101+T102+T103+T104+T105+T106</f>
        <v>0</v>
      </c>
      <c r="U107" s="223">
        <f>U99+U100+U101+U102+U103+U104+U105+U106</f>
        <v>0</v>
      </c>
      <c r="V107" s="223">
        <f>V99+V100+V101+V102+V103+V104+V105+V106</f>
        <v>0</v>
      </c>
      <c r="W107" s="224">
        <f>W99+W100+W101+W102+W103+W104+W105+W106</f>
        <v>0</v>
      </c>
    </row>
    <row r="108" spans="1:23" ht="30" customHeight="1">
      <c r="A108" s="415">
        <v>12</v>
      </c>
      <c r="B108" s="417" t="s">
        <v>282</v>
      </c>
      <c r="C108" s="144" t="s">
        <v>17</v>
      </c>
      <c r="D108" s="420">
        <v>183.66</v>
      </c>
      <c r="E108" s="420"/>
      <c r="F108" s="420">
        <v>130.38</v>
      </c>
      <c r="G108" s="420">
        <v>0.77</v>
      </c>
      <c r="H108" s="425">
        <v>2.6027999999999998</v>
      </c>
      <c r="I108" s="240">
        <v>22.5</v>
      </c>
      <c r="J108" s="232"/>
      <c r="K108" s="232">
        <v>15.7</v>
      </c>
      <c r="L108" s="232">
        <v>0.77</v>
      </c>
      <c r="M108" s="233">
        <v>2.6</v>
      </c>
      <c r="N108" s="427">
        <v>0.11</v>
      </c>
      <c r="O108" s="420"/>
      <c r="P108" s="420"/>
      <c r="Q108" s="420"/>
      <c r="R108" s="420"/>
      <c r="S108" s="242">
        <v>0.11</v>
      </c>
      <c r="T108" s="243"/>
      <c r="U108" s="243"/>
      <c r="V108" s="243"/>
      <c r="W108" s="244"/>
    </row>
    <row r="109" spans="1:23" ht="30" customHeight="1">
      <c r="A109" s="415"/>
      <c r="B109" s="418"/>
      <c r="C109" s="146" t="s">
        <v>18</v>
      </c>
      <c r="D109" s="421"/>
      <c r="E109" s="421"/>
      <c r="F109" s="421"/>
      <c r="G109" s="421"/>
      <c r="H109" s="426"/>
      <c r="I109" s="236"/>
      <c r="J109" s="234"/>
      <c r="K109" s="234"/>
      <c r="L109" s="234"/>
      <c r="M109" s="235"/>
      <c r="N109" s="428"/>
      <c r="O109" s="421"/>
      <c r="P109" s="421"/>
      <c r="Q109" s="421"/>
      <c r="R109" s="421"/>
      <c r="S109" s="245"/>
      <c r="T109" s="246"/>
      <c r="U109" s="246"/>
      <c r="V109" s="246"/>
      <c r="W109" s="247"/>
    </row>
    <row r="110" spans="1:23" ht="30" customHeight="1">
      <c r="A110" s="415"/>
      <c r="B110" s="418"/>
      <c r="C110" s="146" t="s">
        <v>19</v>
      </c>
      <c r="D110" s="421"/>
      <c r="E110" s="421"/>
      <c r="F110" s="421"/>
      <c r="G110" s="421"/>
      <c r="H110" s="426"/>
      <c r="I110" s="236"/>
      <c r="J110" s="234"/>
      <c r="K110" s="234"/>
      <c r="L110" s="234"/>
      <c r="M110" s="235"/>
      <c r="N110" s="428"/>
      <c r="O110" s="421"/>
      <c r="P110" s="421"/>
      <c r="Q110" s="421"/>
      <c r="R110" s="421"/>
      <c r="S110" s="245"/>
      <c r="T110" s="246"/>
      <c r="U110" s="246"/>
      <c r="V110" s="246"/>
      <c r="W110" s="247"/>
    </row>
    <row r="111" spans="1:23" ht="30" customHeight="1">
      <c r="A111" s="415"/>
      <c r="B111" s="418"/>
      <c r="C111" s="146" t="s">
        <v>20</v>
      </c>
      <c r="D111" s="421"/>
      <c r="E111" s="421"/>
      <c r="F111" s="421"/>
      <c r="G111" s="421"/>
      <c r="H111" s="426"/>
      <c r="I111" s="236"/>
      <c r="J111" s="234"/>
      <c r="K111" s="234"/>
      <c r="L111" s="234"/>
      <c r="M111" s="235"/>
      <c r="N111" s="428"/>
      <c r="O111" s="421"/>
      <c r="P111" s="421"/>
      <c r="Q111" s="421"/>
      <c r="R111" s="421"/>
      <c r="S111" s="245"/>
      <c r="T111" s="246"/>
      <c r="U111" s="246"/>
      <c r="V111" s="246"/>
      <c r="W111" s="247"/>
    </row>
    <row r="112" spans="1:23" ht="30" customHeight="1">
      <c r="A112" s="415"/>
      <c r="B112" s="418"/>
      <c r="C112" s="146" t="s">
        <v>21</v>
      </c>
      <c r="D112" s="421"/>
      <c r="E112" s="421"/>
      <c r="F112" s="421"/>
      <c r="G112" s="421"/>
      <c r="H112" s="426"/>
      <c r="I112" s="236"/>
      <c r="J112" s="234"/>
      <c r="K112" s="234"/>
      <c r="L112" s="234"/>
      <c r="M112" s="235"/>
      <c r="N112" s="428"/>
      <c r="O112" s="421"/>
      <c r="P112" s="421"/>
      <c r="Q112" s="421"/>
      <c r="R112" s="421"/>
      <c r="S112" s="245"/>
      <c r="T112" s="246"/>
      <c r="U112" s="246"/>
      <c r="V112" s="246"/>
      <c r="W112" s="247"/>
    </row>
    <row r="113" spans="1:23" ht="30" customHeight="1">
      <c r="A113" s="415"/>
      <c r="B113" s="418"/>
      <c r="C113" s="146" t="s">
        <v>22</v>
      </c>
      <c r="D113" s="421"/>
      <c r="E113" s="421"/>
      <c r="F113" s="421"/>
      <c r="G113" s="421"/>
      <c r="H113" s="426"/>
      <c r="I113" s="236"/>
      <c r="J113" s="234"/>
      <c r="K113" s="234"/>
      <c r="L113" s="234"/>
      <c r="M113" s="235"/>
      <c r="N113" s="428"/>
      <c r="O113" s="421"/>
      <c r="P113" s="421"/>
      <c r="Q113" s="421"/>
      <c r="R113" s="421"/>
      <c r="S113" s="245"/>
      <c r="T113" s="246"/>
      <c r="U113" s="246"/>
      <c r="V113" s="246"/>
      <c r="W113" s="247"/>
    </row>
    <row r="114" spans="1:23" ht="30" customHeight="1">
      <c r="A114" s="415"/>
      <c r="B114" s="418"/>
      <c r="C114" s="146" t="s">
        <v>23</v>
      </c>
      <c r="D114" s="421"/>
      <c r="E114" s="421"/>
      <c r="F114" s="421"/>
      <c r="G114" s="421"/>
      <c r="H114" s="426"/>
      <c r="I114" s="236"/>
      <c r="J114" s="234"/>
      <c r="K114" s="234"/>
      <c r="L114" s="234"/>
      <c r="M114" s="235"/>
      <c r="N114" s="428"/>
      <c r="O114" s="421"/>
      <c r="P114" s="421"/>
      <c r="Q114" s="421"/>
      <c r="R114" s="421"/>
      <c r="S114" s="245"/>
      <c r="T114" s="246"/>
      <c r="U114" s="246"/>
      <c r="V114" s="246"/>
      <c r="W114" s="247"/>
    </row>
    <row r="115" spans="1:23" ht="30" customHeight="1" thickBot="1">
      <c r="A115" s="415"/>
      <c r="B115" s="419"/>
      <c r="C115" s="149" t="s">
        <v>24</v>
      </c>
      <c r="D115" s="421"/>
      <c r="E115" s="421"/>
      <c r="F115" s="421"/>
      <c r="G115" s="421"/>
      <c r="H115" s="426"/>
      <c r="I115" s="237">
        <v>16.5</v>
      </c>
      <c r="J115" s="238"/>
      <c r="K115" s="238">
        <v>28.3</v>
      </c>
      <c r="L115" s="238"/>
      <c r="M115" s="239"/>
      <c r="N115" s="429"/>
      <c r="O115" s="424"/>
      <c r="P115" s="424"/>
      <c r="Q115" s="424"/>
      <c r="R115" s="424"/>
      <c r="S115" s="251"/>
      <c r="T115" s="248"/>
      <c r="U115" s="248"/>
      <c r="V115" s="248"/>
      <c r="W115" s="252"/>
    </row>
    <row r="116" spans="1:23" ht="30" customHeight="1" thickBot="1">
      <c r="A116" s="416"/>
      <c r="B116" s="422" t="s">
        <v>25</v>
      </c>
      <c r="C116" s="423"/>
      <c r="D116" s="256">
        <f>D108+E108+F108+G108+H108</f>
        <v>317.41279999999995</v>
      </c>
      <c r="E116" s="223"/>
      <c r="F116" s="223"/>
      <c r="G116" s="223"/>
      <c r="H116" s="223"/>
      <c r="I116" s="223">
        <f>I108+I109+I110+I111+I112+I113+I114+I115</f>
        <v>39</v>
      </c>
      <c r="J116" s="223">
        <f>J108+J109+J110+J111+J112+J113+J114+J115</f>
        <v>0</v>
      </c>
      <c r="K116" s="223">
        <f>K108+K109+K110+K111+K112+K113+K114+K115</f>
        <v>44</v>
      </c>
      <c r="L116" s="223">
        <f>L108+L109+L110+L111+L112+L113+L114+L115</f>
        <v>0.77</v>
      </c>
      <c r="M116" s="224">
        <f>M108+M109+M110+M111+M112+M113+M114+M115</f>
        <v>2.6</v>
      </c>
      <c r="N116" s="256">
        <f>N108+O108+P108+Q108+R108</f>
        <v>0.11</v>
      </c>
      <c r="O116" s="223"/>
      <c r="P116" s="223"/>
      <c r="Q116" s="223"/>
      <c r="R116" s="223"/>
      <c r="S116" s="223">
        <f>S108+S109+S110+S111+S112+S113+S114+S115</f>
        <v>0.11</v>
      </c>
      <c r="T116" s="223">
        <f>T108+T109+T110+T111+T112+T113+T114+T115</f>
        <v>0</v>
      </c>
      <c r="U116" s="223">
        <f>U108+U109+U110+U111+U112+U113+U114+U115</f>
        <v>0</v>
      </c>
      <c r="V116" s="223">
        <f>V108+V109+V110+V111+V112+V113+V114+V115</f>
        <v>0</v>
      </c>
      <c r="W116" s="224">
        <f>W108+W109+W110+W111+W112+W113+W114+W115</f>
        <v>0</v>
      </c>
    </row>
    <row r="117" spans="1:23" ht="30" customHeight="1">
      <c r="A117" s="415">
        <v>13</v>
      </c>
      <c r="B117" s="417" t="s">
        <v>283</v>
      </c>
      <c r="C117" s="144" t="s">
        <v>17</v>
      </c>
      <c r="D117" s="420">
        <v>70.81</v>
      </c>
      <c r="E117" s="420"/>
      <c r="F117" s="420">
        <v>112.12</v>
      </c>
      <c r="G117" s="420">
        <v>0.55000000000000004</v>
      </c>
      <c r="H117" s="425">
        <v>2.19</v>
      </c>
      <c r="I117" s="240"/>
      <c r="J117" s="232"/>
      <c r="K117" s="232"/>
      <c r="L117" s="232"/>
      <c r="M117" s="233"/>
      <c r="N117" s="427"/>
      <c r="O117" s="420"/>
      <c r="P117" s="420"/>
      <c r="Q117" s="420"/>
      <c r="R117" s="420">
        <v>0.01</v>
      </c>
      <c r="S117" s="242"/>
      <c r="T117" s="243"/>
      <c r="U117" s="243"/>
      <c r="V117" s="243"/>
      <c r="W117" s="244"/>
    </row>
    <row r="118" spans="1:23" ht="30" customHeight="1">
      <c r="A118" s="415"/>
      <c r="B118" s="418"/>
      <c r="C118" s="146" t="s">
        <v>18</v>
      </c>
      <c r="D118" s="421"/>
      <c r="E118" s="421"/>
      <c r="F118" s="421"/>
      <c r="G118" s="421"/>
      <c r="H118" s="426"/>
      <c r="I118" s="236"/>
      <c r="J118" s="234"/>
      <c r="K118" s="234"/>
      <c r="L118" s="234"/>
      <c r="M118" s="235"/>
      <c r="N118" s="428"/>
      <c r="O118" s="421"/>
      <c r="P118" s="421"/>
      <c r="Q118" s="421"/>
      <c r="R118" s="421"/>
      <c r="S118" s="245"/>
      <c r="T118" s="246"/>
      <c r="U118" s="246"/>
      <c r="V118" s="246"/>
      <c r="W118" s="247"/>
    </row>
    <row r="119" spans="1:23" ht="30" customHeight="1">
      <c r="A119" s="415"/>
      <c r="B119" s="418"/>
      <c r="C119" s="146" t="s">
        <v>19</v>
      </c>
      <c r="D119" s="421"/>
      <c r="E119" s="421"/>
      <c r="F119" s="421"/>
      <c r="G119" s="421"/>
      <c r="H119" s="426"/>
      <c r="I119" s="236"/>
      <c r="J119" s="234"/>
      <c r="K119" s="234"/>
      <c r="L119" s="234"/>
      <c r="M119" s="235"/>
      <c r="N119" s="428"/>
      <c r="O119" s="421"/>
      <c r="P119" s="421"/>
      <c r="Q119" s="421"/>
      <c r="R119" s="421"/>
      <c r="S119" s="245"/>
      <c r="T119" s="246"/>
      <c r="U119" s="246"/>
      <c r="V119" s="246"/>
      <c r="W119" s="247"/>
    </row>
    <row r="120" spans="1:23" ht="30" customHeight="1">
      <c r="A120" s="415"/>
      <c r="B120" s="418"/>
      <c r="C120" s="146" t="s">
        <v>20</v>
      </c>
      <c r="D120" s="421"/>
      <c r="E120" s="421"/>
      <c r="F120" s="421"/>
      <c r="G120" s="421"/>
      <c r="H120" s="426"/>
      <c r="I120" s="236"/>
      <c r="J120" s="234"/>
      <c r="K120" s="234"/>
      <c r="L120" s="234"/>
      <c r="M120" s="235"/>
      <c r="N120" s="428"/>
      <c r="O120" s="421"/>
      <c r="P120" s="421"/>
      <c r="Q120" s="421"/>
      <c r="R120" s="421"/>
      <c r="S120" s="245"/>
      <c r="T120" s="246"/>
      <c r="U120" s="246"/>
      <c r="V120" s="246"/>
      <c r="W120" s="247"/>
    </row>
    <row r="121" spans="1:23" ht="30" customHeight="1">
      <c r="A121" s="415"/>
      <c r="B121" s="418"/>
      <c r="C121" s="146" t="s">
        <v>21</v>
      </c>
      <c r="D121" s="421"/>
      <c r="E121" s="421"/>
      <c r="F121" s="421"/>
      <c r="G121" s="421"/>
      <c r="H121" s="426"/>
      <c r="I121" s="236"/>
      <c r="J121" s="234"/>
      <c r="K121" s="234">
        <v>2.4</v>
      </c>
      <c r="L121" s="234"/>
      <c r="M121" s="235"/>
      <c r="N121" s="428"/>
      <c r="O121" s="421"/>
      <c r="P121" s="421"/>
      <c r="Q121" s="421"/>
      <c r="R121" s="421"/>
      <c r="S121" s="245"/>
      <c r="T121" s="246"/>
      <c r="U121" s="246"/>
      <c r="V121" s="246"/>
      <c r="W121" s="247"/>
    </row>
    <row r="122" spans="1:23" ht="30" customHeight="1">
      <c r="A122" s="415"/>
      <c r="B122" s="418"/>
      <c r="C122" s="146" t="s">
        <v>22</v>
      </c>
      <c r="D122" s="421"/>
      <c r="E122" s="421"/>
      <c r="F122" s="421"/>
      <c r="G122" s="421"/>
      <c r="H122" s="426"/>
      <c r="I122" s="236"/>
      <c r="J122" s="234"/>
      <c r="K122" s="234"/>
      <c r="L122" s="234"/>
      <c r="M122" s="235"/>
      <c r="N122" s="428"/>
      <c r="O122" s="421"/>
      <c r="P122" s="421"/>
      <c r="Q122" s="421"/>
      <c r="R122" s="421"/>
      <c r="S122" s="245"/>
      <c r="T122" s="246"/>
      <c r="U122" s="246"/>
      <c r="V122" s="246"/>
      <c r="W122" s="247"/>
    </row>
    <row r="123" spans="1:23" ht="30" customHeight="1">
      <c r="A123" s="415"/>
      <c r="B123" s="418"/>
      <c r="C123" s="146" t="s">
        <v>23</v>
      </c>
      <c r="D123" s="421"/>
      <c r="E123" s="421"/>
      <c r="F123" s="421"/>
      <c r="G123" s="421"/>
      <c r="H123" s="426"/>
      <c r="I123" s="236"/>
      <c r="J123" s="234"/>
      <c r="K123" s="234"/>
      <c r="L123" s="234"/>
      <c r="M123" s="235"/>
      <c r="N123" s="428"/>
      <c r="O123" s="421"/>
      <c r="P123" s="421"/>
      <c r="Q123" s="421"/>
      <c r="R123" s="421"/>
      <c r="S123" s="245"/>
      <c r="T123" s="246"/>
      <c r="U123" s="246"/>
      <c r="V123" s="246"/>
      <c r="W123" s="247"/>
    </row>
    <row r="124" spans="1:23" ht="30" customHeight="1" thickBot="1">
      <c r="A124" s="415"/>
      <c r="B124" s="419"/>
      <c r="C124" s="149" t="s">
        <v>24</v>
      </c>
      <c r="D124" s="421"/>
      <c r="E124" s="421"/>
      <c r="F124" s="421"/>
      <c r="G124" s="421"/>
      <c r="H124" s="426"/>
      <c r="I124" s="237">
        <v>0.69</v>
      </c>
      <c r="J124" s="238"/>
      <c r="K124" s="238"/>
      <c r="L124" s="238"/>
      <c r="M124" s="239"/>
      <c r="N124" s="429"/>
      <c r="O124" s="424"/>
      <c r="P124" s="424"/>
      <c r="Q124" s="424"/>
      <c r="R124" s="424"/>
      <c r="S124" s="251"/>
      <c r="T124" s="248"/>
      <c r="U124" s="248"/>
      <c r="V124" s="248"/>
      <c r="W124" s="252"/>
    </row>
    <row r="125" spans="1:23" ht="30" customHeight="1" thickBot="1">
      <c r="A125" s="416"/>
      <c r="B125" s="422" t="s">
        <v>25</v>
      </c>
      <c r="C125" s="423"/>
      <c r="D125" s="256">
        <f>D117+E117+F117+G117+H117</f>
        <v>185.67000000000002</v>
      </c>
      <c r="E125" s="223"/>
      <c r="F125" s="223"/>
      <c r="G125" s="223"/>
      <c r="H125" s="223"/>
      <c r="I125" s="223">
        <f>I117+I118+I119+I120+I121+I122+I123+I124</f>
        <v>0.69</v>
      </c>
      <c r="J125" s="223">
        <f>J117+J118+J119+J120+J121+J122+J123+J124</f>
        <v>0</v>
      </c>
      <c r="K125" s="223">
        <f>K117+K118+K119+K120+K121+K122+K123+K124</f>
        <v>2.4</v>
      </c>
      <c r="L125" s="223">
        <f>L117+L118+L119+L120+L121+L122+L123+L124</f>
        <v>0</v>
      </c>
      <c r="M125" s="224">
        <f>M117+M118+M119+M120+M121+M122+M123+M124</f>
        <v>0</v>
      </c>
      <c r="N125" s="256">
        <f>N117+O117+P117+Q117+R117</f>
        <v>0.01</v>
      </c>
      <c r="O125" s="223"/>
      <c r="P125" s="223"/>
      <c r="Q125" s="223"/>
      <c r="R125" s="223"/>
      <c r="S125" s="223">
        <f>S117+S118+S119+S120+S121+S122+S123+S124</f>
        <v>0</v>
      </c>
      <c r="T125" s="223">
        <f>T117+T118+T119+T120+T121+T122+T123+T124</f>
        <v>0</v>
      </c>
      <c r="U125" s="223">
        <f>U117+U118+U119+U120+U121+U122+U123+U124</f>
        <v>0</v>
      </c>
      <c r="V125" s="223">
        <f>V117+V118+V119+V120+V121+V122+V123+V124</f>
        <v>0</v>
      </c>
      <c r="W125" s="224">
        <f>W117+W118+W119+W120+W121+W122+W123+W124</f>
        <v>0</v>
      </c>
    </row>
    <row r="126" spans="1:23" ht="30" customHeight="1">
      <c r="A126" s="415">
        <v>14</v>
      </c>
      <c r="B126" s="417" t="s">
        <v>284</v>
      </c>
      <c r="C126" s="144" t="s">
        <v>17</v>
      </c>
      <c r="D126" s="420"/>
      <c r="E126" s="420"/>
      <c r="F126" s="420"/>
      <c r="G126" s="420"/>
      <c r="H126" s="425">
        <v>1.6</v>
      </c>
      <c r="I126" s="240"/>
      <c r="J126" s="232"/>
      <c r="K126" s="232"/>
      <c r="L126" s="232"/>
      <c r="M126" s="233"/>
      <c r="N126" s="427"/>
      <c r="O126" s="420"/>
      <c r="P126" s="420"/>
      <c r="Q126" s="420"/>
      <c r="R126" s="420"/>
      <c r="S126" s="242"/>
      <c r="T126" s="243"/>
      <c r="U126" s="243"/>
      <c r="V126" s="243"/>
      <c r="W126" s="244"/>
    </row>
    <row r="127" spans="1:23" ht="30" customHeight="1">
      <c r="A127" s="415"/>
      <c r="B127" s="418"/>
      <c r="C127" s="146" t="s">
        <v>18</v>
      </c>
      <c r="D127" s="421"/>
      <c r="E127" s="421"/>
      <c r="F127" s="421"/>
      <c r="G127" s="421"/>
      <c r="H127" s="426"/>
      <c r="I127" s="236"/>
      <c r="J127" s="234"/>
      <c r="K127" s="234"/>
      <c r="L127" s="234"/>
      <c r="M127" s="235"/>
      <c r="N127" s="428"/>
      <c r="O127" s="421"/>
      <c r="P127" s="421"/>
      <c r="Q127" s="421"/>
      <c r="R127" s="421"/>
      <c r="S127" s="245"/>
      <c r="T127" s="246"/>
      <c r="U127" s="246"/>
      <c r="V127" s="246"/>
      <c r="W127" s="247"/>
    </row>
    <row r="128" spans="1:23" ht="30" customHeight="1">
      <c r="A128" s="415"/>
      <c r="B128" s="418"/>
      <c r="C128" s="146" t="s">
        <v>19</v>
      </c>
      <c r="D128" s="421"/>
      <c r="E128" s="421"/>
      <c r="F128" s="421"/>
      <c r="G128" s="421"/>
      <c r="H128" s="426"/>
      <c r="I128" s="236"/>
      <c r="J128" s="234"/>
      <c r="K128" s="234"/>
      <c r="L128" s="234"/>
      <c r="M128" s="235"/>
      <c r="N128" s="428"/>
      <c r="O128" s="421"/>
      <c r="P128" s="421"/>
      <c r="Q128" s="421"/>
      <c r="R128" s="421"/>
      <c r="S128" s="245"/>
      <c r="T128" s="246"/>
      <c r="U128" s="246"/>
      <c r="V128" s="246"/>
      <c r="W128" s="247"/>
    </row>
    <row r="129" spans="1:23" ht="30" customHeight="1">
      <c r="A129" s="415"/>
      <c r="B129" s="418"/>
      <c r="C129" s="146" t="s">
        <v>20</v>
      </c>
      <c r="D129" s="421"/>
      <c r="E129" s="421"/>
      <c r="F129" s="421"/>
      <c r="G129" s="421"/>
      <c r="H129" s="426"/>
      <c r="I129" s="236"/>
      <c r="J129" s="234"/>
      <c r="K129" s="234"/>
      <c r="L129" s="234"/>
      <c r="M129" s="235"/>
      <c r="N129" s="428"/>
      <c r="O129" s="421"/>
      <c r="P129" s="421"/>
      <c r="Q129" s="421"/>
      <c r="R129" s="421"/>
      <c r="S129" s="245"/>
      <c r="T129" s="246"/>
      <c r="U129" s="246"/>
      <c r="V129" s="246"/>
      <c r="W129" s="247"/>
    </row>
    <row r="130" spans="1:23" ht="30" customHeight="1">
      <c r="A130" s="415"/>
      <c r="B130" s="418"/>
      <c r="C130" s="146" t="s">
        <v>21</v>
      </c>
      <c r="D130" s="421"/>
      <c r="E130" s="421"/>
      <c r="F130" s="421"/>
      <c r="G130" s="421"/>
      <c r="H130" s="426"/>
      <c r="I130" s="236"/>
      <c r="J130" s="234"/>
      <c r="K130" s="234"/>
      <c r="L130" s="234"/>
      <c r="M130" s="235"/>
      <c r="N130" s="428"/>
      <c r="O130" s="421"/>
      <c r="P130" s="421"/>
      <c r="Q130" s="421"/>
      <c r="R130" s="421"/>
      <c r="S130" s="245"/>
      <c r="T130" s="246"/>
      <c r="U130" s="246"/>
      <c r="V130" s="246"/>
      <c r="W130" s="247"/>
    </row>
    <row r="131" spans="1:23" ht="30" customHeight="1">
      <c r="A131" s="415"/>
      <c r="B131" s="418"/>
      <c r="C131" s="146" t="s">
        <v>22</v>
      </c>
      <c r="D131" s="421"/>
      <c r="E131" s="421"/>
      <c r="F131" s="421"/>
      <c r="G131" s="421"/>
      <c r="H131" s="426"/>
      <c r="I131" s="236"/>
      <c r="J131" s="234"/>
      <c r="K131" s="234"/>
      <c r="L131" s="234"/>
      <c r="M131" s="235"/>
      <c r="N131" s="428"/>
      <c r="O131" s="421"/>
      <c r="P131" s="421"/>
      <c r="Q131" s="421"/>
      <c r="R131" s="421"/>
      <c r="S131" s="245"/>
      <c r="T131" s="246"/>
      <c r="U131" s="246"/>
      <c r="V131" s="246"/>
      <c r="W131" s="247"/>
    </row>
    <row r="132" spans="1:23" ht="30" customHeight="1">
      <c r="A132" s="415"/>
      <c r="B132" s="418"/>
      <c r="C132" s="146" t="s">
        <v>23</v>
      </c>
      <c r="D132" s="421"/>
      <c r="E132" s="421"/>
      <c r="F132" s="421"/>
      <c r="G132" s="421"/>
      <c r="H132" s="426"/>
      <c r="I132" s="236"/>
      <c r="J132" s="234"/>
      <c r="K132" s="234"/>
      <c r="L132" s="234"/>
      <c r="M132" s="235"/>
      <c r="N132" s="428"/>
      <c r="O132" s="421"/>
      <c r="P132" s="421"/>
      <c r="Q132" s="421"/>
      <c r="R132" s="421"/>
      <c r="S132" s="245"/>
      <c r="T132" s="246"/>
      <c r="U132" s="246"/>
      <c r="V132" s="246"/>
      <c r="W132" s="247"/>
    </row>
    <row r="133" spans="1:23" ht="30" customHeight="1" thickBot="1">
      <c r="A133" s="415"/>
      <c r="B133" s="419"/>
      <c r="C133" s="149" t="s">
        <v>24</v>
      </c>
      <c r="D133" s="421"/>
      <c r="E133" s="421"/>
      <c r="F133" s="421"/>
      <c r="G133" s="421"/>
      <c r="H133" s="426"/>
      <c r="I133" s="237"/>
      <c r="J133" s="238"/>
      <c r="K133" s="238"/>
      <c r="L133" s="238"/>
      <c r="M133" s="239"/>
      <c r="N133" s="429"/>
      <c r="O133" s="424"/>
      <c r="P133" s="424"/>
      <c r="Q133" s="424"/>
      <c r="R133" s="424"/>
      <c r="S133" s="251"/>
      <c r="T133" s="248"/>
      <c r="U133" s="248"/>
      <c r="V133" s="248"/>
      <c r="W133" s="252"/>
    </row>
    <row r="134" spans="1:23" ht="30" customHeight="1" thickBot="1">
      <c r="A134" s="416"/>
      <c r="B134" s="422" t="s">
        <v>25</v>
      </c>
      <c r="C134" s="423"/>
      <c r="D134" s="256">
        <f>D126+E126+F126+G126+H126</f>
        <v>1.6</v>
      </c>
      <c r="E134" s="223"/>
      <c r="F134" s="223"/>
      <c r="G134" s="223"/>
      <c r="H134" s="223"/>
      <c r="I134" s="223">
        <f>I126+I127+I128+I129+I130+I131+I132+I133</f>
        <v>0</v>
      </c>
      <c r="J134" s="223">
        <f>J126+J127+J128+J129+J130+J131+J132+J133</f>
        <v>0</v>
      </c>
      <c r="K134" s="223">
        <f>K126+K127+K128+K129+K130+K131+K132+K133</f>
        <v>0</v>
      </c>
      <c r="L134" s="223">
        <f>L126+L127+L128+L129+L130+L131+L132+L133</f>
        <v>0</v>
      </c>
      <c r="M134" s="224">
        <f>M126+M127+M128+M129+M130+M131+M132+M133</f>
        <v>0</v>
      </c>
      <c r="N134" s="256">
        <f>N126+O126+P126+Q126+R126</f>
        <v>0</v>
      </c>
      <c r="O134" s="223"/>
      <c r="P134" s="223"/>
      <c r="Q134" s="223"/>
      <c r="R134" s="223"/>
      <c r="S134" s="223">
        <f>S126+S127+S128+S129+S130+S131+S132+S133</f>
        <v>0</v>
      </c>
      <c r="T134" s="223">
        <f>T126+T127+T128+T129+T130+T131+T132+T133</f>
        <v>0</v>
      </c>
      <c r="U134" s="223">
        <f>U126+U127+U128+U129+U130+U131+U132+U133</f>
        <v>0</v>
      </c>
      <c r="V134" s="223">
        <f>V126+V127+V128+V129+V130+V131+V132+V133</f>
        <v>0</v>
      </c>
      <c r="W134" s="224">
        <f>W126+W127+W128+W129+W130+W131+W132+W133</f>
        <v>0</v>
      </c>
    </row>
    <row r="135" spans="1:23" ht="30" customHeight="1">
      <c r="A135" s="415">
        <v>15</v>
      </c>
      <c r="B135" s="417" t="s">
        <v>285</v>
      </c>
      <c r="C135" s="144" t="s">
        <v>17</v>
      </c>
      <c r="D135" s="420">
        <v>785.97</v>
      </c>
      <c r="E135" s="420"/>
      <c r="F135" s="420">
        <v>1340.83</v>
      </c>
      <c r="G135" s="420">
        <v>12.32</v>
      </c>
      <c r="H135" s="425">
        <v>6.2969999999999997</v>
      </c>
      <c r="I135" s="240">
        <v>12</v>
      </c>
      <c r="J135" s="232"/>
      <c r="K135" s="232"/>
      <c r="L135" s="232"/>
      <c r="M135" s="233"/>
      <c r="N135" s="427">
        <v>32.72</v>
      </c>
      <c r="O135" s="420"/>
      <c r="P135" s="420">
        <v>23.08</v>
      </c>
      <c r="Q135" s="420">
        <v>27.3</v>
      </c>
      <c r="R135" s="420">
        <v>15.5</v>
      </c>
      <c r="S135" s="242"/>
      <c r="T135" s="243"/>
      <c r="U135" s="243"/>
      <c r="V135" s="243"/>
      <c r="W135" s="244"/>
    </row>
    <row r="136" spans="1:23" ht="30" customHeight="1">
      <c r="A136" s="415"/>
      <c r="B136" s="418"/>
      <c r="C136" s="146" t="s">
        <v>18</v>
      </c>
      <c r="D136" s="421"/>
      <c r="E136" s="421"/>
      <c r="F136" s="421"/>
      <c r="G136" s="421"/>
      <c r="H136" s="426"/>
      <c r="I136" s="236"/>
      <c r="J136" s="234"/>
      <c r="K136" s="234"/>
      <c r="L136" s="234"/>
      <c r="M136" s="235"/>
      <c r="N136" s="428"/>
      <c r="O136" s="421"/>
      <c r="P136" s="421"/>
      <c r="Q136" s="421"/>
      <c r="R136" s="421"/>
      <c r="S136" s="245"/>
      <c r="T136" s="246"/>
      <c r="U136" s="246"/>
      <c r="V136" s="246"/>
      <c r="W136" s="247"/>
    </row>
    <row r="137" spans="1:23" ht="30" customHeight="1">
      <c r="A137" s="415"/>
      <c r="B137" s="418"/>
      <c r="C137" s="146" t="s">
        <v>19</v>
      </c>
      <c r="D137" s="421"/>
      <c r="E137" s="421"/>
      <c r="F137" s="421"/>
      <c r="G137" s="421"/>
      <c r="H137" s="426"/>
      <c r="I137" s="236"/>
      <c r="J137" s="234"/>
      <c r="K137" s="234">
        <v>228</v>
      </c>
      <c r="L137" s="234"/>
      <c r="M137" s="235"/>
      <c r="N137" s="428"/>
      <c r="O137" s="421"/>
      <c r="P137" s="421"/>
      <c r="Q137" s="421"/>
      <c r="R137" s="421"/>
      <c r="S137" s="245"/>
      <c r="T137" s="246"/>
      <c r="U137" s="246"/>
      <c r="V137" s="246"/>
      <c r="W137" s="247"/>
    </row>
    <row r="138" spans="1:23" ht="30" customHeight="1">
      <c r="A138" s="415"/>
      <c r="B138" s="418"/>
      <c r="C138" s="146" t="s">
        <v>20</v>
      </c>
      <c r="D138" s="421"/>
      <c r="E138" s="421"/>
      <c r="F138" s="421"/>
      <c r="G138" s="421"/>
      <c r="H138" s="426"/>
      <c r="I138" s="236"/>
      <c r="J138" s="234"/>
      <c r="K138" s="234"/>
      <c r="L138" s="234"/>
      <c r="M138" s="235"/>
      <c r="N138" s="428"/>
      <c r="O138" s="421"/>
      <c r="P138" s="421"/>
      <c r="Q138" s="421"/>
      <c r="R138" s="421"/>
      <c r="S138" s="245"/>
      <c r="T138" s="246"/>
      <c r="U138" s="246"/>
      <c r="V138" s="246"/>
      <c r="W138" s="247"/>
    </row>
    <row r="139" spans="1:23" ht="30" customHeight="1">
      <c r="A139" s="415"/>
      <c r="B139" s="418"/>
      <c r="C139" s="146" t="s">
        <v>21</v>
      </c>
      <c r="D139" s="421"/>
      <c r="E139" s="421"/>
      <c r="F139" s="421"/>
      <c r="G139" s="421"/>
      <c r="H139" s="426"/>
      <c r="I139" s="236">
        <v>15.4</v>
      </c>
      <c r="J139" s="234"/>
      <c r="K139" s="234"/>
      <c r="L139" s="234"/>
      <c r="M139" s="235"/>
      <c r="N139" s="428"/>
      <c r="O139" s="421"/>
      <c r="P139" s="421"/>
      <c r="Q139" s="421"/>
      <c r="R139" s="421"/>
      <c r="S139" s="245">
        <v>21.21</v>
      </c>
      <c r="T139" s="246"/>
      <c r="U139" s="246">
        <v>10.85</v>
      </c>
      <c r="V139" s="246">
        <v>17.3</v>
      </c>
      <c r="W139" s="247"/>
    </row>
    <row r="140" spans="1:23" ht="30" customHeight="1">
      <c r="A140" s="415"/>
      <c r="B140" s="418"/>
      <c r="C140" s="146" t="s">
        <v>22</v>
      </c>
      <c r="D140" s="421"/>
      <c r="E140" s="421"/>
      <c r="F140" s="421"/>
      <c r="G140" s="421"/>
      <c r="H140" s="426"/>
      <c r="I140" s="236">
        <v>10.199999999999999</v>
      </c>
      <c r="J140" s="234"/>
      <c r="K140" s="234"/>
      <c r="L140" s="234"/>
      <c r="M140" s="235"/>
      <c r="N140" s="428"/>
      <c r="O140" s="421"/>
      <c r="P140" s="421"/>
      <c r="Q140" s="421"/>
      <c r="R140" s="421"/>
      <c r="S140" s="245"/>
      <c r="T140" s="246"/>
      <c r="U140" s="246"/>
      <c r="V140" s="246"/>
      <c r="W140" s="247"/>
    </row>
    <row r="141" spans="1:23" ht="30" customHeight="1">
      <c r="A141" s="415"/>
      <c r="B141" s="418"/>
      <c r="C141" s="146" t="s">
        <v>23</v>
      </c>
      <c r="D141" s="421"/>
      <c r="E141" s="421"/>
      <c r="F141" s="421"/>
      <c r="G141" s="421"/>
      <c r="H141" s="426"/>
      <c r="I141" s="236">
        <v>18</v>
      </c>
      <c r="J141" s="234"/>
      <c r="K141" s="234"/>
      <c r="L141" s="234"/>
      <c r="M141" s="235"/>
      <c r="N141" s="428"/>
      <c r="O141" s="421"/>
      <c r="P141" s="421"/>
      <c r="Q141" s="421"/>
      <c r="R141" s="421"/>
      <c r="S141" s="245"/>
      <c r="T141" s="246"/>
      <c r="U141" s="246"/>
      <c r="V141" s="246"/>
      <c r="W141" s="247"/>
    </row>
    <row r="142" spans="1:23" ht="30" customHeight="1" thickBot="1">
      <c r="A142" s="415"/>
      <c r="B142" s="419"/>
      <c r="C142" s="149" t="s">
        <v>24</v>
      </c>
      <c r="D142" s="421"/>
      <c r="E142" s="421"/>
      <c r="F142" s="421"/>
      <c r="G142" s="421"/>
      <c r="H142" s="426"/>
      <c r="I142" s="237">
        <v>12.8</v>
      </c>
      <c r="J142" s="238"/>
      <c r="K142" s="238"/>
      <c r="L142" s="238"/>
      <c r="M142" s="239"/>
      <c r="N142" s="429"/>
      <c r="O142" s="424"/>
      <c r="P142" s="424"/>
      <c r="Q142" s="424"/>
      <c r="R142" s="424"/>
      <c r="S142" s="251"/>
      <c r="T142" s="248"/>
      <c r="U142" s="248"/>
      <c r="V142" s="248"/>
      <c r="W142" s="252"/>
    </row>
    <row r="143" spans="1:23" ht="30" customHeight="1" thickBot="1">
      <c r="A143" s="416"/>
      <c r="B143" s="422" t="s">
        <v>25</v>
      </c>
      <c r="C143" s="423"/>
      <c r="D143" s="256">
        <f>D135+E135+F135+G135+H135</f>
        <v>2145.4170000000004</v>
      </c>
      <c r="E143" s="223"/>
      <c r="F143" s="223"/>
      <c r="G143" s="223"/>
      <c r="H143" s="223"/>
      <c r="I143" s="223">
        <f>I135+I136+I137+I138+I139+I140+I141+I142</f>
        <v>68.399999999999991</v>
      </c>
      <c r="J143" s="223">
        <f>J135+J136+J137+J138+J139+J140+J141+J142</f>
        <v>0</v>
      </c>
      <c r="K143" s="223">
        <f>K135+K136+K137+K138+K139+K140+K141+K142</f>
        <v>228</v>
      </c>
      <c r="L143" s="223">
        <f>L135+L136+L137+L138+L139+L140+L141+L142</f>
        <v>0</v>
      </c>
      <c r="M143" s="224">
        <f>M135+M136+M137+M138+M139+M140+M141+M142</f>
        <v>0</v>
      </c>
      <c r="N143" s="256">
        <f>N135+O135+P135+Q135+R135</f>
        <v>98.6</v>
      </c>
      <c r="O143" s="223"/>
      <c r="P143" s="223"/>
      <c r="Q143" s="223"/>
      <c r="R143" s="223"/>
      <c r="S143" s="223">
        <f>S135+S136+S137+S138+S139+S140+S141+S142</f>
        <v>21.21</v>
      </c>
      <c r="T143" s="223">
        <f>T135+T136+T137+T138+T139+T140+T141+T142</f>
        <v>0</v>
      </c>
      <c r="U143" s="223">
        <f>U135+U136+U137+U138+U139+U140+U141+U142</f>
        <v>10.85</v>
      </c>
      <c r="V143" s="223">
        <f>V135+V136+V137+V138+V139+V140+V141+V142</f>
        <v>17.3</v>
      </c>
      <c r="W143" s="224">
        <f>W135+W136+W137+W138+W139+W140+W141+W142</f>
        <v>0</v>
      </c>
    </row>
    <row r="144" spans="1:23" ht="30" customHeight="1">
      <c r="A144" s="415">
        <v>16</v>
      </c>
      <c r="B144" s="417" t="s">
        <v>286</v>
      </c>
      <c r="C144" s="144" t="s">
        <v>17</v>
      </c>
      <c r="D144" s="420">
        <v>2362.65</v>
      </c>
      <c r="E144" s="420"/>
      <c r="F144" s="420">
        <v>446.4</v>
      </c>
      <c r="G144" s="420">
        <v>0.2</v>
      </c>
      <c r="H144" s="425">
        <v>0.76600000000000001</v>
      </c>
      <c r="I144" s="240"/>
      <c r="J144" s="232"/>
      <c r="K144" s="232"/>
      <c r="L144" s="232"/>
      <c r="M144" s="233"/>
      <c r="N144" s="427">
        <v>0</v>
      </c>
      <c r="O144" s="420">
        <v>0</v>
      </c>
      <c r="P144" s="420">
        <v>0</v>
      </c>
      <c r="Q144" s="420">
        <v>0</v>
      </c>
      <c r="R144" s="420">
        <v>0</v>
      </c>
      <c r="S144" s="242"/>
      <c r="T144" s="243"/>
      <c r="U144" s="243"/>
      <c r="V144" s="243"/>
      <c r="W144" s="244"/>
    </row>
    <row r="145" spans="1:23" ht="30" customHeight="1">
      <c r="A145" s="415"/>
      <c r="B145" s="418"/>
      <c r="C145" s="146" t="s">
        <v>18</v>
      </c>
      <c r="D145" s="421"/>
      <c r="E145" s="421"/>
      <c r="F145" s="421"/>
      <c r="G145" s="421"/>
      <c r="H145" s="426"/>
      <c r="I145" s="236"/>
      <c r="J145" s="234"/>
      <c r="K145" s="234"/>
      <c r="L145" s="234"/>
      <c r="M145" s="235"/>
      <c r="N145" s="428"/>
      <c r="O145" s="421"/>
      <c r="P145" s="421"/>
      <c r="Q145" s="421"/>
      <c r="R145" s="421"/>
      <c r="S145" s="245"/>
      <c r="T145" s="246"/>
      <c r="U145" s="246"/>
      <c r="V145" s="246"/>
      <c r="W145" s="247"/>
    </row>
    <row r="146" spans="1:23" ht="30" customHeight="1">
      <c r="A146" s="415"/>
      <c r="B146" s="418"/>
      <c r="C146" s="146" t="s">
        <v>19</v>
      </c>
      <c r="D146" s="421"/>
      <c r="E146" s="421"/>
      <c r="F146" s="421"/>
      <c r="G146" s="421"/>
      <c r="H146" s="426"/>
      <c r="I146" s="236"/>
      <c r="J146" s="234"/>
      <c r="K146" s="234"/>
      <c r="L146" s="234"/>
      <c r="M146" s="235"/>
      <c r="N146" s="428"/>
      <c r="O146" s="421"/>
      <c r="P146" s="421"/>
      <c r="Q146" s="421"/>
      <c r="R146" s="421"/>
      <c r="S146" s="245"/>
      <c r="T146" s="246"/>
      <c r="U146" s="246"/>
      <c r="V146" s="246"/>
      <c r="W146" s="247"/>
    </row>
    <row r="147" spans="1:23" ht="30" customHeight="1">
      <c r="A147" s="415"/>
      <c r="B147" s="418"/>
      <c r="C147" s="146" t="s">
        <v>20</v>
      </c>
      <c r="D147" s="421"/>
      <c r="E147" s="421"/>
      <c r="F147" s="421"/>
      <c r="G147" s="421"/>
      <c r="H147" s="426"/>
      <c r="I147" s="236"/>
      <c r="J147" s="234"/>
      <c r="K147" s="234"/>
      <c r="L147" s="234"/>
      <c r="M147" s="235"/>
      <c r="N147" s="428"/>
      <c r="O147" s="421"/>
      <c r="P147" s="421"/>
      <c r="Q147" s="421"/>
      <c r="R147" s="421"/>
      <c r="S147" s="245"/>
      <c r="T147" s="246"/>
      <c r="U147" s="246"/>
      <c r="V147" s="246"/>
      <c r="W147" s="247"/>
    </row>
    <row r="148" spans="1:23" ht="30" customHeight="1">
      <c r="A148" s="415"/>
      <c r="B148" s="418"/>
      <c r="C148" s="146" t="s">
        <v>21</v>
      </c>
      <c r="D148" s="421"/>
      <c r="E148" s="421"/>
      <c r="F148" s="421"/>
      <c r="G148" s="421"/>
      <c r="H148" s="426"/>
      <c r="I148" s="236">
        <v>41.42</v>
      </c>
      <c r="J148" s="234"/>
      <c r="K148" s="234">
        <v>343.93</v>
      </c>
      <c r="L148" s="234"/>
      <c r="M148" s="235"/>
      <c r="N148" s="428"/>
      <c r="O148" s="421"/>
      <c r="P148" s="421"/>
      <c r="Q148" s="421"/>
      <c r="R148" s="421"/>
      <c r="S148" s="245"/>
      <c r="T148" s="246"/>
      <c r="U148" s="246"/>
      <c r="V148" s="246"/>
      <c r="W148" s="247"/>
    </row>
    <row r="149" spans="1:23" ht="30" customHeight="1">
      <c r="A149" s="415"/>
      <c r="B149" s="418"/>
      <c r="C149" s="146" t="s">
        <v>22</v>
      </c>
      <c r="D149" s="421"/>
      <c r="E149" s="421"/>
      <c r="F149" s="421"/>
      <c r="G149" s="421"/>
      <c r="H149" s="426"/>
      <c r="I149" s="236"/>
      <c r="J149" s="234"/>
      <c r="K149" s="234"/>
      <c r="L149" s="234"/>
      <c r="M149" s="235"/>
      <c r="N149" s="428"/>
      <c r="O149" s="421"/>
      <c r="P149" s="421"/>
      <c r="Q149" s="421"/>
      <c r="R149" s="421"/>
      <c r="S149" s="245"/>
      <c r="T149" s="246"/>
      <c r="U149" s="246"/>
      <c r="V149" s="246"/>
      <c r="W149" s="247"/>
    </row>
    <row r="150" spans="1:23" ht="30" customHeight="1">
      <c r="A150" s="415"/>
      <c r="B150" s="418"/>
      <c r="C150" s="146" t="s">
        <v>23</v>
      </c>
      <c r="D150" s="421"/>
      <c r="E150" s="421"/>
      <c r="F150" s="421"/>
      <c r="G150" s="421"/>
      <c r="H150" s="426"/>
      <c r="I150" s="236"/>
      <c r="J150" s="234"/>
      <c r="K150" s="234"/>
      <c r="L150" s="234"/>
      <c r="M150" s="235"/>
      <c r="N150" s="428"/>
      <c r="O150" s="421"/>
      <c r="P150" s="421"/>
      <c r="Q150" s="421"/>
      <c r="R150" s="421"/>
      <c r="S150" s="245"/>
      <c r="T150" s="246"/>
      <c r="U150" s="246"/>
      <c r="V150" s="246"/>
      <c r="W150" s="247"/>
    </row>
    <row r="151" spans="1:23" ht="30" customHeight="1" thickBot="1">
      <c r="A151" s="415"/>
      <c r="B151" s="419"/>
      <c r="C151" s="149" t="s">
        <v>24</v>
      </c>
      <c r="D151" s="421"/>
      <c r="E151" s="421"/>
      <c r="F151" s="421"/>
      <c r="G151" s="421"/>
      <c r="H151" s="426"/>
      <c r="I151" s="237"/>
      <c r="J151" s="238"/>
      <c r="K151" s="238"/>
      <c r="L151" s="238"/>
      <c r="M151" s="239"/>
      <c r="N151" s="429"/>
      <c r="O151" s="424"/>
      <c r="P151" s="424"/>
      <c r="Q151" s="424"/>
      <c r="R151" s="424"/>
      <c r="S151" s="251"/>
      <c r="T151" s="248"/>
      <c r="U151" s="248"/>
      <c r="V151" s="248"/>
      <c r="W151" s="252"/>
    </row>
    <row r="152" spans="1:23" ht="30" customHeight="1" thickBot="1">
      <c r="A152" s="416"/>
      <c r="B152" s="422" t="s">
        <v>25</v>
      </c>
      <c r="C152" s="423"/>
      <c r="D152" s="256">
        <f>D144+E144+F144+G144+H144</f>
        <v>2810.0160000000001</v>
      </c>
      <c r="E152" s="223"/>
      <c r="F152" s="223"/>
      <c r="G152" s="223"/>
      <c r="H152" s="223"/>
      <c r="I152" s="223">
        <f>I144+I145+I146+I147+I148+I149+I150+I151</f>
        <v>41.42</v>
      </c>
      <c r="J152" s="223">
        <f>J144+J145+J146+J147+J148+J149+J150+J151</f>
        <v>0</v>
      </c>
      <c r="K152" s="223">
        <f>K144+K145+K146+K147+K148+K149+K150+K151</f>
        <v>343.93</v>
      </c>
      <c r="L152" s="223">
        <f>L144+L145+L146+L147+L148+L149+L150+L151</f>
        <v>0</v>
      </c>
      <c r="M152" s="224">
        <f>M144+M145+M146+M147+M148+M149+M150+M151</f>
        <v>0</v>
      </c>
      <c r="N152" s="256">
        <f>N144+O144+P144+Q144+R144</f>
        <v>0</v>
      </c>
      <c r="O152" s="223"/>
      <c r="P152" s="223"/>
      <c r="Q152" s="223"/>
      <c r="R152" s="223"/>
      <c r="S152" s="223">
        <f>S144+S145+S146+S147+S148+S149+S150+S151</f>
        <v>0</v>
      </c>
      <c r="T152" s="223">
        <f>T144+T145+T146+T147+T148+T149+T150+T151</f>
        <v>0</v>
      </c>
      <c r="U152" s="223">
        <f>U144+U145+U146+U147+U148+U149+U150+U151</f>
        <v>0</v>
      </c>
      <c r="V152" s="223">
        <f>V144+V145+V146+V147+V148+V149+V150+V151</f>
        <v>0</v>
      </c>
      <c r="W152" s="224">
        <f>W144+W145+W146+W147+W148+W149+W150+W151</f>
        <v>0</v>
      </c>
    </row>
    <row r="153" spans="1:23" ht="30" customHeight="1">
      <c r="A153" s="415">
        <v>17</v>
      </c>
      <c r="B153" s="417" t="s">
        <v>287</v>
      </c>
      <c r="C153" s="144" t="s">
        <v>17</v>
      </c>
      <c r="D153" s="420">
        <v>2.8109999999999999</v>
      </c>
      <c r="E153" s="420"/>
      <c r="F153" s="420">
        <v>13.454000000000001</v>
      </c>
      <c r="G153" s="420"/>
      <c r="H153" s="425"/>
      <c r="I153" s="240">
        <v>0</v>
      </c>
      <c r="J153" s="232">
        <v>0</v>
      </c>
      <c r="K153" s="232">
        <v>0</v>
      </c>
      <c r="L153" s="232">
        <v>0</v>
      </c>
      <c r="M153" s="233">
        <v>0</v>
      </c>
      <c r="N153" s="427">
        <v>0</v>
      </c>
      <c r="O153" s="420">
        <v>0</v>
      </c>
      <c r="P153" s="420">
        <v>0</v>
      </c>
      <c r="Q153" s="420">
        <v>0</v>
      </c>
      <c r="R153" s="420">
        <v>0</v>
      </c>
      <c r="S153" s="242">
        <v>0</v>
      </c>
      <c r="T153" s="243">
        <v>0</v>
      </c>
      <c r="U153" s="243">
        <v>0</v>
      </c>
      <c r="V153" s="243">
        <v>0</v>
      </c>
      <c r="W153" s="244">
        <v>0</v>
      </c>
    </row>
    <row r="154" spans="1:23" ht="30" customHeight="1">
      <c r="A154" s="415"/>
      <c r="B154" s="418"/>
      <c r="C154" s="146" t="s">
        <v>18</v>
      </c>
      <c r="D154" s="421"/>
      <c r="E154" s="421"/>
      <c r="F154" s="421"/>
      <c r="G154" s="421"/>
      <c r="H154" s="426"/>
      <c r="I154" s="236">
        <v>0</v>
      </c>
      <c r="J154" s="234">
        <v>0</v>
      </c>
      <c r="K154" s="234">
        <v>0</v>
      </c>
      <c r="L154" s="234">
        <v>0</v>
      </c>
      <c r="M154" s="235">
        <v>0</v>
      </c>
      <c r="N154" s="428"/>
      <c r="O154" s="421"/>
      <c r="P154" s="421"/>
      <c r="Q154" s="421"/>
      <c r="R154" s="421"/>
      <c r="S154" s="245">
        <v>0</v>
      </c>
      <c r="T154" s="246">
        <v>0</v>
      </c>
      <c r="U154" s="246">
        <v>0</v>
      </c>
      <c r="V154" s="246">
        <v>0</v>
      </c>
      <c r="W154" s="247">
        <v>0</v>
      </c>
    </row>
    <row r="155" spans="1:23" ht="30" customHeight="1">
      <c r="A155" s="415"/>
      <c r="B155" s="418"/>
      <c r="C155" s="146" t="s">
        <v>19</v>
      </c>
      <c r="D155" s="421"/>
      <c r="E155" s="421"/>
      <c r="F155" s="421"/>
      <c r="G155" s="421"/>
      <c r="H155" s="426"/>
      <c r="I155" s="236">
        <v>0</v>
      </c>
      <c r="J155" s="234">
        <v>0</v>
      </c>
      <c r="K155" s="234">
        <v>0</v>
      </c>
      <c r="L155" s="234">
        <v>0</v>
      </c>
      <c r="M155" s="235">
        <v>0</v>
      </c>
      <c r="N155" s="428"/>
      <c r="O155" s="421"/>
      <c r="P155" s="421"/>
      <c r="Q155" s="421"/>
      <c r="R155" s="421"/>
      <c r="S155" s="245">
        <v>0</v>
      </c>
      <c r="T155" s="246">
        <v>0</v>
      </c>
      <c r="U155" s="246">
        <v>0</v>
      </c>
      <c r="V155" s="246">
        <v>0</v>
      </c>
      <c r="W155" s="247">
        <v>0</v>
      </c>
    </row>
    <row r="156" spans="1:23" ht="30" customHeight="1">
      <c r="A156" s="415"/>
      <c r="B156" s="418"/>
      <c r="C156" s="146" t="s">
        <v>20</v>
      </c>
      <c r="D156" s="421"/>
      <c r="E156" s="421"/>
      <c r="F156" s="421"/>
      <c r="G156" s="421"/>
      <c r="H156" s="426"/>
      <c r="I156" s="236">
        <v>0</v>
      </c>
      <c r="J156" s="234">
        <v>0</v>
      </c>
      <c r="K156" s="234">
        <v>0</v>
      </c>
      <c r="L156" s="234">
        <v>0</v>
      </c>
      <c r="M156" s="235">
        <v>0</v>
      </c>
      <c r="N156" s="428"/>
      <c r="O156" s="421"/>
      <c r="P156" s="421"/>
      <c r="Q156" s="421"/>
      <c r="R156" s="421"/>
      <c r="S156" s="245">
        <v>0</v>
      </c>
      <c r="T156" s="246">
        <v>0</v>
      </c>
      <c r="U156" s="246">
        <v>0</v>
      </c>
      <c r="V156" s="246">
        <v>0</v>
      </c>
      <c r="W156" s="247">
        <v>0</v>
      </c>
    </row>
    <row r="157" spans="1:23" ht="30" customHeight="1">
      <c r="A157" s="415"/>
      <c r="B157" s="418"/>
      <c r="C157" s="146" t="s">
        <v>21</v>
      </c>
      <c r="D157" s="421"/>
      <c r="E157" s="421"/>
      <c r="F157" s="421"/>
      <c r="G157" s="421"/>
      <c r="H157" s="426"/>
      <c r="I157" s="236">
        <v>0</v>
      </c>
      <c r="J157" s="234">
        <v>0</v>
      </c>
      <c r="K157" s="234">
        <v>0</v>
      </c>
      <c r="L157" s="234">
        <v>0</v>
      </c>
      <c r="M157" s="235">
        <v>0</v>
      </c>
      <c r="N157" s="428"/>
      <c r="O157" s="421"/>
      <c r="P157" s="421"/>
      <c r="Q157" s="421"/>
      <c r="R157" s="421"/>
      <c r="S157" s="245">
        <v>0</v>
      </c>
      <c r="T157" s="246">
        <v>0</v>
      </c>
      <c r="U157" s="246">
        <v>0</v>
      </c>
      <c r="V157" s="246">
        <v>0</v>
      </c>
      <c r="W157" s="247">
        <v>0</v>
      </c>
    </row>
    <row r="158" spans="1:23" ht="30" customHeight="1">
      <c r="A158" s="415"/>
      <c r="B158" s="418"/>
      <c r="C158" s="146" t="s">
        <v>22</v>
      </c>
      <c r="D158" s="421"/>
      <c r="E158" s="421"/>
      <c r="F158" s="421"/>
      <c r="G158" s="421"/>
      <c r="H158" s="426"/>
      <c r="I158" s="236">
        <v>0</v>
      </c>
      <c r="J158" s="234">
        <v>0</v>
      </c>
      <c r="K158" s="234">
        <v>0</v>
      </c>
      <c r="L158" s="234">
        <v>0</v>
      </c>
      <c r="M158" s="235">
        <v>0</v>
      </c>
      <c r="N158" s="428"/>
      <c r="O158" s="421"/>
      <c r="P158" s="421"/>
      <c r="Q158" s="421"/>
      <c r="R158" s="421"/>
      <c r="S158" s="245">
        <v>0</v>
      </c>
      <c r="T158" s="246">
        <v>0</v>
      </c>
      <c r="U158" s="246">
        <v>0</v>
      </c>
      <c r="V158" s="246">
        <v>0</v>
      </c>
      <c r="W158" s="247">
        <v>0</v>
      </c>
    </row>
    <row r="159" spans="1:23" ht="30" customHeight="1">
      <c r="A159" s="415"/>
      <c r="B159" s="418"/>
      <c r="C159" s="146" t="s">
        <v>23</v>
      </c>
      <c r="D159" s="421"/>
      <c r="E159" s="421"/>
      <c r="F159" s="421"/>
      <c r="G159" s="421"/>
      <c r="H159" s="426"/>
      <c r="I159" s="236">
        <v>0</v>
      </c>
      <c r="J159" s="234">
        <v>0</v>
      </c>
      <c r="K159" s="234">
        <v>0</v>
      </c>
      <c r="L159" s="234">
        <v>0</v>
      </c>
      <c r="M159" s="235">
        <v>0</v>
      </c>
      <c r="N159" s="428"/>
      <c r="O159" s="421"/>
      <c r="P159" s="421"/>
      <c r="Q159" s="421"/>
      <c r="R159" s="421"/>
      <c r="S159" s="245">
        <v>0</v>
      </c>
      <c r="T159" s="246">
        <v>0</v>
      </c>
      <c r="U159" s="246">
        <v>0</v>
      </c>
      <c r="V159" s="246">
        <v>0</v>
      </c>
      <c r="W159" s="247">
        <v>0</v>
      </c>
    </row>
    <row r="160" spans="1:23" ht="30" customHeight="1" thickBot="1">
      <c r="A160" s="415"/>
      <c r="B160" s="419"/>
      <c r="C160" s="149" t="s">
        <v>24</v>
      </c>
      <c r="D160" s="421"/>
      <c r="E160" s="421"/>
      <c r="F160" s="421"/>
      <c r="G160" s="421"/>
      <c r="H160" s="426"/>
      <c r="I160" s="237">
        <v>0</v>
      </c>
      <c r="J160" s="238">
        <v>0</v>
      </c>
      <c r="K160" s="238">
        <v>0</v>
      </c>
      <c r="L160" s="238">
        <v>0</v>
      </c>
      <c r="M160" s="239">
        <v>0</v>
      </c>
      <c r="N160" s="429"/>
      <c r="O160" s="424"/>
      <c r="P160" s="424"/>
      <c r="Q160" s="424"/>
      <c r="R160" s="424"/>
      <c r="S160" s="251">
        <v>0</v>
      </c>
      <c r="T160" s="248">
        <v>0</v>
      </c>
      <c r="U160" s="248">
        <v>0</v>
      </c>
      <c r="V160" s="248">
        <v>0</v>
      </c>
      <c r="W160" s="252">
        <v>0</v>
      </c>
    </row>
    <row r="161" spans="1:23" ht="30" customHeight="1" thickBot="1">
      <c r="A161" s="416"/>
      <c r="B161" s="422" t="s">
        <v>25</v>
      </c>
      <c r="C161" s="423"/>
      <c r="D161" s="256">
        <f>D153+E153+F153+G153+H153</f>
        <v>16.265000000000001</v>
      </c>
      <c r="E161" s="223"/>
      <c r="F161" s="223"/>
      <c r="G161" s="223"/>
      <c r="H161" s="223"/>
      <c r="I161" s="223">
        <f>I153+I154+I155+I156+I157+I158+I159+I160</f>
        <v>0</v>
      </c>
      <c r="J161" s="223">
        <f>J153+J154+J155+J156+J157+J158+J159+J160</f>
        <v>0</v>
      </c>
      <c r="K161" s="223">
        <f>K153+K154+K155+K156+K157+K158+K159+K160</f>
        <v>0</v>
      </c>
      <c r="L161" s="223">
        <f>L153+L154+L155+L156+L157+L158+L159+L160</f>
        <v>0</v>
      </c>
      <c r="M161" s="224">
        <f>M153+M154+M155+M156+M157+M158+M159+M160</f>
        <v>0</v>
      </c>
      <c r="N161" s="256">
        <f>N153+O153+P153+Q153+R153</f>
        <v>0</v>
      </c>
      <c r="O161" s="223"/>
      <c r="P161" s="223"/>
      <c r="Q161" s="223"/>
      <c r="R161" s="223"/>
      <c r="S161" s="223">
        <f>S153+S154+S155+S156+S157+S158+S159+S160</f>
        <v>0</v>
      </c>
      <c r="T161" s="223">
        <f>T153+T154+T155+T156+T157+T158+T159+T160</f>
        <v>0</v>
      </c>
      <c r="U161" s="223">
        <f>U153+U154+U155+U156+U157+U158+U159+U160</f>
        <v>0</v>
      </c>
      <c r="V161" s="223">
        <f>V153+V154+V155+V156+V157+V158+V159+V160</f>
        <v>0</v>
      </c>
      <c r="W161" s="224">
        <f>W153+W154+W155+W156+W157+W158+W159+W160</f>
        <v>0</v>
      </c>
    </row>
    <row r="162" spans="1:23" ht="30" customHeight="1">
      <c r="A162" s="415">
        <v>18</v>
      </c>
      <c r="B162" s="417" t="s">
        <v>288</v>
      </c>
      <c r="C162" s="144" t="s">
        <v>17</v>
      </c>
      <c r="D162" s="420">
        <v>1279.96</v>
      </c>
      <c r="E162" s="420"/>
      <c r="F162" s="420">
        <v>1234.6400000000001</v>
      </c>
      <c r="G162" s="420">
        <v>4.8499999999999996</v>
      </c>
      <c r="H162" s="425">
        <v>25.84</v>
      </c>
      <c r="I162" s="240"/>
      <c r="J162" s="232"/>
      <c r="K162" s="232"/>
      <c r="L162" s="232"/>
      <c r="M162" s="233"/>
      <c r="N162" s="427"/>
      <c r="O162" s="420"/>
      <c r="P162" s="420">
        <v>2.5299999999999998</v>
      </c>
      <c r="Q162" s="420"/>
      <c r="R162" s="420"/>
      <c r="S162" s="242"/>
      <c r="T162" s="243"/>
      <c r="U162" s="243"/>
      <c r="V162" s="243"/>
      <c r="W162" s="244"/>
    </row>
    <row r="163" spans="1:23" ht="30" customHeight="1">
      <c r="A163" s="415"/>
      <c r="B163" s="418"/>
      <c r="C163" s="146" t="s">
        <v>18</v>
      </c>
      <c r="D163" s="421"/>
      <c r="E163" s="421"/>
      <c r="F163" s="421"/>
      <c r="G163" s="421"/>
      <c r="H163" s="426"/>
      <c r="I163" s="236"/>
      <c r="J163" s="234"/>
      <c r="K163" s="234"/>
      <c r="L163" s="234"/>
      <c r="M163" s="235"/>
      <c r="N163" s="428"/>
      <c r="O163" s="421"/>
      <c r="P163" s="421"/>
      <c r="Q163" s="421"/>
      <c r="R163" s="421"/>
      <c r="S163" s="245"/>
      <c r="T163" s="246"/>
      <c r="U163" s="246"/>
      <c r="V163" s="246"/>
      <c r="W163" s="247"/>
    </row>
    <row r="164" spans="1:23" ht="30" customHeight="1">
      <c r="A164" s="415"/>
      <c r="B164" s="418"/>
      <c r="C164" s="146" t="s">
        <v>19</v>
      </c>
      <c r="D164" s="421"/>
      <c r="E164" s="421"/>
      <c r="F164" s="421"/>
      <c r="G164" s="421"/>
      <c r="H164" s="426"/>
      <c r="I164" s="236"/>
      <c r="J164" s="234"/>
      <c r="K164" s="234"/>
      <c r="L164" s="234"/>
      <c r="M164" s="235"/>
      <c r="N164" s="428"/>
      <c r="O164" s="421"/>
      <c r="P164" s="421"/>
      <c r="Q164" s="421"/>
      <c r="R164" s="421"/>
      <c r="S164" s="245"/>
      <c r="T164" s="246"/>
      <c r="U164" s="246"/>
      <c r="V164" s="246"/>
      <c r="W164" s="247"/>
    </row>
    <row r="165" spans="1:23" ht="30" customHeight="1">
      <c r="A165" s="415"/>
      <c r="B165" s="418"/>
      <c r="C165" s="146" t="s">
        <v>20</v>
      </c>
      <c r="D165" s="421"/>
      <c r="E165" s="421"/>
      <c r="F165" s="421"/>
      <c r="G165" s="421"/>
      <c r="H165" s="426"/>
      <c r="I165" s="236"/>
      <c r="J165" s="234"/>
      <c r="K165" s="234"/>
      <c r="L165" s="234"/>
      <c r="M165" s="235"/>
      <c r="N165" s="428"/>
      <c r="O165" s="421"/>
      <c r="P165" s="421"/>
      <c r="Q165" s="421"/>
      <c r="R165" s="421"/>
      <c r="S165" s="245"/>
      <c r="T165" s="246"/>
      <c r="U165" s="246"/>
      <c r="V165" s="246"/>
      <c r="W165" s="247"/>
    </row>
    <row r="166" spans="1:23" ht="30" customHeight="1">
      <c r="A166" s="415"/>
      <c r="B166" s="418"/>
      <c r="C166" s="146" t="s">
        <v>21</v>
      </c>
      <c r="D166" s="421"/>
      <c r="E166" s="421"/>
      <c r="F166" s="421"/>
      <c r="G166" s="421"/>
      <c r="H166" s="426"/>
      <c r="I166" s="236">
        <v>131.32</v>
      </c>
      <c r="J166" s="234"/>
      <c r="K166" s="234">
        <v>262.5</v>
      </c>
      <c r="L166" s="234"/>
      <c r="M166" s="235"/>
      <c r="N166" s="428"/>
      <c r="O166" s="421"/>
      <c r="P166" s="421"/>
      <c r="Q166" s="421"/>
      <c r="R166" s="421"/>
      <c r="S166" s="245"/>
      <c r="T166" s="246"/>
      <c r="U166" s="246"/>
      <c r="V166" s="246"/>
      <c r="W166" s="247"/>
    </row>
    <row r="167" spans="1:23" ht="30" customHeight="1">
      <c r="A167" s="415"/>
      <c r="B167" s="418"/>
      <c r="C167" s="146" t="s">
        <v>22</v>
      </c>
      <c r="D167" s="421"/>
      <c r="E167" s="421"/>
      <c r="F167" s="421"/>
      <c r="G167" s="421"/>
      <c r="H167" s="426"/>
      <c r="I167" s="236"/>
      <c r="J167" s="234"/>
      <c r="K167" s="234"/>
      <c r="L167" s="234"/>
      <c r="M167" s="235"/>
      <c r="N167" s="428"/>
      <c r="O167" s="421"/>
      <c r="P167" s="421"/>
      <c r="Q167" s="421"/>
      <c r="R167" s="421"/>
      <c r="S167" s="245"/>
      <c r="T167" s="246"/>
      <c r="U167" s="246"/>
      <c r="V167" s="246"/>
      <c r="W167" s="247"/>
    </row>
    <row r="168" spans="1:23" ht="30" customHeight="1">
      <c r="A168" s="415"/>
      <c r="B168" s="418"/>
      <c r="C168" s="146" t="s">
        <v>23</v>
      </c>
      <c r="D168" s="421"/>
      <c r="E168" s="421"/>
      <c r="F168" s="421"/>
      <c r="G168" s="421"/>
      <c r="H168" s="426"/>
      <c r="I168" s="236"/>
      <c r="J168" s="234"/>
      <c r="K168" s="234"/>
      <c r="L168" s="234"/>
      <c r="M168" s="235"/>
      <c r="N168" s="428"/>
      <c r="O168" s="421"/>
      <c r="P168" s="421"/>
      <c r="Q168" s="421"/>
      <c r="R168" s="421"/>
      <c r="S168" s="245"/>
      <c r="T168" s="246"/>
      <c r="U168" s="246"/>
      <c r="V168" s="246"/>
      <c r="W168" s="247"/>
    </row>
    <row r="169" spans="1:23" ht="30" customHeight="1" thickBot="1">
      <c r="A169" s="415"/>
      <c r="B169" s="419"/>
      <c r="C169" s="149" t="s">
        <v>24</v>
      </c>
      <c r="D169" s="421"/>
      <c r="E169" s="421"/>
      <c r="F169" s="421"/>
      <c r="G169" s="421"/>
      <c r="H169" s="426"/>
      <c r="I169" s="237">
        <v>110</v>
      </c>
      <c r="J169" s="238"/>
      <c r="K169" s="238">
        <v>112.5</v>
      </c>
      <c r="L169" s="238"/>
      <c r="M169" s="239"/>
      <c r="N169" s="429"/>
      <c r="O169" s="424"/>
      <c r="P169" s="424"/>
      <c r="Q169" s="424"/>
      <c r="R169" s="424"/>
      <c r="S169" s="251"/>
      <c r="T169" s="248"/>
      <c r="U169" s="248"/>
      <c r="V169" s="248"/>
      <c r="W169" s="252"/>
    </row>
    <row r="170" spans="1:23" ht="30" customHeight="1" thickBot="1">
      <c r="A170" s="416"/>
      <c r="B170" s="422" t="s">
        <v>25</v>
      </c>
      <c r="C170" s="423"/>
      <c r="D170" s="256">
        <f>D162+E162+F162+G162+H162</f>
        <v>2545.2900000000004</v>
      </c>
      <c r="E170" s="223"/>
      <c r="F170" s="223"/>
      <c r="G170" s="223"/>
      <c r="H170" s="223"/>
      <c r="I170" s="223">
        <f>I162+I163+I164+I165+I166+I167+I168+I169</f>
        <v>241.32</v>
      </c>
      <c r="J170" s="223">
        <f>J162+J163+J164+J165+J166+J167+J168+J169</f>
        <v>0</v>
      </c>
      <c r="K170" s="223">
        <f>K162+K163+K164+K165+K166+K167+K168+K169</f>
        <v>375</v>
      </c>
      <c r="L170" s="223">
        <f>L162+L163+L164+L165+L166+L167+L168+L169</f>
        <v>0</v>
      </c>
      <c r="M170" s="224">
        <f>M162+M163+M164+M165+M166+M167+M168+M169</f>
        <v>0</v>
      </c>
      <c r="N170" s="256">
        <f>N162+O162+P162+Q162+R162</f>
        <v>2.5299999999999998</v>
      </c>
      <c r="O170" s="223"/>
      <c r="P170" s="223"/>
      <c r="Q170" s="223"/>
      <c r="R170" s="223"/>
      <c r="S170" s="223">
        <f>S162+S163+S164+S165+S166+S167+S168+S169</f>
        <v>0</v>
      </c>
      <c r="T170" s="223">
        <f>T162+T163+T164+T165+T166+T167+T168+T169</f>
        <v>0</v>
      </c>
      <c r="U170" s="223">
        <f>U162+U163+U164+U165+U166+U167+U168+U169</f>
        <v>0</v>
      </c>
      <c r="V170" s="223">
        <f>V162+V163+V164+V165+V166+V167+V168+V169</f>
        <v>0</v>
      </c>
      <c r="W170" s="224">
        <f>W162+W163+W164+W165+W166+W167+W168+W169</f>
        <v>0</v>
      </c>
    </row>
    <row r="171" spans="1:23" ht="30" customHeight="1">
      <c r="A171" s="415">
        <v>19</v>
      </c>
      <c r="B171" s="417" t="s">
        <v>289</v>
      </c>
      <c r="C171" s="144" t="s">
        <v>17</v>
      </c>
      <c r="D171" s="420">
        <v>31.59</v>
      </c>
      <c r="E171" s="420"/>
      <c r="F171" s="420">
        <v>86.32</v>
      </c>
      <c r="G171" s="420">
        <v>0.46</v>
      </c>
      <c r="H171" s="425"/>
      <c r="I171" s="240">
        <v>35.299999999999997</v>
      </c>
      <c r="J171" s="232"/>
      <c r="K171" s="232"/>
      <c r="L171" s="232"/>
      <c r="M171" s="233"/>
      <c r="N171" s="427"/>
      <c r="O171" s="420"/>
      <c r="P171" s="420"/>
      <c r="Q171" s="420"/>
      <c r="R171" s="420"/>
      <c r="S171" s="242"/>
      <c r="T171" s="243"/>
      <c r="U171" s="243"/>
      <c r="V171" s="243"/>
      <c r="W171" s="244"/>
    </row>
    <row r="172" spans="1:23" ht="30" customHeight="1">
      <c r="A172" s="415"/>
      <c r="B172" s="418"/>
      <c r="C172" s="146" t="s">
        <v>18</v>
      </c>
      <c r="D172" s="421"/>
      <c r="E172" s="421"/>
      <c r="F172" s="421"/>
      <c r="G172" s="421"/>
      <c r="H172" s="426"/>
      <c r="I172" s="236"/>
      <c r="J172" s="234"/>
      <c r="K172" s="234"/>
      <c r="L172" s="234"/>
      <c r="M172" s="235"/>
      <c r="N172" s="428"/>
      <c r="O172" s="421"/>
      <c r="P172" s="421"/>
      <c r="Q172" s="421"/>
      <c r="R172" s="421"/>
      <c r="S172" s="245"/>
      <c r="T172" s="246"/>
      <c r="U172" s="246"/>
      <c r="V172" s="246"/>
      <c r="W172" s="247"/>
    </row>
    <row r="173" spans="1:23" ht="30" customHeight="1">
      <c r="A173" s="415"/>
      <c r="B173" s="418"/>
      <c r="C173" s="146" t="s">
        <v>19</v>
      </c>
      <c r="D173" s="421"/>
      <c r="E173" s="421"/>
      <c r="F173" s="421"/>
      <c r="G173" s="421"/>
      <c r="H173" s="426"/>
      <c r="I173" s="236"/>
      <c r="J173" s="234"/>
      <c r="K173" s="234">
        <v>53.74</v>
      </c>
      <c r="L173" s="234"/>
      <c r="M173" s="235"/>
      <c r="N173" s="428"/>
      <c r="O173" s="421"/>
      <c r="P173" s="421"/>
      <c r="Q173" s="421"/>
      <c r="R173" s="421"/>
      <c r="S173" s="245"/>
      <c r="T173" s="246"/>
      <c r="U173" s="246"/>
      <c r="V173" s="246"/>
      <c r="W173" s="247"/>
    </row>
    <row r="174" spans="1:23" ht="30" customHeight="1">
      <c r="A174" s="415"/>
      <c r="B174" s="418"/>
      <c r="C174" s="146" t="s">
        <v>20</v>
      </c>
      <c r="D174" s="421"/>
      <c r="E174" s="421"/>
      <c r="F174" s="421"/>
      <c r="G174" s="421"/>
      <c r="H174" s="426"/>
      <c r="I174" s="236"/>
      <c r="J174" s="234"/>
      <c r="K174" s="234"/>
      <c r="L174" s="234"/>
      <c r="M174" s="235"/>
      <c r="N174" s="428"/>
      <c r="O174" s="421"/>
      <c r="P174" s="421"/>
      <c r="Q174" s="421"/>
      <c r="R174" s="421"/>
      <c r="S174" s="245"/>
      <c r="T174" s="246"/>
      <c r="U174" s="246"/>
      <c r="V174" s="246"/>
      <c r="W174" s="247"/>
    </row>
    <row r="175" spans="1:23" ht="30" customHeight="1">
      <c r="A175" s="415"/>
      <c r="B175" s="418"/>
      <c r="C175" s="146" t="s">
        <v>21</v>
      </c>
      <c r="D175" s="421"/>
      <c r="E175" s="421"/>
      <c r="F175" s="421"/>
      <c r="G175" s="421"/>
      <c r="H175" s="426"/>
      <c r="I175" s="236"/>
      <c r="J175" s="234"/>
      <c r="K175" s="234"/>
      <c r="L175" s="234"/>
      <c r="M175" s="235"/>
      <c r="N175" s="428"/>
      <c r="O175" s="421"/>
      <c r="P175" s="421"/>
      <c r="Q175" s="421"/>
      <c r="R175" s="421"/>
      <c r="S175" s="245"/>
      <c r="T175" s="246"/>
      <c r="U175" s="246"/>
      <c r="V175" s="246"/>
      <c r="W175" s="247"/>
    </row>
    <row r="176" spans="1:23" ht="30" customHeight="1">
      <c r="A176" s="415"/>
      <c r="B176" s="418"/>
      <c r="C176" s="146" t="s">
        <v>22</v>
      </c>
      <c r="D176" s="421"/>
      <c r="E176" s="421"/>
      <c r="F176" s="421"/>
      <c r="G176" s="421"/>
      <c r="H176" s="426"/>
      <c r="I176" s="236"/>
      <c r="J176" s="234"/>
      <c r="K176" s="234"/>
      <c r="L176" s="234"/>
      <c r="M176" s="235"/>
      <c r="N176" s="428"/>
      <c r="O176" s="421"/>
      <c r="P176" s="421"/>
      <c r="Q176" s="421"/>
      <c r="R176" s="421"/>
      <c r="S176" s="245"/>
      <c r="T176" s="246"/>
      <c r="U176" s="246"/>
      <c r="V176" s="246"/>
      <c r="W176" s="247"/>
    </row>
    <row r="177" spans="1:23" ht="30" customHeight="1">
      <c r="A177" s="415"/>
      <c r="B177" s="418"/>
      <c r="C177" s="146" t="s">
        <v>23</v>
      </c>
      <c r="D177" s="421"/>
      <c r="E177" s="421"/>
      <c r="F177" s="421"/>
      <c r="G177" s="421"/>
      <c r="H177" s="426"/>
      <c r="I177" s="236"/>
      <c r="J177" s="234"/>
      <c r="K177" s="234"/>
      <c r="L177" s="234"/>
      <c r="M177" s="235"/>
      <c r="N177" s="428"/>
      <c r="O177" s="421"/>
      <c r="P177" s="421"/>
      <c r="Q177" s="421"/>
      <c r="R177" s="421"/>
      <c r="S177" s="245"/>
      <c r="T177" s="246"/>
      <c r="U177" s="246"/>
      <c r="V177" s="246"/>
      <c r="W177" s="247"/>
    </row>
    <row r="178" spans="1:23" ht="30" customHeight="1" thickBot="1">
      <c r="A178" s="415"/>
      <c r="B178" s="419"/>
      <c r="C178" s="149" t="s">
        <v>24</v>
      </c>
      <c r="D178" s="421"/>
      <c r="E178" s="421"/>
      <c r="F178" s="421"/>
      <c r="G178" s="421"/>
      <c r="H178" s="426"/>
      <c r="I178" s="237"/>
      <c r="J178" s="238"/>
      <c r="K178" s="238"/>
      <c r="L178" s="238"/>
      <c r="M178" s="239"/>
      <c r="N178" s="429"/>
      <c r="O178" s="424"/>
      <c r="P178" s="424"/>
      <c r="Q178" s="424"/>
      <c r="R178" s="424"/>
      <c r="S178" s="251"/>
      <c r="T178" s="248"/>
      <c r="U178" s="248"/>
      <c r="V178" s="248"/>
      <c r="W178" s="252"/>
    </row>
    <row r="179" spans="1:23" ht="30" customHeight="1" thickBot="1">
      <c r="A179" s="416"/>
      <c r="B179" s="422" t="s">
        <v>25</v>
      </c>
      <c r="C179" s="423"/>
      <c r="D179" s="256">
        <f>D171+E171+F171+G171+H171</f>
        <v>118.36999999999999</v>
      </c>
      <c r="E179" s="223"/>
      <c r="F179" s="223"/>
      <c r="G179" s="223"/>
      <c r="H179" s="223"/>
      <c r="I179" s="223">
        <f>I171+I172+I173+I174+I175+I176+I177+I178</f>
        <v>35.299999999999997</v>
      </c>
      <c r="J179" s="223">
        <f>J171+J172+J173+J174+J175+J176+J177+J178</f>
        <v>0</v>
      </c>
      <c r="K179" s="223">
        <f>K171+K172+K173+K174+K175+K176+K177+K178</f>
        <v>53.74</v>
      </c>
      <c r="L179" s="223">
        <f>L171+L172+L173+L174+L175+L176+L177+L178</f>
        <v>0</v>
      </c>
      <c r="M179" s="224">
        <f>M171+M172+M173+M174+M175+M176+M177+M178</f>
        <v>0</v>
      </c>
      <c r="N179" s="256">
        <f>N171+O171+P171+Q171+R171</f>
        <v>0</v>
      </c>
      <c r="O179" s="223"/>
      <c r="P179" s="223"/>
      <c r="Q179" s="223"/>
      <c r="R179" s="223"/>
      <c r="S179" s="223">
        <f>S171+S172+S173+S174+S175+S176+S177+S178</f>
        <v>0</v>
      </c>
      <c r="T179" s="223">
        <f>T171+T172+T173+T174+T175+T176+T177+T178</f>
        <v>0</v>
      </c>
      <c r="U179" s="223">
        <f>U171+U172+U173+U174+U175+U176+U177+U178</f>
        <v>0</v>
      </c>
      <c r="V179" s="223">
        <f>V171+V172+V173+V174+V175+V176+V177+V178</f>
        <v>0</v>
      </c>
      <c r="W179" s="224">
        <f>W171+W172+W173+W174+W175+W176+W177+W178</f>
        <v>0</v>
      </c>
    </row>
    <row r="180" spans="1:23" ht="30" customHeight="1">
      <c r="A180" s="415">
        <v>20</v>
      </c>
      <c r="B180" s="417" t="s">
        <v>290</v>
      </c>
      <c r="C180" s="144" t="s">
        <v>17</v>
      </c>
      <c r="D180" s="420">
        <v>0.26</v>
      </c>
      <c r="E180" s="420"/>
      <c r="F180" s="420">
        <v>6.1</v>
      </c>
      <c r="G180" s="420">
        <v>22.26</v>
      </c>
      <c r="H180" s="425"/>
      <c r="I180" s="240"/>
      <c r="J180" s="232"/>
      <c r="K180" s="232"/>
      <c r="L180" s="232"/>
      <c r="M180" s="233"/>
      <c r="N180" s="427"/>
      <c r="O180" s="420"/>
      <c r="P180" s="420"/>
      <c r="Q180" s="420"/>
      <c r="R180" s="420"/>
      <c r="S180" s="242"/>
      <c r="T180" s="243"/>
      <c r="U180" s="243"/>
      <c r="V180" s="243"/>
      <c r="W180" s="244"/>
    </row>
    <row r="181" spans="1:23" ht="30" customHeight="1">
      <c r="A181" s="415"/>
      <c r="B181" s="418"/>
      <c r="C181" s="146" t="s">
        <v>18</v>
      </c>
      <c r="D181" s="421"/>
      <c r="E181" s="421"/>
      <c r="F181" s="421"/>
      <c r="G181" s="421"/>
      <c r="H181" s="426"/>
      <c r="I181" s="236"/>
      <c r="J181" s="234"/>
      <c r="K181" s="234"/>
      <c r="L181" s="234"/>
      <c r="M181" s="235"/>
      <c r="N181" s="428"/>
      <c r="O181" s="421"/>
      <c r="P181" s="421"/>
      <c r="Q181" s="421"/>
      <c r="R181" s="421"/>
      <c r="S181" s="245"/>
      <c r="T181" s="246"/>
      <c r="U181" s="246"/>
      <c r="V181" s="246"/>
      <c r="W181" s="247"/>
    </row>
    <row r="182" spans="1:23" ht="30" customHeight="1">
      <c r="A182" s="415"/>
      <c r="B182" s="418"/>
      <c r="C182" s="146" t="s">
        <v>19</v>
      </c>
      <c r="D182" s="421"/>
      <c r="E182" s="421"/>
      <c r="F182" s="421"/>
      <c r="G182" s="421"/>
      <c r="H182" s="426"/>
      <c r="I182" s="236"/>
      <c r="J182" s="234"/>
      <c r="K182" s="234"/>
      <c r="L182" s="234"/>
      <c r="M182" s="235"/>
      <c r="N182" s="428"/>
      <c r="O182" s="421"/>
      <c r="P182" s="421"/>
      <c r="Q182" s="421"/>
      <c r="R182" s="421"/>
      <c r="S182" s="245"/>
      <c r="T182" s="246"/>
      <c r="U182" s="246"/>
      <c r="V182" s="246"/>
      <c r="W182" s="247"/>
    </row>
    <row r="183" spans="1:23" ht="30" customHeight="1">
      <c r="A183" s="415"/>
      <c r="B183" s="418"/>
      <c r="C183" s="146" t="s">
        <v>20</v>
      </c>
      <c r="D183" s="421"/>
      <c r="E183" s="421"/>
      <c r="F183" s="421"/>
      <c r="G183" s="421"/>
      <c r="H183" s="426"/>
      <c r="I183" s="236"/>
      <c r="J183" s="234"/>
      <c r="K183" s="234"/>
      <c r="L183" s="234"/>
      <c r="M183" s="235"/>
      <c r="N183" s="428"/>
      <c r="O183" s="421"/>
      <c r="P183" s="421"/>
      <c r="Q183" s="421"/>
      <c r="R183" s="421"/>
      <c r="S183" s="245"/>
      <c r="T183" s="246"/>
      <c r="U183" s="246"/>
      <c r="V183" s="246"/>
      <c r="W183" s="247"/>
    </row>
    <row r="184" spans="1:23" ht="30" customHeight="1">
      <c r="A184" s="415"/>
      <c r="B184" s="418"/>
      <c r="C184" s="146" t="s">
        <v>21</v>
      </c>
      <c r="D184" s="421"/>
      <c r="E184" s="421"/>
      <c r="F184" s="421"/>
      <c r="G184" s="421"/>
      <c r="H184" s="426"/>
      <c r="I184" s="236"/>
      <c r="J184" s="234"/>
      <c r="K184" s="234"/>
      <c r="L184" s="234"/>
      <c r="M184" s="235"/>
      <c r="N184" s="428"/>
      <c r="O184" s="421"/>
      <c r="P184" s="421"/>
      <c r="Q184" s="421"/>
      <c r="R184" s="421"/>
      <c r="S184" s="245"/>
      <c r="T184" s="246"/>
      <c r="U184" s="246"/>
      <c r="V184" s="246"/>
      <c r="W184" s="247"/>
    </row>
    <row r="185" spans="1:23" ht="30" customHeight="1">
      <c r="A185" s="415"/>
      <c r="B185" s="418"/>
      <c r="C185" s="146" t="s">
        <v>22</v>
      </c>
      <c r="D185" s="421"/>
      <c r="E185" s="421"/>
      <c r="F185" s="421"/>
      <c r="G185" s="421"/>
      <c r="H185" s="426"/>
      <c r="I185" s="236"/>
      <c r="J185" s="234"/>
      <c r="K185" s="234"/>
      <c r="L185" s="234"/>
      <c r="M185" s="235"/>
      <c r="N185" s="428"/>
      <c r="O185" s="421"/>
      <c r="P185" s="421"/>
      <c r="Q185" s="421"/>
      <c r="R185" s="421"/>
      <c r="S185" s="245"/>
      <c r="T185" s="246"/>
      <c r="U185" s="246"/>
      <c r="V185" s="246"/>
      <c r="W185" s="247"/>
    </row>
    <row r="186" spans="1:23" ht="30" customHeight="1">
      <c r="A186" s="415"/>
      <c r="B186" s="418"/>
      <c r="C186" s="146" t="s">
        <v>23</v>
      </c>
      <c r="D186" s="421"/>
      <c r="E186" s="421"/>
      <c r="F186" s="421"/>
      <c r="G186" s="421"/>
      <c r="H186" s="426"/>
      <c r="I186" s="236"/>
      <c r="J186" s="234"/>
      <c r="K186" s="234"/>
      <c r="L186" s="234"/>
      <c r="M186" s="235"/>
      <c r="N186" s="428"/>
      <c r="O186" s="421"/>
      <c r="P186" s="421"/>
      <c r="Q186" s="421"/>
      <c r="R186" s="421"/>
      <c r="S186" s="245"/>
      <c r="T186" s="246"/>
      <c r="U186" s="246"/>
      <c r="V186" s="246"/>
      <c r="W186" s="247"/>
    </row>
    <row r="187" spans="1:23" ht="30" customHeight="1" thickBot="1">
      <c r="A187" s="415"/>
      <c r="B187" s="419"/>
      <c r="C187" s="149" t="s">
        <v>24</v>
      </c>
      <c r="D187" s="421"/>
      <c r="E187" s="421"/>
      <c r="F187" s="421"/>
      <c r="G187" s="421"/>
      <c r="H187" s="426"/>
      <c r="I187" s="237"/>
      <c r="J187" s="238"/>
      <c r="K187" s="238"/>
      <c r="L187" s="238"/>
      <c r="M187" s="239"/>
      <c r="N187" s="429"/>
      <c r="O187" s="424"/>
      <c r="P187" s="424"/>
      <c r="Q187" s="424"/>
      <c r="R187" s="424"/>
      <c r="S187" s="251"/>
      <c r="T187" s="248"/>
      <c r="U187" s="248"/>
      <c r="V187" s="248"/>
      <c r="W187" s="252"/>
    </row>
    <row r="188" spans="1:23" ht="30" customHeight="1" thickBot="1">
      <c r="A188" s="416"/>
      <c r="B188" s="422" t="s">
        <v>25</v>
      </c>
      <c r="C188" s="423"/>
      <c r="D188" s="256">
        <f>D180+E180+F180+G180+H180</f>
        <v>28.62</v>
      </c>
      <c r="E188" s="223"/>
      <c r="F188" s="223"/>
      <c r="G188" s="223"/>
      <c r="H188" s="223"/>
      <c r="I188" s="223">
        <f>I180+I181+I182+I183+I184+I185+I186+I187</f>
        <v>0</v>
      </c>
      <c r="J188" s="223">
        <f>J180+J181+J182+J183+J184+J185+J186+J187</f>
        <v>0</v>
      </c>
      <c r="K188" s="223">
        <f>K180+K181+K182+K183+K184+K185+K186+K187</f>
        <v>0</v>
      </c>
      <c r="L188" s="223">
        <f>L180+L181+L182+L183+L184+L185+L186+L187</f>
        <v>0</v>
      </c>
      <c r="M188" s="224">
        <f>M180+M181+M182+M183+M184+M185+M186+M187</f>
        <v>0</v>
      </c>
      <c r="N188" s="256">
        <f>N180+O180+P180+Q180+R180</f>
        <v>0</v>
      </c>
      <c r="O188" s="223"/>
      <c r="P188" s="223"/>
      <c r="Q188" s="223"/>
      <c r="R188" s="223"/>
      <c r="S188" s="223">
        <f>S180+S181+S182+S183+S184+S185+S186+S187</f>
        <v>0</v>
      </c>
      <c r="T188" s="223">
        <f>T180+T181+T182+T183+T184+T185+T186+T187</f>
        <v>0</v>
      </c>
      <c r="U188" s="223">
        <f>U180+U181+U182+U183+U184+U185+U186+U187</f>
        <v>0</v>
      </c>
      <c r="V188" s="223">
        <f>V180+V181+V182+V183+V184+V185+V186+V187</f>
        <v>0</v>
      </c>
      <c r="W188" s="224">
        <f>W180+W181+W182+W183+W184+W185+W186+W187</f>
        <v>0</v>
      </c>
    </row>
    <row r="189" spans="1:23" ht="30" customHeight="1">
      <c r="A189" s="415">
        <v>21</v>
      </c>
      <c r="B189" s="417" t="s">
        <v>291</v>
      </c>
      <c r="C189" s="144" t="s">
        <v>17</v>
      </c>
      <c r="D189" s="420">
        <v>61.81</v>
      </c>
      <c r="E189" s="420"/>
      <c r="F189" s="420">
        <v>133.07</v>
      </c>
      <c r="G189" s="420">
        <v>0.19</v>
      </c>
      <c r="H189" s="425">
        <v>1.21</v>
      </c>
      <c r="I189" s="240"/>
      <c r="J189" s="232"/>
      <c r="K189" s="232"/>
      <c r="L189" s="232"/>
      <c r="M189" s="233"/>
      <c r="N189" s="427">
        <v>12.47</v>
      </c>
      <c r="O189" s="420"/>
      <c r="P189" s="420">
        <v>8.4600000000000009</v>
      </c>
      <c r="Q189" s="420"/>
      <c r="R189" s="420">
        <v>1.17</v>
      </c>
      <c r="S189" s="242"/>
      <c r="T189" s="243"/>
      <c r="U189" s="243"/>
      <c r="V189" s="243"/>
      <c r="W189" s="244"/>
    </row>
    <row r="190" spans="1:23" ht="30" customHeight="1">
      <c r="A190" s="415"/>
      <c r="B190" s="418"/>
      <c r="C190" s="146" t="s">
        <v>18</v>
      </c>
      <c r="D190" s="421"/>
      <c r="E190" s="421"/>
      <c r="F190" s="421"/>
      <c r="G190" s="421"/>
      <c r="H190" s="426"/>
      <c r="I190" s="236"/>
      <c r="J190" s="234"/>
      <c r="K190" s="234"/>
      <c r="L190" s="234"/>
      <c r="M190" s="235"/>
      <c r="N190" s="428"/>
      <c r="O190" s="421"/>
      <c r="P190" s="421"/>
      <c r="Q190" s="421"/>
      <c r="R190" s="421"/>
      <c r="S190" s="245"/>
      <c r="T190" s="246"/>
      <c r="U190" s="246"/>
      <c r="V190" s="246"/>
      <c r="W190" s="247"/>
    </row>
    <row r="191" spans="1:23" ht="30" customHeight="1">
      <c r="A191" s="415"/>
      <c r="B191" s="418"/>
      <c r="C191" s="146" t="s">
        <v>19</v>
      </c>
      <c r="D191" s="421"/>
      <c r="E191" s="421"/>
      <c r="F191" s="421"/>
      <c r="G191" s="421"/>
      <c r="H191" s="426"/>
      <c r="I191" s="236"/>
      <c r="J191" s="234"/>
      <c r="K191" s="234"/>
      <c r="L191" s="234"/>
      <c r="M191" s="235"/>
      <c r="N191" s="428"/>
      <c r="O191" s="421"/>
      <c r="P191" s="421"/>
      <c r="Q191" s="421"/>
      <c r="R191" s="421"/>
      <c r="S191" s="245"/>
      <c r="T191" s="246"/>
      <c r="U191" s="246"/>
      <c r="V191" s="246"/>
      <c r="W191" s="247"/>
    </row>
    <row r="192" spans="1:23" ht="30" customHeight="1">
      <c r="A192" s="415"/>
      <c r="B192" s="418"/>
      <c r="C192" s="146" t="s">
        <v>20</v>
      </c>
      <c r="D192" s="421"/>
      <c r="E192" s="421"/>
      <c r="F192" s="421"/>
      <c r="G192" s="421"/>
      <c r="H192" s="426"/>
      <c r="I192" s="236"/>
      <c r="J192" s="234"/>
      <c r="K192" s="234"/>
      <c r="L192" s="234"/>
      <c r="M192" s="235"/>
      <c r="N192" s="428"/>
      <c r="O192" s="421"/>
      <c r="P192" s="421"/>
      <c r="Q192" s="421"/>
      <c r="R192" s="421"/>
      <c r="S192" s="245"/>
      <c r="T192" s="246"/>
      <c r="U192" s="246"/>
      <c r="V192" s="246"/>
      <c r="W192" s="247"/>
    </row>
    <row r="193" spans="1:23" ht="30" customHeight="1">
      <c r="A193" s="415"/>
      <c r="B193" s="418"/>
      <c r="C193" s="146" t="s">
        <v>21</v>
      </c>
      <c r="D193" s="421"/>
      <c r="E193" s="421"/>
      <c r="F193" s="421"/>
      <c r="G193" s="421"/>
      <c r="H193" s="426"/>
      <c r="I193" s="236"/>
      <c r="J193" s="234"/>
      <c r="K193" s="234"/>
      <c r="L193" s="234"/>
      <c r="M193" s="235"/>
      <c r="N193" s="428"/>
      <c r="O193" s="421"/>
      <c r="P193" s="421"/>
      <c r="Q193" s="421"/>
      <c r="R193" s="421"/>
      <c r="S193" s="245"/>
      <c r="T193" s="246"/>
      <c r="U193" s="246"/>
      <c r="V193" s="246"/>
      <c r="W193" s="247"/>
    </row>
    <row r="194" spans="1:23" ht="30" customHeight="1">
      <c r="A194" s="415"/>
      <c r="B194" s="418"/>
      <c r="C194" s="146" t="s">
        <v>22</v>
      </c>
      <c r="D194" s="421"/>
      <c r="E194" s="421"/>
      <c r="F194" s="421"/>
      <c r="G194" s="421"/>
      <c r="H194" s="426"/>
      <c r="I194" s="236"/>
      <c r="J194" s="234"/>
      <c r="K194" s="234"/>
      <c r="L194" s="234"/>
      <c r="M194" s="235"/>
      <c r="N194" s="428"/>
      <c r="O194" s="421"/>
      <c r="P194" s="421"/>
      <c r="Q194" s="421"/>
      <c r="R194" s="421"/>
      <c r="S194" s="245"/>
      <c r="T194" s="246"/>
      <c r="U194" s="246"/>
      <c r="V194" s="246"/>
      <c r="W194" s="247"/>
    </row>
    <row r="195" spans="1:23" ht="30" customHeight="1">
      <c r="A195" s="415"/>
      <c r="B195" s="418"/>
      <c r="C195" s="146" t="s">
        <v>23</v>
      </c>
      <c r="D195" s="421"/>
      <c r="E195" s="421"/>
      <c r="F195" s="421"/>
      <c r="G195" s="421"/>
      <c r="H195" s="426"/>
      <c r="I195" s="236"/>
      <c r="J195" s="234"/>
      <c r="K195" s="234"/>
      <c r="L195" s="234"/>
      <c r="M195" s="235"/>
      <c r="N195" s="428"/>
      <c r="O195" s="421"/>
      <c r="P195" s="421"/>
      <c r="Q195" s="421"/>
      <c r="R195" s="421"/>
      <c r="S195" s="245"/>
      <c r="T195" s="246"/>
      <c r="U195" s="246"/>
      <c r="V195" s="246"/>
      <c r="W195" s="247"/>
    </row>
    <row r="196" spans="1:23" ht="30" customHeight="1" thickBot="1">
      <c r="A196" s="415"/>
      <c r="B196" s="419"/>
      <c r="C196" s="149" t="s">
        <v>24</v>
      </c>
      <c r="D196" s="421"/>
      <c r="E196" s="421"/>
      <c r="F196" s="421"/>
      <c r="G196" s="421"/>
      <c r="H196" s="426"/>
      <c r="I196" s="237"/>
      <c r="J196" s="238"/>
      <c r="K196" s="238"/>
      <c r="L196" s="238"/>
      <c r="M196" s="239"/>
      <c r="N196" s="429"/>
      <c r="O196" s="424"/>
      <c r="P196" s="424"/>
      <c r="Q196" s="424"/>
      <c r="R196" s="424"/>
      <c r="S196" s="251"/>
      <c r="T196" s="248"/>
      <c r="U196" s="248"/>
      <c r="V196" s="248"/>
      <c r="W196" s="252"/>
    </row>
    <row r="197" spans="1:23" ht="30" customHeight="1" thickBot="1">
      <c r="A197" s="416"/>
      <c r="B197" s="422" t="s">
        <v>25</v>
      </c>
      <c r="C197" s="423"/>
      <c r="D197" s="256">
        <f>D189+E189+F189+G189+H189</f>
        <v>196.28</v>
      </c>
      <c r="E197" s="223"/>
      <c r="F197" s="223"/>
      <c r="G197" s="223"/>
      <c r="H197" s="223"/>
      <c r="I197" s="223">
        <f>I189+I190+I191+I192+I193+I194+I195+I196</f>
        <v>0</v>
      </c>
      <c r="J197" s="223">
        <f>J189+J190+J191+J192+J193+J194+J195+J196</f>
        <v>0</v>
      </c>
      <c r="K197" s="223">
        <f>K189+K190+K191+K192+K193+K194+K195+K196</f>
        <v>0</v>
      </c>
      <c r="L197" s="223">
        <f>L189+L190+L191+L192+L193+L194+L195+L196</f>
        <v>0</v>
      </c>
      <c r="M197" s="224">
        <f>M189+M190+M191+M192+M193+M194+M195+M196</f>
        <v>0</v>
      </c>
      <c r="N197" s="256">
        <f>N189+O189+P189+Q189+R189</f>
        <v>22.1</v>
      </c>
      <c r="O197" s="223"/>
      <c r="P197" s="223"/>
      <c r="Q197" s="223"/>
      <c r="R197" s="223"/>
      <c r="S197" s="223">
        <f>S189+S190+S191+S192+S193+S194+S195+S196</f>
        <v>0</v>
      </c>
      <c r="T197" s="223">
        <f>T189+T190+T191+T192+T193+T194+T195+T196</f>
        <v>0</v>
      </c>
      <c r="U197" s="223">
        <f>U189+U190+U191+U192+U193+U194+U195+U196</f>
        <v>0</v>
      </c>
      <c r="V197" s="223">
        <f>V189+V190+V191+V192+V193+V194+V195+V196</f>
        <v>0</v>
      </c>
      <c r="W197" s="224">
        <f>W189+W190+W191+W192+W193+W194+W195+W196</f>
        <v>0</v>
      </c>
    </row>
    <row r="198" spans="1:23" ht="30" customHeight="1">
      <c r="A198" s="415">
        <v>22</v>
      </c>
      <c r="B198" s="417" t="s">
        <v>60</v>
      </c>
      <c r="C198" s="144" t="s">
        <v>17</v>
      </c>
      <c r="D198" s="420">
        <v>108.88</v>
      </c>
      <c r="E198" s="420">
        <v>6.5</v>
      </c>
      <c r="F198" s="420">
        <v>152.33000000000001</v>
      </c>
      <c r="G198" s="420"/>
      <c r="H198" s="425"/>
      <c r="I198" s="240"/>
      <c r="J198" s="232"/>
      <c r="K198" s="232"/>
      <c r="L198" s="232"/>
      <c r="M198" s="233"/>
      <c r="N198" s="427"/>
      <c r="O198" s="420"/>
      <c r="P198" s="420"/>
      <c r="Q198" s="420"/>
      <c r="R198" s="420"/>
      <c r="S198" s="242"/>
      <c r="T198" s="243"/>
      <c r="U198" s="243"/>
      <c r="V198" s="243"/>
      <c r="W198" s="244"/>
    </row>
    <row r="199" spans="1:23" ht="30" customHeight="1">
      <c r="A199" s="415"/>
      <c r="B199" s="418"/>
      <c r="C199" s="146" t="s">
        <v>18</v>
      </c>
      <c r="D199" s="421"/>
      <c r="E199" s="421"/>
      <c r="F199" s="421"/>
      <c r="G199" s="421"/>
      <c r="H199" s="426"/>
      <c r="I199" s="236"/>
      <c r="J199" s="234"/>
      <c r="K199" s="234"/>
      <c r="L199" s="234"/>
      <c r="M199" s="235"/>
      <c r="N199" s="428"/>
      <c r="O199" s="421"/>
      <c r="P199" s="421"/>
      <c r="Q199" s="421"/>
      <c r="R199" s="421"/>
      <c r="S199" s="245"/>
      <c r="T199" s="246"/>
      <c r="U199" s="246"/>
      <c r="V199" s="246"/>
      <c r="W199" s="247"/>
    </row>
    <row r="200" spans="1:23" ht="30" customHeight="1">
      <c r="A200" s="415"/>
      <c r="B200" s="418"/>
      <c r="C200" s="146" t="s">
        <v>19</v>
      </c>
      <c r="D200" s="421"/>
      <c r="E200" s="421"/>
      <c r="F200" s="421"/>
      <c r="G200" s="421"/>
      <c r="H200" s="426"/>
      <c r="I200" s="236">
        <v>101.08</v>
      </c>
      <c r="J200" s="234"/>
      <c r="K200" s="234"/>
      <c r="L200" s="234"/>
      <c r="M200" s="235"/>
      <c r="N200" s="428"/>
      <c r="O200" s="421"/>
      <c r="P200" s="421"/>
      <c r="Q200" s="421"/>
      <c r="R200" s="421"/>
      <c r="S200" s="245"/>
      <c r="T200" s="246"/>
      <c r="U200" s="246"/>
      <c r="V200" s="246"/>
      <c r="W200" s="247"/>
    </row>
    <row r="201" spans="1:23" ht="30" customHeight="1">
      <c r="A201" s="415"/>
      <c r="B201" s="418"/>
      <c r="C201" s="146" t="s">
        <v>20</v>
      </c>
      <c r="D201" s="421"/>
      <c r="E201" s="421"/>
      <c r="F201" s="421"/>
      <c r="G201" s="421"/>
      <c r="H201" s="426"/>
      <c r="I201" s="236"/>
      <c r="J201" s="234"/>
      <c r="K201" s="234"/>
      <c r="L201" s="234"/>
      <c r="M201" s="235"/>
      <c r="N201" s="428"/>
      <c r="O201" s="421"/>
      <c r="P201" s="421"/>
      <c r="Q201" s="421"/>
      <c r="R201" s="421"/>
      <c r="S201" s="245"/>
      <c r="T201" s="246"/>
      <c r="U201" s="246"/>
      <c r="V201" s="246"/>
      <c r="W201" s="247"/>
    </row>
    <row r="202" spans="1:23" ht="30" customHeight="1">
      <c r="A202" s="415"/>
      <c r="B202" s="418"/>
      <c r="C202" s="146" t="s">
        <v>21</v>
      </c>
      <c r="D202" s="421"/>
      <c r="E202" s="421"/>
      <c r="F202" s="421"/>
      <c r="G202" s="421"/>
      <c r="H202" s="426"/>
      <c r="I202" s="236"/>
      <c r="J202" s="234"/>
      <c r="K202" s="234"/>
      <c r="L202" s="234">
        <v>16.57</v>
      </c>
      <c r="M202" s="235"/>
      <c r="N202" s="428"/>
      <c r="O202" s="421"/>
      <c r="P202" s="421"/>
      <c r="Q202" s="421"/>
      <c r="R202" s="421"/>
      <c r="S202" s="245"/>
      <c r="T202" s="246"/>
      <c r="U202" s="246"/>
      <c r="V202" s="246"/>
      <c r="W202" s="247"/>
    </row>
    <row r="203" spans="1:23" ht="30" customHeight="1">
      <c r="A203" s="415"/>
      <c r="B203" s="418"/>
      <c r="C203" s="146" t="s">
        <v>22</v>
      </c>
      <c r="D203" s="421"/>
      <c r="E203" s="421"/>
      <c r="F203" s="421"/>
      <c r="G203" s="421"/>
      <c r="H203" s="426"/>
      <c r="I203" s="236"/>
      <c r="J203" s="234"/>
      <c r="K203" s="234"/>
      <c r="L203" s="234"/>
      <c r="M203" s="235"/>
      <c r="N203" s="428"/>
      <c r="O203" s="421"/>
      <c r="P203" s="421"/>
      <c r="Q203" s="421"/>
      <c r="R203" s="421"/>
      <c r="S203" s="245"/>
      <c r="T203" s="246"/>
      <c r="U203" s="246"/>
      <c r="V203" s="246"/>
      <c r="W203" s="247"/>
    </row>
    <row r="204" spans="1:23" ht="30" customHeight="1">
      <c r="A204" s="415"/>
      <c r="B204" s="418"/>
      <c r="C204" s="146" t="s">
        <v>23</v>
      </c>
      <c r="D204" s="421"/>
      <c r="E204" s="421"/>
      <c r="F204" s="421"/>
      <c r="G204" s="421"/>
      <c r="H204" s="426"/>
      <c r="I204" s="236"/>
      <c r="J204" s="234"/>
      <c r="K204" s="234"/>
      <c r="L204" s="234"/>
      <c r="M204" s="235"/>
      <c r="N204" s="428"/>
      <c r="O204" s="421"/>
      <c r="P204" s="421"/>
      <c r="Q204" s="421"/>
      <c r="R204" s="421"/>
      <c r="S204" s="245"/>
      <c r="T204" s="246"/>
      <c r="U204" s="246"/>
      <c r="V204" s="246"/>
      <c r="W204" s="247"/>
    </row>
    <row r="205" spans="1:23" ht="30" customHeight="1" thickBot="1">
      <c r="A205" s="415"/>
      <c r="B205" s="419"/>
      <c r="C205" s="149" t="s">
        <v>24</v>
      </c>
      <c r="D205" s="421"/>
      <c r="E205" s="421"/>
      <c r="F205" s="421"/>
      <c r="G205" s="421"/>
      <c r="H205" s="426"/>
      <c r="I205" s="237"/>
      <c r="J205" s="238"/>
      <c r="K205" s="238"/>
      <c r="L205" s="238"/>
      <c r="M205" s="239"/>
      <c r="N205" s="429"/>
      <c r="O205" s="424"/>
      <c r="P205" s="424"/>
      <c r="Q205" s="424"/>
      <c r="R205" s="424"/>
      <c r="S205" s="251"/>
      <c r="T205" s="248"/>
      <c r="U205" s="248"/>
      <c r="V205" s="248"/>
      <c r="W205" s="252"/>
    </row>
    <row r="206" spans="1:23" ht="30" customHeight="1" thickBot="1">
      <c r="A206" s="416"/>
      <c r="B206" s="422" t="s">
        <v>25</v>
      </c>
      <c r="C206" s="423"/>
      <c r="D206" s="256">
        <f>D198+E198+F198+G198+H198</f>
        <v>267.71000000000004</v>
      </c>
      <c r="E206" s="223"/>
      <c r="F206" s="223"/>
      <c r="G206" s="223"/>
      <c r="H206" s="223"/>
      <c r="I206" s="223">
        <f>I198+I199+I200+I201+I202+I203+I204+I205</f>
        <v>101.08</v>
      </c>
      <c r="J206" s="223">
        <f>J198+J199+J200+J201+J202+J203+J204+J205</f>
        <v>0</v>
      </c>
      <c r="K206" s="223">
        <f>K198+K199+K200+K201+K202+K203+K204+K205</f>
        <v>0</v>
      </c>
      <c r="L206" s="223">
        <f>L198+L199+L200+L201+L202+L203+L204+L205</f>
        <v>16.57</v>
      </c>
      <c r="M206" s="224">
        <f>M198+M199+M200+M201+M202+M203+M204+M205</f>
        <v>0</v>
      </c>
      <c r="N206" s="256">
        <f>N198+O198+P198+Q198+R198</f>
        <v>0</v>
      </c>
      <c r="O206" s="223"/>
      <c r="P206" s="223"/>
      <c r="Q206" s="223"/>
      <c r="R206" s="223"/>
      <c r="S206" s="223">
        <f>S198+S199+S200+S201+S202+S203+S204+S205</f>
        <v>0</v>
      </c>
      <c r="T206" s="223">
        <f>T198+T199+T200+T201+T202+T203+T204+T205</f>
        <v>0</v>
      </c>
      <c r="U206" s="223">
        <f>U198+U199+U200+U201+U202+U203+U204+U205</f>
        <v>0</v>
      </c>
      <c r="V206" s="223">
        <f>V198+V199+V200+V201+V202+V203+V204+V205</f>
        <v>0</v>
      </c>
      <c r="W206" s="224">
        <f>W198+W199+W200+W201+W202+W203+W204+W205</f>
        <v>0</v>
      </c>
    </row>
    <row r="207" spans="1:23" ht="30" customHeight="1">
      <c r="A207" s="415">
        <v>23</v>
      </c>
      <c r="B207" s="417" t="s">
        <v>292</v>
      </c>
      <c r="C207" s="144" t="s">
        <v>17</v>
      </c>
      <c r="D207" s="420">
        <v>75.84</v>
      </c>
      <c r="E207" s="420"/>
      <c r="F207" s="420">
        <v>347.97</v>
      </c>
      <c r="G207" s="420"/>
      <c r="H207" s="425">
        <v>2.73</v>
      </c>
      <c r="I207" s="240"/>
      <c r="J207" s="232"/>
      <c r="K207" s="232"/>
      <c r="L207" s="232"/>
      <c r="M207" s="233"/>
      <c r="N207" s="427"/>
      <c r="O207" s="420"/>
      <c r="P207" s="420"/>
      <c r="Q207" s="420"/>
      <c r="R207" s="420"/>
      <c r="S207" s="242"/>
      <c r="T207" s="243"/>
      <c r="U207" s="243"/>
      <c r="V207" s="243"/>
      <c r="W207" s="244"/>
    </row>
    <row r="208" spans="1:23" ht="30" customHeight="1">
      <c r="A208" s="415"/>
      <c r="B208" s="418"/>
      <c r="C208" s="146" t="s">
        <v>18</v>
      </c>
      <c r="D208" s="421"/>
      <c r="E208" s="421"/>
      <c r="F208" s="421"/>
      <c r="G208" s="421"/>
      <c r="H208" s="426"/>
      <c r="I208" s="236"/>
      <c r="J208" s="234"/>
      <c r="K208" s="234"/>
      <c r="L208" s="234"/>
      <c r="M208" s="235"/>
      <c r="N208" s="428"/>
      <c r="O208" s="421"/>
      <c r="P208" s="421"/>
      <c r="Q208" s="421"/>
      <c r="R208" s="421"/>
      <c r="S208" s="245"/>
      <c r="T208" s="246"/>
      <c r="U208" s="246"/>
      <c r="V208" s="246"/>
      <c r="W208" s="247"/>
    </row>
    <row r="209" spans="1:23" ht="30" customHeight="1">
      <c r="A209" s="415"/>
      <c r="B209" s="418"/>
      <c r="C209" s="146" t="s">
        <v>19</v>
      </c>
      <c r="D209" s="421"/>
      <c r="E209" s="421"/>
      <c r="F209" s="421"/>
      <c r="G209" s="421"/>
      <c r="H209" s="426"/>
      <c r="I209" s="236"/>
      <c r="J209" s="234"/>
      <c r="K209" s="234"/>
      <c r="L209" s="234"/>
      <c r="M209" s="235"/>
      <c r="N209" s="428"/>
      <c r="O209" s="421"/>
      <c r="P209" s="421"/>
      <c r="Q209" s="421"/>
      <c r="R209" s="421"/>
      <c r="S209" s="245"/>
      <c r="T209" s="246"/>
      <c r="U209" s="246"/>
      <c r="V209" s="246"/>
      <c r="W209" s="247"/>
    </row>
    <row r="210" spans="1:23" ht="30" customHeight="1">
      <c r="A210" s="415"/>
      <c r="B210" s="418"/>
      <c r="C210" s="146" t="s">
        <v>20</v>
      </c>
      <c r="D210" s="421"/>
      <c r="E210" s="421"/>
      <c r="F210" s="421"/>
      <c r="G210" s="421"/>
      <c r="H210" s="426"/>
      <c r="I210" s="236"/>
      <c r="J210" s="234"/>
      <c r="K210" s="234"/>
      <c r="L210" s="234"/>
      <c r="M210" s="235"/>
      <c r="N210" s="428"/>
      <c r="O210" s="421"/>
      <c r="P210" s="421"/>
      <c r="Q210" s="421"/>
      <c r="R210" s="421"/>
      <c r="S210" s="245"/>
      <c r="T210" s="246"/>
      <c r="U210" s="246"/>
      <c r="V210" s="246"/>
      <c r="W210" s="247"/>
    </row>
    <row r="211" spans="1:23" ht="30" customHeight="1">
      <c r="A211" s="415"/>
      <c r="B211" s="418"/>
      <c r="C211" s="146" t="s">
        <v>21</v>
      </c>
      <c r="D211" s="421"/>
      <c r="E211" s="421"/>
      <c r="F211" s="421"/>
      <c r="G211" s="421"/>
      <c r="H211" s="426"/>
      <c r="I211" s="236"/>
      <c r="J211" s="234"/>
      <c r="K211" s="234"/>
      <c r="L211" s="234"/>
      <c r="M211" s="235"/>
      <c r="N211" s="428"/>
      <c r="O211" s="421"/>
      <c r="P211" s="421"/>
      <c r="Q211" s="421"/>
      <c r="R211" s="421"/>
      <c r="S211" s="245"/>
      <c r="T211" s="246"/>
      <c r="U211" s="246"/>
      <c r="V211" s="246"/>
      <c r="W211" s="247"/>
    </row>
    <row r="212" spans="1:23" ht="30" customHeight="1">
      <c r="A212" s="415"/>
      <c r="B212" s="418"/>
      <c r="C212" s="146" t="s">
        <v>22</v>
      </c>
      <c r="D212" s="421"/>
      <c r="E212" s="421"/>
      <c r="F212" s="421"/>
      <c r="G212" s="421"/>
      <c r="H212" s="426"/>
      <c r="I212" s="236"/>
      <c r="J212" s="234"/>
      <c r="K212" s="234"/>
      <c r="L212" s="234"/>
      <c r="M212" s="235"/>
      <c r="N212" s="428"/>
      <c r="O212" s="421"/>
      <c r="P212" s="421"/>
      <c r="Q212" s="421"/>
      <c r="R212" s="421"/>
      <c r="S212" s="245"/>
      <c r="T212" s="246"/>
      <c r="U212" s="246"/>
      <c r="V212" s="246"/>
      <c r="W212" s="247"/>
    </row>
    <row r="213" spans="1:23" ht="30" customHeight="1">
      <c r="A213" s="415"/>
      <c r="B213" s="418"/>
      <c r="C213" s="146" t="s">
        <v>23</v>
      </c>
      <c r="D213" s="421"/>
      <c r="E213" s="421"/>
      <c r="F213" s="421"/>
      <c r="G213" s="421"/>
      <c r="H213" s="426"/>
      <c r="I213" s="236"/>
      <c r="J213" s="234"/>
      <c r="K213" s="234"/>
      <c r="L213" s="234"/>
      <c r="M213" s="235"/>
      <c r="N213" s="428"/>
      <c r="O213" s="421"/>
      <c r="P213" s="421"/>
      <c r="Q213" s="421"/>
      <c r="R213" s="421"/>
      <c r="S213" s="245"/>
      <c r="T213" s="246"/>
      <c r="U213" s="246"/>
      <c r="V213" s="246"/>
      <c r="W213" s="247"/>
    </row>
    <row r="214" spans="1:23" ht="30" customHeight="1" thickBot="1">
      <c r="A214" s="415"/>
      <c r="B214" s="419"/>
      <c r="C214" s="149" t="s">
        <v>24</v>
      </c>
      <c r="D214" s="421"/>
      <c r="E214" s="421"/>
      <c r="F214" s="421"/>
      <c r="G214" s="421"/>
      <c r="H214" s="426"/>
      <c r="I214" s="237"/>
      <c r="J214" s="238"/>
      <c r="K214" s="238"/>
      <c r="L214" s="238"/>
      <c r="M214" s="239"/>
      <c r="N214" s="429"/>
      <c r="O214" s="424"/>
      <c r="P214" s="424"/>
      <c r="Q214" s="424"/>
      <c r="R214" s="424"/>
      <c r="S214" s="251"/>
      <c r="T214" s="248"/>
      <c r="U214" s="248"/>
      <c r="V214" s="248"/>
      <c r="W214" s="252"/>
    </row>
    <row r="215" spans="1:23" ht="30" customHeight="1" thickBot="1">
      <c r="A215" s="416"/>
      <c r="B215" s="422" t="s">
        <v>25</v>
      </c>
      <c r="C215" s="423"/>
      <c r="D215" s="256">
        <f>D207+E207+F207+G207+H207</f>
        <v>426.54000000000008</v>
      </c>
      <c r="E215" s="223"/>
      <c r="F215" s="223"/>
      <c r="G215" s="223"/>
      <c r="H215" s="223"/>
      <c r="I215" s="223">
        <f>I207+I208+I209+I210+I211+I212+I213+I214</f>
        <v>0</v>
      </c>
      <c r="J215" s="223">
        <f>J207+J208+J209+J210+J211+J212+J213+J214</f>
        <v>0</v>
      </c>
      <c r="K215" s="223">
        <f>K207+K208+K209+K210+K211+K212+K213+K214</f>
        <v>0</v>
      </c>
      <c r="L215" s="223">
        <f>L207+L208+L209+L210+L211+L212+L213+L214</f>
        <v>0</v>
      </c>
      <c r="M215" s="224">
        <f>M207+M208+M209+M210+M211+M212+M213+M214</f>
        <v>0</v>
      </c>
      <c r="N215" s="256">
        <f>N207+O207+P207+Q207+R207</f>
        <v>0</v>
      </c>
      <c r="O215" s="223"/>
      <c r="P215" s="223"/>
      <c r="Q215" s="223"/>
      <c r="R215" s="223"/>
      <c r="S215" s="223">
        <f>S207+S208+S209+S210+S211+S212+S213+S214</f>
        <v>0</v>
      </c>
      <c r="T215" s="223">
        <f>T207+T208+T209+T210+T211+T212+T213+T214</f>
        <v>0</v>
      </c>
      <c r="U215" s="223">
        <f>U207+U208+U209+U210+U211+U212+U213+U214</f>
        <v>0</v>
      </c>
      <c r="V215" s="223">
        <f>V207+V208+V209+V210+V211+V212+V213+V214</f>
        <v>0</v>
      </c>
      <c r="W215" s="224">
        <f>W207+W208+W209+W210+W211+W212+W213+W214</f>
        <v>0</v>
      </c>
    </row>
    <row r="216" spans="1:23" ht="30" customHeight="1">
      <c r="A216" s="415">
        <v>24</v>
      </c>
      <c r="B216" s="417" t="s">
        <v>293</v>
      </c>
      <c r="C216" s="144" t="s">
        <v>17</v>
      </c>
      <c r="D216" s="420">
        <v>243.77</v>
      </c>
      <c r="E216" s="420"/>
      <c r="F216" s="420">
        <v>260.12</v>
      </c>
      <c r="G216" s="420">
        <v>0.05</v>
      </c>
      <c r="H216" s="425"/>
      <c r="I216" s="240">
        <v>6.58</v>
      </c>
      <c r="J216" s="232"/>
      <c r="K216" s="232">
        <v>6</v>
      </c>
      <c r="L216" s="232"/>
      <c r="M216" s="233"/>
      <c r="N216" s="427"/>
      <c r="O216" s="420"/>
      <c r="P216" s="420"/>
      <c r="Q216" s="420"/>
      <c r="R216" s="420"/>
      <c r="S216" s="242"/>
      <c r="T216" s="243"/>
      <c r="U216" s="243"/>
      <c r="V216" s="243"/>
      <c r="W216" s="244"/>
    </row>
    <row r="217" spans="1:23" ht="30" customHeight="1">
      <c r="A217" s="415"/>
      <c r="B217" s="418"/>
      <c r="C217" s="146" t="s">
        <v>18</v>
      </c>
      <c r="D217" s="421"/>
      <c r="E217" s="421"/>
      <c r="F217" s="421"/>
      <c r="G217" s="421"/>
      <c r="H217" s="426"/>
      <c r="I217" s="236"/>
      <c r="J217" s="234"/>
      <c r="K217" s="234"/>
      <c r="L217" s="234"/>
      <c r="M217" s="235"/>
      <c r="N217" s="428"/>
      <c r="O217" s="421"/>
      <c r="P217" s="421"/>
      <c r="Q217" s="421"/>
      <c r="R217" s="421"/>
      <c r="S217" s="245"/>
      <c r="T217" s="246"/>
      <c r="U217" s="246"/>
      <c r="V217" s="246"/>
      <c r="W217" s="247"/>
    </row>
    <row r="218" spans="1:23" ht="30" customHeight="1">
      <c r="A218" s="415"/>
      <c r="B218" s="418"/>
      <c r="C218" s="146" t="s">
        <v>19</v>
      </c>
      <c r="D218" s="421"/>
      <c r="E218" s="421"/>
      <c r="F218" s="421"/>
      <c r="G218" s="421"/>
      <c r="H218" s="426"/>
      <c r="I218" s="236"/>
      <c r="J218" s="234"/>
      <c r="K218" s="234"/>
      <c r="L218" s="234"/>
      <c r="M218" s="235"/>
      <c r="N218" s="428"/>
      <c r="O218" s="421"/>
      <c r="P218" s="421"/>
      <c r="Q218" s="421"/>
      <c r="R218" s="421"/>
      <c r="S218" s="245"/>
      <c r="T218" s="246"/>
      <c r="U218" s="246"/>
      <c r="V218" s="246"/>
      <c r="W218" s="247"/>
    </row>
    <row r="219" spans="1:23" ht="30" customHeight="1">
      <c r="A219" s="415"/>
      <c r="B219" s="418"/>
      <c r="C219" s="146" t="s">
        <v>20</v>
      </c>
      <c r="D219" s="421"/>
      <c r="E219" s="421"/>
      <c r="F219" s="421"/>
      <c r="G219" s="421"/>
      <c r="H219" s="426"/>
      <c r="I219" s="236"/>
      <c r="J219" s="234"/>
      <c r="K219" s="234"/>
      <c r="L219" s="234"/>
      <c r="M219" s="235"/>
      <c r="N219" s="428"/>
      <c r="O219" s="421"/>
      <c r="P219" s="421"/>
      <c r="Q219" s="421"/>
      <c r="R219" s="421"/>
      <c r="S219" s="245"/>
      <c r="T219" s="246"/>
      <c r="U219" s="246"/>
      <c r="V219" s="246"/>
      <c r="W219" s="247"/>
    </row>
    <row r="220" spans="1:23" ht="30" customHeight="1">
      <c r="A220" s="415"/>
      <c r="B220" s="418"/>
      <c r="C220" s="146" t="s">
        <v>21</v>
      </c>
      <c r="D220" s="421"/>
      <c r="E220" s="421"/>
      <c r="F220" s="421"/>
      <c r="G220" s="421"/>
      <c r="H220" s="426"/>
      <c r="I220" s="236"/>
      <c r="J220" s="234"/>
      <c r="K220" s="234"/>
      <c r="L220" s="234"/>
      <c r="M220" s="235"/>
      <c r="N220" s="428"/>
      <c r="O220" s="421"/>
      <c r="P220" s="421"/>
      <c r="Q220" s="421"/>
      <c r="R220" s="421"/>
      <c r="S220" s="245"/>
      <c r="T220" s="246"/>
      <c r="U220" s="246"/>
      <c r="V220" s="246"/>
      <c r="W220" s="247"/>
    </row>
    <row r="221" spans="1:23" ht="30" customHeight="1">
      <c r="A221" s="415"/>
      <c r="B221" s="418"/>
      <c r="C221" s="146" t="s">
        <v>22</v>
      </c>
      <c r="D221" s="421"/>
      <c r="E221" s="421"/>
      <c r="F221" s="421"/>
      <c r="G221" s="421"/>
      <c r="H221" s="426"/>
      <c r="I221" s="236"/>
      <c r="J221" s="234"/>
      <c r="K221" s="234"/>
      <c r="L221" s="234"/>
      <c r="M221" s="235"/>
      <c r="N221" s="428"/>
      <c r="O221" s="421"/>
      <c r="P221" s="421"/>
      <c r="Q221" s="421"/>
      <c r="R221" s="421"/>
      <c r="S221" s="245"/>
      <c r="T221" s="246"/>
      <c r="U221" s="246"/>
      <c r="V221" s="246"/>
      <c r="W221" s="247"/>
    </row>
    <row r="222" spans="1:23" ht="30" customHeight="1">
      <c r="A222" s="415"/>
      <c r="B222" s="418"/>
      <c r="C222" s="146" t="s">
        <v>23</v>
      </c>
      <c r="D222" s="421"/>
      <c r="E222" s="421"/>
      <c r="F222" s="421"/>
      <c r="G222" s="421"/>
      <c r="H222" s="426"/>
      <c r="I222" s="236"/>
      <c r="J222" s="234"/>
      <c r="K222" s="234"/>
      <c r="L222" s="234"/>
      <c r="M222" s="235"/>
      <c r="N222" s="428"/>
      <c r="O222" s="421"/>
      <c r="P222" s="421"/>
      <c r="Q222" s="421"/>
      <c r="R222" s="421"/>
      <c r="S222" s="245"/>
      <c r="T222" s="246"/>
      <c r="U222" s="246"/>
      <c r="V222" s="246"/>
      <c r="W222" s="247"/>
    </row>
    <row r="223" spans="1:23" ht="30" customHeight="1" thickBot="1">
      <c r="A223" s="415"/>
      <c r="B223" s="419"/>
      <c r="C223" s="149" t="s">
        <v>24</v>
      </c>
      <c r="D223" s="421"/>
      <c r="E223" s="421"/>
      <c r="F223" s="421"/>
      <c r="G223" s="421"/>
      <c r="H223" s="426"/>
      <c r="I223" s="237">
        <v>1.85</v>
      </c>
      <c r="J223" s="238"/>
      <c r="K223" s="238">
        <v>4.04</v>
      </c>
      <c r="L223" s="238"/>
      <c r="M223" s="239"/>
      <c r="N223" s="429"/>
      <c r="O223" s="424"/>
      <c r="P223" s="424"/>
      <c r="Q223" s="424"/>
      <c r="R223" s="424"/>
      <c r="S223" s="251"/>
      <c r="T223" s="248"/>
      <c r="U223" s="248"/>
      <c r="V223" s="248"/>
      <c r="W223" s="252"/>
    </row>
    <row r="224" spans="1:23" ht="30" customHeight="1" thickBot="1">
      <c r="A224" s="416"/>
      <c r="B224" s="422" t="s">
        <v>25</v>
      </c>
      <c r="C224" s="423"/>
      <c r="D224" s="256">
        <f>D216+E216+F216+G216+H216</f>
        <v>503.94</v>
      </c>
      <c r="E224" s="223"/>
      <c r="F224" s="223"/>
      <c r="G224" s="223"/>
      <c r="H224" s="223"/>
      <c r="I224" s="223">
        <f>I216+I217+I218+I219+I220+I221+I222+I223</f>
        <v>8.43</v>
      </c>
      <c r="J224" s="223">
        <f>J216+J217+J218+J219+J220+J221+J222+J223</f>
        <v>0</v>
      </c>
      <c r="K224" s="223">
        <f>K216+K217+K218+K219+K220+K221+K222+K223</f>
        <v>10.039999999999999</v>
      </c>
      <c r="L224" s="223">
        <f>L216+L217+L218+L219+L220+L221+L222+L223</f>
        <v>0</v>
      </c>
      <c r="M224" s="224">
        <f>M216+M217+M218+M219+M220+M221+M222+M223</f>
        <v>0</v>
      </c>
      <c r="N224" s="256">
        <f>N216+O216+P216+Q216+R216</f>
        <v>0</v>
      </c>
      <c r="O224" s="223"/>
      <c r="P224" s="223"/>
      <c r="Q224" s="223"/>
      <c r="R224" s="223"/>
      <c r="S224" s="223">
        <f>S216+S217+S218+S219+S220+S221+S222+S223</f>
        <v>0</v>
      </c>
      <c r="T224" s="223">
        <f>T216+T217+T218+T219+T220+T221+T222+T223</f>
        <v>0</v>
      </c>
      <c r="U224" s="223">
        <f>U216+U217+U218+U219+U220+U221+U222+U223</f>
        <v>0</v>
      </c>
      <c r="V224" s="223">
        <f>V216+V217+V218+V219+V220+V221+V222+V223</f>
        <v>0</v>
      </c>
      <c r="W224" s="224">
        <f>W216+W217+W218+W219+W220+W221+W222+W223</f>
        <v>0</v>
      </c>
    </row>
    <row r="225" spans="1:24" ht="30" customHeight="1">
      <c r="A225" s="415">
        <v>25</v>
      </c>
      <c r="B225" s="417" t="s">
        <v>294</v>
      </c>
      <c r="C225" s="144" t="s">
        <v>17</v>
      </c>
      <c r="D225" s="420">
        <v>0</v>
      </c>
      <c r="E225" s="420">
        <v>0</v>
      </c>
      <c r="F225" s="420">
        <v>0</v>
      </c>
      <c r="G225" s="420">
        <v>0</v>
      </c>
      <c r="H225" s="425">
        <v>0</v>
      </c>
      <c r="I225" s="240"/>
      <c r="J225" s="232"/>
      <c r="K225" s="232"/>
      <c r="L225" s="232"/>
      <c r="M225" s="233"/>
      <c r="N225" s="427">
        <v>0</v>
      </c>
      <c r="O225" s="420">
        <v>0</v>
      </c>
      <c r="P225" s="420">
        <v>0</v>
      </c>
      <c r="Q225" s="420">
        <v>0</v>
      </c>
      <c r="R225" s="420">
        <v>0</v>
      </c>
      <c r="S225" s="242"/>
      <c r="T225" s="243"/>
      <c r="U225" s="243"/>
      <c r="V225" s="243"/>
      <c r="W225" s="244"/>
    </row>
    <row r="226" spans="1:24" ht="30" customHeight="1">
      <c r="A226" s="415"/>
      <c r="B226" s="418"/>
      <c r="C226" s="146" t="s">
        <v>18</v>
      </c>
      <c r="D226" s="421"/>
      <c r="E226" s="421"/>
      <c r="F226" s="421"/>
      <c r="G226" s="421"/>
      <c r="H226" s="426"/>
      <c r="I226" s="236"/>
      <c r="J226" s="234"/>
      <c r="K226" s="234"/>
      <c r="L226" s="234"/>
      <c r="M226" s="235"/>
      <c r="N226" s="428"/>
      <c r="O226" s="421"/>
      <c r="P226" s="421"/>
      <c r="Q226" s="421"/>
      <c r="R226" s="421"/>
      <c r="S226" s="245"/>
      <c r="T226" s="246"/>
      <c r="U226" s="246"/>
      <c r="V226" s="246"/>
      <c r="W226" s="247"/>
    </row>
    <row r="227" spans="1:24" ht="30" customHeight="1">
      <c r="A227" s="415"/>
      <c r="B227" s="418"/>
      <c r="C227" s="146" t="s">
        <v>19</v>
      </c>
      <c r="D227" s="421"/>
      <c r="E227" s="421"/>
      <c r="F227" s="421"/>
      <c r="G227" s="421"/>
      <c r="H227" s="426"/>
      <c r="I227" s="236"/>
      <c r="J227" s="234"/>
      <c r="K227" s="234"/>
      <c r="L227" s="234"/>
      <c r="M227" s="235"/>
      <c r="N227" s="428"/>
      <c r="O227" s="421"/>
      <c r="P227" s="421"/>
      <c r="Q227" s="421"/>
      <c r="R227" s="421"/>
      <c r="S227" s="245"/>
      <c r="T227" s="246"/>
      <c r="U227" s="246"/>
      <c r="V227" s="246"/>
      <c r="W227" s="247"/>
    </row>
    <row r="228" spans="1:24" ht="30" customHeight="1">
      <c r="A228" s="415"/>
      <c r="B228" s="418"/>
      <c r="C228" s="146" t="s">
        <v>20</v>
      </c>
      <c r="D228" s="421"/>
      <c r="E228" s="421"/>
      <c r="F228" s="421"/>
      <c r="G228" s="421"/>
      <c r="H228" s="426"/>
      <c r="I228" s="236"/>
      <c r="J228" s="234"/>
      <c r="K228" s="234"/>
      <c r="L228" s="234"/>
      <c r="M228" s="235"/>
      <c r="N228" s="428"/>
      <c r="O228" s="421"/>
      <c r="P228" s="421"/>
      <c r="Q228" s="421"/>
      <c r="R228" s="421"/>
      <c r="S228" s="245"/>
      <c r="T228" s="246"/>
      <c r="U228" s="246"/>
      <c r="V228" s="246"/>
      <c r="W228" s="247"/>
    </row>
    <row r="229" spans="1:24" ht="30" customHeight="1">
      <c r="A229" s="415"/>
      <c r="B229" s="418"/>
      <c r="C229" s="146" t="s">
        <v>21</v>
      </c>
      <c r="D229" s="421"/>
      <c r="E229" s="421"/>
      <c r="F229" s="421"/>
      <c r="G229" s="421"/>
      <c r="H229" s="426"/>
      <c r="I229" s="236"/>
      <c r="J229" s="234"/>
      <c r="K229" s="234"/>
      <c r="L229" s="234"/>
      <c r="M229" s="235"/>
      <c r="N229" s="428"/>
      <c r="O229" s="421"/>
      <c r="P229" s="421"/>
      <c r="Q229" s="421"/>
      <c r="R229" s="421"/>
      <c r="S229" s="245"/>
      <c r="T229" s="246"/>
      <c r="U229" s="246"/>
      <c r="V229" s="246"/>
      <c r="W229" s="247"/>
    </row>
    <row r="230" spans="1:24" ht="30" customHeight="1">
      <c r="A230" s="415"/>
      <c r="B230" s="418"/>
      <c r="C230" s="146" t="s">
        <v>22</v>
      </c>
      <c r="D230" s="421"/>
      <c r="E230" s="421"/>
      <c r="F230" s="421"/>
      <c r="G230" s="421"/>
      <c r="H230" s="426"/>
      <c r="I230" s="236"/>
      <c r="J230" s="234"/>
      <c r="K230" s="234"/>
      <c r="L230" s="234"/>
      <c r="M230" s="235"/>
      <c r="N230" s="428"/>
      <c r="O230" s="421"/>
      <c r="P230" s="421"/>
      <c r="Q230" s="421"/>
      <c r="R230" s="421"/>
      <c r="S230" s="245"/>
      <c r="T230" s="246"/>
      <c r="U230" s="246"/>
      <c r="V230" s="246"/>
      <c r="W230" s="247"/>
    </row>
    <row r="231" spans="1:24" ht="30" customHeight="1">
      <c r="A231" s="415"/>
      <c r="B231" s="418"/>
      <c r="C231" s="146" t="s">
        <v>23</v>
      </c>
      <c r="D231" s="421"/>
      <c r="E231" s="421"/>
      <c r="F231" s="421"/>
      <c r="G231" s="421"/>
      <c r="H231" s="426"/>
      <c r="I231" s="236"/>
      <c r="J231" s="234"/>
      <c r="K231" s="234"/>
      <c r="L231" s="234"/>
      <c r="M231" s="235"/>
      <c r="N231" s="428"/>
      <c r="O231" s="421"/>
      <c r="P231" s="421"/>
      <c r="Q231" s="421"/>
      <c r="R231" s="421"/>
      <c r="S231" s="245"/>
      <c r="T231" s="246"/>
      <c r="U231" s="246"/>
      <c r="V231" s="246"/>
      <c r="W231" s="247"/>
    </row>
    <row r="232" spans="1:24" ht="30" customHeight="1" thickBot="1">
      <c r="A232" s="415"/>
      <c r="B232" s="419"/>
      <c r="C232" s="149" t="s">
        <v>24</v>
      </c>
      <c r="D232" s="421"/>
      <c r="E232" s="421"/>
      <c r="F232" s="421"/>
      <c r="G232" s="421"/>
      <c r="H232" s="426"/>
      <c r="I232" s="237"/>
      <c r="J232" s="238"/>
      <c r="K232" s="238"/>
      <c r="L232" s="238"/>
      <c r="M232" s="239"/>
      <c r="N232" s="429"/>
      <c r="O232" s="424"/>
      <c r="P232" s="424"/>
      <c r="Q232" s="424"/>
      <c r="R232" s="424"/>
      <c r="S232" s="251"/>
      <c r="T232" s="248"/>
      <c r="U232" s="248"/>
      <c r="V232" s="248"/>
      <c r="W232" s="252"/>
    </row>
    <row r="233" spans="1:24" ht="30" customHeight="1" thickBot="1">
      <c r="A233" s="416"/>
      <c r="B233" s="422" t="s">
        <v>25</v>
      </c>
      <c r="C233" s="423"/>
      <c r="D233" s="256">
        <f>D225+E225+F225+G225+H225</f>
        <v>0</v>
      </c>
      <c r="E233" s="223"/>
      <c r="F233" s="223"/>
      <c r="G233" s="223"/>
      <c r="H233" s="223"/>
      <c r="I233" s="223">
        <f>I225+I226+I227+I228+I229+I230+I231+I232</f>
        <v>0</v>
      </c>
      <c r="J233" s="223">
        <f>J225+J226+J227+J228+J229+J230+J231+J232</f>
        <v>0</v>
      </c>
      <c r="K233" s="223">
        <f>K225+K226+K227+K228+K229+K230+K231+K232</f>
        <v>0</v>
      </c>
      <c r="L233" s="223">
        <f>L225+L226+L227+L228+L229+L230+L231+L232</f>
        <v>0</v>
      </c>
      <c r="M233" s="224">
        <f>M225+M226+M227+M228+M229+M230+M231+M232</f>
        <v>0</v>
      </c>
      <c r="N233" s="256">
        <f>N225+O225+P225+Q225+R225</f>
        <v>0</v>
      </c>
      <c r="O233" s="223"/>
      <c r="P233" s="223"/>
      <c r="Q233" s="223"/>
      <c r="R233" s="223"/>
      <c r="S233" s="223">
        <f>S225+S226+S227+S228+S229+S230+S231+S232</f>
        <v>0</v>
      </c>
      <c r="T233" s="223">
        <f>T225+T226+T227+T228+T229+T230+T231+T232</f>
        <v>0</v>
      </c>
      <c r="U233" s="223">
        <f>U225+U226+U227+U228+U229+U230+U231+U232</f>
        <v>0</v>
      </c>
      <c r="V233" s="223">
        <f>V225+V226+V227+V228+V229+V230+V231+V232</f>
        <v>0</v>
      </c>
      <c r="W233" s="224">
        <f>W225+W226+W227+W228+W229+W230+W231+W232</f>
        <v>0</v>
      </c>
    </row>
    <row r="234" spans="1:24" s="134" customFormat="1" ht="30" customHeight="1">
      <c r="A234" s="415">
        <v>26</v>
      </c>
      <c r="B234" s="417" t="s">
        <v>243</v>
      </c>
      <c r="C234" s="144" t="s">
        <v>17</v>
      </c>
      <c r="D234" s="420">
        <v>73.92</v>
      </c>
      <c r="E234" s="420">
        <v>31.59</v>
      </c>
      <c r="F234" s="420">
        <v>133.5</v>
      </c>
      <c r="G234" s="420"/>
      <c r="H234" s="425"/>
      <c r="I234" s="240"/>
      <c r="J234" s="232"/>
      <c r="K234" s="232"/>
      <c r="L234" s="232"/>
      <c r="M234" s="233"/>
      <c r="N234" s="427"/>
      <c r="O234" s="420"/>
      <c r="P234" s="420"/>
      <c r="Q234" s="420"/>
      <c r="R234" s="420"/>
      <c r="S234" s="242"/>
      <c r="T234" s="243"/>
      <c r="U234" s="243"/>
      <c r="V234" s="243"/>
      <c r="W234" s="244"/>
      <c r="X234" s="125"/>
    </row>
    <row r="235" spans="1:24" s="134" customFormat="1" ht="30" customHeight="1">
      <c r="A235" s="415"/>
      <c r="B235" s="418"/>
      <c r="C235" s="146" t="s">
        <v>18</v>
      </c>
      <c r="D235" s="421"/>
      <c r="E235" s="421"/>
      <c r="F235" s="421"/>
      <c r="G235" s="421"/>
      <c r="H235" s="426"/>
      <c r="I235" s="236">
        <v>3.4</v>
      </c>
      <c r="J235" s="234"/>
      <c r="K235" s="234"/>
      <c r="L235" s="234"/>
      <c r="M235" s="235">
        <v>7.4827000000000004</v>
      </c>
      <c r="N235" s="428"/>
      <c r="O235" s="421"/>
      <c r="P235" s="421"/>
      <c r="Q235" s="421"/>
      <c r="R235" s="421"/>
      <c r="S235" s="245"/>
      <c r="T235" s="246"/>
      <c r="U235" s="246"/>
      <c r="V235" s="246"/>
      <c r="W235" s="247"/>
      <c r="X235" s="125"/>
    </row>
    <row r="236" spans="1:24" s="134" customFormat="1" ht="30" customHeight="1">
      <c r="A236" s="415"/>
      <c r="B236" s="418"/>
      <c r="C236" s="146" t="s">
        <v>19</v>
      </c>
      <c r="D236" s="421"/>
      <c r="E236" s="421"/>
      <c r="F236" s="421"/>
      <c r="G236" s="421"/>
      <c r="H236" s="426"/>
      <c r="I236" s="236"/>
      <c r="J236" s="234"/>
      <c r="K236" s="234"/>
      <c r="L236" s="234"/>
      <c r="M236" s="235"/>
      <c r="N236" s="428"/>
      <c r="O236" s="421"/>
      <c r="P236" s="421"/>
      <c r="Q236" s="421"/>
      <c r="R236" s="421"/>
      <c r="S236" s="245"/>
      <c r="T236" s="246"/>
      <c r="U236" s="246"/>
      <c r="V236" s="246"/>
      <c r="W236" s="247"/>
      <c r="X236" s="125"/>
    </row>
    <row r="237" spans="1:24" s="134" customFormat="1" ht="30" customHeight="1">
      <c r="A237" s="415"/>
      <c r="B237" s="418"/>
      <c r="C237" s="146" t="s">
        <v>20</v>
      </c>
      <c r="D237" s="421"/>
      <c r="E237" s="421"/>
      <c r="F237" s="421"/>
      <c r="G237" s="421"/>
      <c r="H237" s="426"/>
      <c r="I237" s="236"/>
      <c r="J237" s="234"/>
      <c r="K237" s="234"/>
      <c r="L237" s="234"/>
      <c r="M237" s="235"/>
      <c r="N237" s="428"/>
      <c r="O237" s="421"/>
      <c r="P237" s="421"/>
      <c r="Q237" s="421"/>
      <c r="R237" s="421"/>
      <c r="S237" s="245"/>
      <c r="T237" s="246"/>
      <c r="U237" s="246"/>
      <c r="V237" s="246"/>
      <c r="W237" s="247"/>
      <c r="X237" s="125"/>
    </row>
    <row r="238" spans="1:24" s="134" customFormat="1" ht="30" customHeight="1">
      <c r="A238" s="415"/>
      <c r="B238" s="418"/>
      <c r="C238" s="146" t="s">
        <v>21</v>
      </c>
      <c r="D238" s="421"/>
      <c r="E238" s="421"/>
      <c r="F238" s="421"/>
      <c r="G238" s="421"/>
      <c r="H238" s="426"/>
      <c r="I238" s="236"/>
      <c r="J238" s="234"/>
      <c r="K238" s="234">
        <v>6</v>
      </c>
      <c r="L238" s="234"/>
      <c r="M238" s="235"/>
      <c r="N238" s="428"/>
      <c r="O238" s="421"/>
      <c r="P238" s="421"/>
      <c r="Q238" s="421"/>
      <c r="R238" s="421"/>
      <c r="S238" s="245"/>
      <c r="T238" s="246"/>
      <c r="U238" s="246"/>
      <c r="V238" s="246"/>
      <c r="W238" s="247"/>
      <c r="X238" s="125"/>
    </row>
    <row r="239" spans="1:24" s="134" customFormat="1" ht="30" customHeight="1">
      <c r="A239" s="415"/>
      <c r="B239" s="418"/>
      <c r="C239" s="146" t="s">
        <v>22</v>
      </c>
      <c r="D239" s="421"/>
      <c r="E239" s="421"/>
      <c r="F239" s="421"/>
      <c r="G239" s="421"/>
      <c r="H239" s="426"/>
      <c r="I239" s="236">
        <v>5</v>
      </c>
      <c r="J239" s="234"/>
      <c r="K239" s="234"/>
      <c r="L239" s="234"/>
      <c r="M239" s="235"/>
      <c r="N239" s="428"/>
      <c r="O239" s="421"/>
      <c r="P239" s="421"/>
      <c r="Q239" s="421"/>
      <c r="R239" s="421"/>
      <c r="S239" s="245"/>
      <c r="T239" s="246"/>
      <c r="U239" s="246"/>
      <c r="V239" s="246"/>
      <c r="W239" s="247"/>
      <c r="X239" s="125"/>
    </row>
    <row r="240" spans="1:24" s="134" customFormat="1" ht="30" customHeight="1">
      <c r="A240" s="415"/>
      <c r="B240" s="418"/>
      <c r="C240" s="146" t="s">
        <v>23</v>
      </c>
      <c r="D240" s="421"/>
      <c r="E240" s="421"/>
      <c r="F240" s="421"/>
      <c r="G240" s="421"/>
      <c r="H240" s="426"/>
      <c r="I240" s="236"/>
      <c r="J240" s="234"/>
      <c r="K240" s="234"/>
      <c r="L240" s="234"/>
      <c r="M240" s="235"/>
      <c r="N240" s="428"/>
      <c r="O240" s="421"/>
      <c r="P240" s="421"/>
      <c r="Q240" s="421"/>
      <c r="R240" s="421"/>
      <c r="S240" s="245"/>
      <c r="T240" s="246"/>
      <c r="U240" s="246"/>
      <c r="V240" s="246"/>
      <c r="W240" s="247"/>
      <c r="X240" s="125"/>
    </row>
    <row r="241" spans="1:24" s="134" customFormat="1" ht="30" customHeight="1" thickBot="1">
      <c r="A241" s="415"/>
      <c r="B241" s="419"/>
      <c r="C241" s="149" t="s">
        <v>24</v>
      </c>
      <c r="D241" s="421"/>
      <c r="E241" s="421"/>
      <c r="F241" s="421"/>
      <c r="G241" s="421"/>
      <c r="H241" s="426"/>
      <c r="I241" s="237">
        <v>8</v>
      </c>
      <c r="J241" s="238">
        <v>5.97</v>
      </c>
      <c r="K241" s="238">
        <v>18.8</v>
      </c>
      <c r="L241" s="238"/>
      <c r="M241" s="239"/>
      <c r="N241" s="429"/>
      <c r="O241" s="424"/>
      <c r="P241" s="424"/>
      <c r="Q241" s="424"/>
      <c r="R241" s="424"/>
      <c r="S241" s="251"/>
      <c r="T241" s="248"/>
      <c r="U241" s="248"/>
      <c r="V241" s="248"/>
      <c r="W241" s="252"/>
      <c r="X241" s="125"/>
    </row>
    <row r="242" spans="1:24" s="134" customFormat="1" ht="30" customHeight="1" thickBot="1">
      <c r="A242" s="416"/>
      <c r="B242" s="422" t="s">
        <v>25</v>
      </c>
      <c r="C242" s="423"/>
      <c r="D242" s="256">
        <f>D234+E234+F234+G234+H234</f>
        <v>239.01</v>
      </c>
      <c r="E242" s="223"/>
      <c r="F242" s="223"/>
      <c r="G242" s="223"/>
      <c r="H242" s="223"/>
      <c r="I242" s="223">
        <f>I234+I235+I236+I237+I238+I239+I240+I241</f>
        <v>16.399999999999999</v>
      </c>
      <c r="J242" s="223">
        <f>J234+J235+J236+J237+J238+J239+J240+J241</f>
        <v>5.97</v>
      </c>
      <c r="K242" s="223">
        <f>K234+K235+K236+K237+K238+K239+K240+K241</f>
        <v>24.8</v>
      </c>
      <c r="L242" s="223">
        <f>L234+L235+L236+L237+L238+L239+L240+L241</f>
        <v>0</v>
      </c>
      <c r="M242" s="224">
        <f>M234+M235+M236+M237+M238+M239+M240+M241</f>
        <v>7.4827000000000004</v>
      </c>
      <c r="N242" s="256">
        <f>N234+O234+P234+Q234+R234</f>
        <v>0</v>
      </c>
      <c r="O242" s="223"/>
      <c r="P242" s="223"/>
      <c r="Q242" s="223"/>
      <c r="R242" s="223"/>
      <c r="S242" s="223">
        <f>S234+S235+S236+S237+S238+S239+S240+S241</f>
        <v>0</v>
      </c>
      <c r="T242" s="223">
        <f>T234+T235+T236+T237+T238+T239+T240+T241</f>
        <v>0</v>
      </c>
      <c r="U242" s="223">
        <f>U234+U235+U236+U237+U238+U239+U240+U241</f>
        <v>0</v>
      </c>
      <c r="V242" s="223">
        <f>V234+V235+V236+V237+V238+V239+V240+V241</f>
        <v>0</v>
      </c>
      <c r="W242" s="224">
        <f>W234+W235+W236+W237+W238+W239+W240+W241</f>
        <v>0</v>
      </c>
      <c r="X242" s="125"/>
    </row>
    <row r="243" spans="1:24" ht="30" customHeight="1">
      <c r="A243" s="415">
        <v>27</v>
      </c>
      <c r="B243" s="417" t="s">
        <v>116</v>
      </c>
      <c r="C243" s="144" t="s">
        <v>17</v>
      </c>
      <c r="D243" s="420">
        <v>103.56</v>
      </c>
      <c r="E243" s="420">
        <v>31.95</v>
      </c>
      <c r="F243" s="420">
        <v>299.35000000000002</v>
      </c>
      <c r="G243" s="420"/>
      <c r="H243" s="425">
        <v>3.42</v>
      </c>
      <c r="I243" s="240"/>
      <c r="J243" s="232"/>
      <c r="K243" s="232"/>
      <c r="L243" s="232"/>
      <c r="M243" s="233"/>
      <c r="N243" s="427"/>
      <c r="O243" s="420"/>
      <c r="P243" s="420"/>
      <c r="Q243" s="420"/>
      <c r="R243" s="420"/>
      <c r="S243" s="242"/>
      <c r="T243" s="243"/>
      <c r="U243" s="243"/>
      <c r="V243" s="243"/>
      <c r="W243" s="244"/>
    </row>
    <row r="244" spans="1:24" ht="30" customHeight="1">
      <c r="A244" s="415"/>
      <c r="B244" s="418"/>
      <c r="C244" s="146" t="s">
        <v>18</v>
      </c>
      <c r="D244" s="421"/>
      <c r="E244" s="421"/>
      <c r="F244" s="421"/>
      <c r="G244" s="421"/>
      <c r="H244" s="426"/>
      <c r="I244" s="236"/>
      <c r="J244" s="234"/>
      <c r="K244" s="234"/>
      <c r="L244" s="234"/>
      <c r="M244" s="235"/>
      <c r="N244" s="428"/>
      <c r="O244" s="421"/>
      <c r="P244" s="421"/>
      <c r="Q244" s="421"/>
      <c r="R244" s="421"/>
      <c r="S244" s="245"/>
      <c r="T244" s="246"/>
      <c r="U244" s="246"/>
      <c r="V244" s="246"/>
      <c r="W244" s="247"/>
    </row>
    <row r="245" spans="1:24" ht="30" customHeight="1">
      <c r="A245" s="415"/>
      <c r="B245" s="418"/>
      <c r="C245" s="146" t="s">
        <v>19</v>
      </c>
      <c r="D245" s="421"/>
      <c r="E245" s="421"/>
      <c r="F245" s="421"/>
      <c r="G245" s="421"/>
      <c r="H245" s="426"/>
      <c r="I245" s="236"/>
      <c r="J245" s="234"/>
      <c r="K245" s="234"/>
      <c r="L245" s="234"/>
      <c r="M245" s="235"/>
      <c r="N245" s="428"/>
      <c r="O245" s="421"/>
      <c r="P245" s="421"/>
      <c r="Q245" s="421"/>
      <c r="R245" s="421"/>
      <c r="S245" s="245"/>
      <c r="T245" s="246"/>
      <c r="U245" s="246"/>
      <c r="V245" s="246"/>
      <c r="W245" s="247"/>
    </row>
    <row r="246" spans="1:24" ht="30" customHeight="1">
      <c r="A246" s="415"/>
      <c r="B246" s="418"/>
      <c r="C246" s="146" t="s">
        <v>20</v>
      </c>
      <c r="D246" s="421"/>
      <c r="E246" s="421"/>
      <c r="F246" s="421"/>
      <c r="G246" s="421"/>
      <c r="H246" s="426"/>
      <c r="I246" s="236"/>
      <c r="J246" s="234"/>
      <c r="K246" s="234"/>
      <c r="L246" s="234"/>
      <c r="M246" s="235"/>
      <c r="N246" s="428"/>
      <c r="O246" s="421"/>
      <c r="P246" s="421"/>
      <c r="Q246" s="421"/>
      <c r="R246" s="421"/>
      <c r="S246" s="245"/>
      <c r="T246" s="246"/>
      <c r="U246" s="246"/>
      <c r="V246" s="246"/>
      <c r="W246" s="247"/>
    </row>
    <row r="247" spans="1:24" ht="30" customHeight="1">
      <c r="A247" s="415"/>
      <c r="B247" s="418"/>
      <c r="C247" s="146" t="s">
        <v>21</v>
      </c>
      <c r="D247" s="421"/>
      <c r="E247" s="421"/>
      <c r="F247" s="421"/>
      <c r="G247" s="421"/>
      <c r="H247" s="426"/>
      <c r="I247" s="236"/>
      <c r="J247" s="234"/>
      <c r="K247" s="234"/>
      <c r="L247" s="234"/>
      <c r="M247" s="235"/>
      <c r="N247" s="428"/>
      <c r="O247" s="421"/>
      <c r="P247" s="421"/>
      <c r="Q247" s="421"/>
      <c r="R247" s="421"/>
      <c r="S247" s="245"/>
      <c r="T247" s="246"/>
      <c r="U247" s="246"/>
      <c r="V247" s="246"/>
      <c r="W247" s="247"/>
    </row>
    <row r="248" spans="1:24" ht="30" customHeight="1">
      <c r="A248" s="415"/>
      <c r="B248" s="418"/>
      <c r="C248" s="146" t="s">
        <v>22</v>
      </c>
      <c r="D248" s="421"/>
      <c r="E248" s="421"/>
      <c r="F248" s="421"/>
      <c r="G248" s="421"/>
      <c r="H248" s="426"/>
      <c r="I248" s="236"/>
      <c r="J248" s="234"/>
      <c r="K248" s="234"/>
      <c r="L248" s="234"/>
      <c r="M248" s="235"/>
      <c r="N248" s="428"/>
      <c r="O248" s="421"/>
      <c r="P248" s="421"/>
      <c r="Q248" s="421"/>
      <c r="R248" s="421"/>
      <c r="S248" s="245"/>
      <c r="T248" s="246"/>
      <c r="U248" s="246"/>
      <c r="V248" s="246"/>
      <c r="W248" s="247"/>
    </row>
    <row r="249" spans="1:24" ht="30" customHeight="1">
      <c r="A249" s="415"/>
      <c r="B249" s="418"/>
      <c r="C249" s="146" t="s">
        <v>23</v>
      </c>
      <c r="D249" s="421"/>
      <c r="E249" s="421"/>
      <c r="F249" s="421"/>
      <c r="G249" s="421"/>
      <c r="H249" s="426"/>
      <c r="I249" s="236"/>
      <c r="J249" s="234"/>
      <c r="K249" s="234"/>
      <c r="L249" s="234"/>
      <c r="M249" s="235"/>
      <c r="N249" s="428"/>
      <c r="O249" s="421"/>
      <c r="P249" s="421"/>
      <c r="Q249" s="421"/>
      <c r="R249" s="421"/>
      <c r="S249" s="245"/>
      <c r="T249" s="246"/>
      <c r="U249" s="246"/>
      <c r="V249" s="246"/>
      <c r="W249" s="247"/>
    </row>
    <row r="250" spans="1:24" ht="30" customHeight="1" thickBot="1">
      <c r="A250" s="415"/>
      <c r="B250" s="419"/>
      <c r="C250" s="149" t="s">
        <v>24</v>
      </c>
      <c r="D250" s="421"/>
      <c r="E250" s="421"/>
      <c r="F250" s="421"/>
      <c r="G250" s="421"/>
      <c r="H250" s="426"/>
      <c r="I250" s="237">
        <v>6.44</v>
      </c>
      <c r="J250" s="238"/>
      <c r="K250" s="238">
        <v>27.3</v>
      </c>
      <c r="L250" s="238"/>
      <c r="M250" s="239"/>
      <c r="N250" s="429"/>
      <c r="O250" s="424"/>
      <c r="P250" s="424"/>
      <c r="Q250" s="424"/>
      <c r="R250" s="424"/>
      <c r="S250" s="251"/>
      <c r="T250" s="248"/>
      <c r="U250" s="248"/>
      <c r="V250" s="248"/>
      <c r="W250" s="252"/>
    </row>
    <row r="251" spans="1:24" ht="30" customHeight="1" thickBot="1">
      <c r="A251" s="416"/>
      <c r="B251" s="422" t="s">
        <v>25</v>
      </c>
      <c r="C251" s="423"/>
      <c r="D251" s="256">
        <f>D243+E243+F243+G243+H243</f>
        <v>438.28000000000003</v>
      </c>
      <c r="E251" s="223"/>
      <c r="F251" s="223"/>
      <c r="G251" s="223"/>
      <c r="H251" s="223"/>
      <c r="I251" s="223">
        <f>I243+I244+I245+I246+I247+I248+I249+I250</f>
        <v>6.44</v>
      </c>
      <c r="J251" s="223">
        <f>J243+J244+J245+J246+J247+J248+J249+J250</f>
        <v>0</v>
      </c>
      <c r="K251" s="223">
        <f>K243+K244+K245+K246+K247+K248+K249+K250</f>
        <v>27.3</v>
      </c>
      <c r="L251" s="223">
        <f>L243+L244+L245+L246+L247+L248+L249+L250</f>
        <v>0</v>
      </c>
      <c r="M251" s="224">
        <f>M243+M244+M245+M246+M247+M248+M249+M250</f>
        <v>0</v>
      </c>
      <c r="N251" s="256">
        <f>N243+O243+P243+Q243+R243</f>
        <v>0</v>
      </c>
      <c r="O251" s="223"/>
      <c r="P251" s="223"/>
      <c r="Q251" s="223"/>
      <c r="R251" s="223"/>
      <c r="S251" s="223">
        <f>S243+S244+S245+S246+S247+S248+S249+S250</f>
        <v>0</v>
      </c>
      <c r="T251" s="223">
        <f>T243+T244+T245+T246+T247+T248+T249+T250</f>
        <v>0</v>
      </c>
      <c r="U251" s="223">
        <f>U243+U244+U245+U246+U247+U248+U249+U250</f>
        <v>0</v>
      </c>
      <c r="V251" s="223">
        <f>V243+V244+V245+V246+V247+V248+V249+V250</f>
        <v>0</v>
      </c>
      <c r="W251" s="224">
        <f>W243+W244+W245+W246+W247+W248+W249+W250</f>
        <v>0</v>
      </c>
    </row>
    <row r="252" spans="1:24" ht="30" customHeight="1">
      <c r="A252" s="415">
        <v>28</v>
      </c>
      <c r="B252" s="417" t="s">
        <v>295</v>
      </c>
      <c r="C252" s="144" t="s">
        <v>17</v>
      </c>
      <c r="D252" s="420">
        <v>214.13</v>
      </c>
      <c r="E252" s="420">
        <v>19.22</v>
      </c>
      <c r="F252" s="420">
        <v>90.28</v>
      </c>
      <c r="G252" s="420"/>
      <c r="H252" s="425">
        <v>0.05</v>
      </c>
      <c r="I252" s="240">
        <v>214</v>
      </c>
      <c r="J252" s="232">
        <v>19.2</v>
      </c>
      <c r="K252" s="232"/>
      <c r="L252" s="232"/>
      <c r="M252" s="233"/>
      <c r="N252" s="427"/>
      <c r="O252" s="420"/>
      <c r="P252" s="420"/>
      <c r="Q252" s="420"/>
      <c r="R252" s="420"/>
      <c r="S252" s="242"/>
      <c r="T252" s="243"/>
      <c r="U252" s="243"/>
      <c r="V252" s="243"/>
      <c r="W252" s="244"/>
    </row>
    <row r="253" spans="1:24" ht="30" customHeight="1">
      <c r="A253" s="415"/>
      <c r="B253" s="418"/>
      <c r="C253" s="146" t="s">
        <v>18</v>
      </c>
      <c r="D253" s="421"/>
      <c r="E253" s="421"/>
      <c r="F253" s="421"/>
      <c r="G253" s="421"/>
      <c r="H253" s="426"/>
      <c r="I253" s="236"/>
      <c r="J253" s="234"/>
      <c r="K253" s="234"/>
      <c r="L253" s="234"/>
      <c r="M253" s="235"/>
      <c r="N253" s="428"/>
      <c r="O253" s="421"/>
      <c r="P253" s="421"/>
      <c r="Q253" s="421"/>
      <c r="R253" s="421"/>
      <c r="S253" s="245"/>
      <c r="T253" s="246"/>
      <c r="U253" s="246"/>
      <c r="V253" s="246"/>
      <c r="W253" s="247"/>
    </row>
    <row r="254" spans="1:24" ht="30" customHeight="1">
      <c r="A254" s="415"/>
      <c r="B254" s="418"/>
      <c r="C254" s="146" t="s">
        <v>19</v>
      </c>
      <c r="D254" s="421"/>
      <c r="E254" s="421"/>
      <c r="F254" s="421"/>
      <c r="G254" s="421"/>
      <c r="H254" s="426"/>
      <c r="I254" s="236"/>
      <c r="J254" s="234"/>
      <c r="K254" s="234"/>
      <c r="L254" s="234"/>
      <c r="M254" s="235"/>
      <c r="N254" s="428"/>
      <c r="O254" s="421"/>
      <c r="P254" s="421"/>
      <c r="Q254" s="421"/>
      <c r="R254" s="421"/>
      <c r="S254" s="245"/>
      <c r="T254" s="246"/>
      <c r="U254" s="246"/>
      <c r="V254" s="246"/>
      <c r="W254" s="247"/>
    </row>
    <row r="255" spans="1:24" ht="30" customHeight="1">
      <c r="A255" s="415"/>
      <c r="B255" s="418"/>
      <c r="C255" s="146" t="s">
        <v>20</v>
      </c>
      <c r="D255" s="421"/>
      <c r="E255" s="421"/>
      <c r="F255" s="421"/>
      <c r="G255" s="421"/>
      <c r="H255" s="426"/>
      <c r="I255" s="236"/>
      <c r="J255" s="234"/>
      <c r="K255" s="234"/>
      <c r="L255" s="234"/>
      <c r="M255" s="235"/>
      <c r="N255" s="428"/>
      <c r="O255" s="421"/>
      <c r="P255" s="421"/>
      <c r="Q255" s="421"/>
      <c r="R255" s="421"/>
      <c r="S255" s="245"/>
      <c r="T255" s="246"/>
      <c r="U255" s="246"/>
      <c r="V255" s="246"/>
      <c r="W255" s="247"/>
    </row>
    <row r="256" spans="1:24" ht="30" customHeight="1">
      <c r="A256" s="415"/>
      <c r="B256" s="418"/>
      <c r="C256" s="146" t="s">
        <v>21</v>
      </c>
      <c r="D256" s="421"/>
      <c r="E256" s="421"/>
      <c r="F256" s="421"/>
      <c r="G256" s="421"/>
      <c r="H256" s="426"/>
      <c r="I256" s="236"/>
      <c r="J256" s="234"/>
      <c r="K256" s="234"/>
      <c r="L256" s="234"/>
      <c r="M256" s="235"/>
      <c r="N256" s="428"/>
      <c r="O256" s="421"/>
      <c r="P256" s="421"/>
      <c r="Q256" s="421"/>
      <c r="R256" s="421"/>
      <c r="S256" s="245"/>
      <c r="T256" s="246"/>
      <c r="U256" s="246"/>
      <c r="V256" s="246"/>
      <c r="W256" s="247"/>
    </row>
    <row r="257" spans="1:23" ht="30" customHeight="1">
      <c r="A257" s="415"/>
      <c r="B257" s="418"/>
      <c r="C257" s="146" t="s">
        <v>22</v>
      </c>
      <c r="D257" s="421"/>
      <c r="E257" s="421"/>
      <c r="F257" s="421"/>
      <c r="G257" s="421"/>
      <c r="H257" s="426"/>
      <c r="I257" s="236"/>
      <c r="J257" s="234"/>
      <c r="K257" s="234"/>
      <c r="L257" s="234"/>
      <c r="M257" s="235"/>
      <c r="N257" s="428"/>
      <c r="O257" s="421"/>
      <c r="P257" s="421"/>
      <c r="Q257" s="421"/>
      <c r="R257" s="421"/>
      <c r="S257" s="245"/>
      <c r="T257" s="246"/>
      <c r="U257" s="246"/>
      <c r="V257" s="246"/>
      <c r="W257" s="247"/>
    </row>
    <row r="258" spans="1:23" ht="30" customHeight="1">
      <c r="A258" s="415"/>
      <c r="B258" s="418"/>
      <c r="C258" s="146" t="s">
        <v>23</v>
      </c>
      <c r="D258" s="421"/>
      <c r="E258" s="421"/>
      <c r="F258" s="421"/>
      <c r="G258" s="421"/>
      <c r="H258" s="426"/>
      <c r="I258" s="236"/>
      <c r="J258" s="234"/>
      <c r="K258" s="234"/>
      <c r="L258" s="234"/>
      <c r="M258" s="235"/>
      <c r="N258" s="428"/>
      <c r="O258" s="421"/>
      <c r="P258" s="421"/>
      <c r="Q258" s="421"/>
      <c r="R258" s="421"/>
      <c r="S258" s="245"/>
      <c r="T258" s="246"/>
      <c r="U258" s="246"/>
      <c r="V258" s="246"/>
      <c r="W258" s="247"/>
    </row>
    <row r="259" spans="1:23" ht="30" customHeight="1" thickBot="1">
      <c r="A259" s="415"/>
      <c r="B259" s="419"/>
      <c r="C259" s="149" t="s">
        <v>24</v>
      </c>
      <c r="D259" s="421"/>
      <c r="E259" s="421"/>
      <c r="F259" s="421"/>
      <c r="G259" s="421"/>
      <c r="H259" s="426"/>
      <c r="I259" s="237"/>
      <c r="J259" s="238"/>
      <c r="K259" s="238"/>
      <c r="L259" s="238"/>
      <c r="M259" s="239"/>
      <c r="N259" s="429"/>
      <c r="O259" s="424"/>
      <c r="P259" s="424"/>
      <c r="Q259" s="424"/>
      <c r="R259" s="424"/>
      <c r="S259" s="251"/>
      <c r="T259" s="248"/>
      <c r="U259" s="248"/>
      <c r="V259" s="248"/>
      <c r="W259" s="252"/>
    </row>
    <row r="260" spans="1:23" ht="30" customHeight="1" thickBot="1">
      <c r="A260" s="416"/>
      <c r="B260" s="422" t="s">
        <v>25</v>
      </c>
      <c r="C260" s="423"/>
      <c r="D260" s="256">
        <f>D252+E252+F252+G252+H252</f>
        <v>323.68</v>
      </c>
      <c r="E260" s="223"/>
      <c r="F260" s="223"/>
      <c r="G260" s="223"/>
      <c r="H260" s="223"/>
      <c r="I260" s="223">
        <f>I252+I253+I254+I255+I256+I257+I258+I259</f>
        <v>214</v>
      </c>
      <c r="J260" s="223">
        <f>J252+J253+J254+J255+J256+J257+J258+J259</f>
        <v>19.2</v>
      </c>
      <c r="K260" s="223">
        <f>K252+K253+K254+K255+K256+K257+K258+K259</f>
        <v>0</v>
      </c>
      <c r="L260" s="223">
        <f>L252+L253+L254+L255+L256+L257+L258+L259</f>
        <v>0</v>
      </c>
      <c r="M260" s="224">
        <f>M252+M253+M254+M255+M256+M257+M258+M259</f>
        <v>0</v>
      </c>
      <c r="N260" s="256">
        <f>N252+O252+P252+Q252+R252</f>
        <v>0</v>
      </c>
      <c r="O260" s="223"/>
      <c r="P260" s="223"/>
      <c r="Q260" s="223"/>
      <c r="R260" s="223"/>
      <c r="S260" s="223">
        <f>S252+S253+S254+S255+S256+S257+S258+S259</f>
        <v>0</v>
      </c>
      <c r="T260" s="223">
        <f>T252+T253+T254+T255+T256+T257+T258+T259</f>
        <v>0</v>
      </c>
      <c r="U260" s="223">
        <f>U252+U253+U254+U255+U256+U257+U258+U259</f>
        <v>0</v>
      </c>
      <c r="V260" s="223">
        <f>V252+V253+V254+V255+V256+V257+V258+V259</f>
        <v>0</v>
      </c>
      <c r="W260" s="224">
        <f>W252+W253+W254+W255+W256+W257+W258+W259</f>
        <v>0</v>
      </c>
    </row>
    <row r="261" spans="1:23" ht="30" customHeight="1">
      <c r="A261" s="415">
        <v>29</v>
      </c>
      <c r="B261" s="417" t="s">
        <v>296</v>
      </c>
      <c r="C261" s="144" t="s">
        <v>17</v>
      </c>
      <c r="D261" s="420">
        <v>0</v>
      </c>
      <c r="E261" s="420">
        <v>0</v>
      </c>
      <c r="F261" s="420">
        <v>0</v>
      </c>
      <c r="G261" s="420">
        <v>0</v>
      </c>
      <c r="H261" s="425">
        <v>0</v>
      </c>
      <c r="I261" s="240"/>
      <c r="J261" s="232"/>
      <c r="K261" s="232"/>
      <c r="L261" s="232"/>
      <c r="M261" s="233"/>
      <c r="N261" s="427">
        <v>0</v>
      </c>
      <c r="O261" s="420">
        <v>0</v>
      </c>
      <c r="P261" s="420">
        <v>0</v>
      </c>
      <c r="Q261" s="420">
        <v>0</v>
      </c>
      <c r="R261" s="420">
        <v>0</v>
      </c>
      <c r="S261" s="242"/>
      <c r="T261" s="243"/>
      <c r="U261" s="243"/>
      <c r="V261" s="243"/>
      <c r="W261" s="244"/>
    </row>
    <row r="262" spans="1:23" ht="30" customHeight="1">
      <c r="A262" s="415"/>
      <c r="B262" s="418"/>
      <c r="C262" s="146" t="s">
        <v>18</v>
      </c>
      <c r="D262" s="421"/>
      <c r="E262" s="421"/>
      <c r="F262" s="421"/>
      <c r="G262" s="421"/>
      <c r="H262" s="426"/>
      <c r="I262" s="236"/>
      <c r="J262" s="234"/>
      <c r="K262" s="234"/>
      <c r="L262" s="234"/>
      <c r="M262" s="235"/>
      <c r="N262" s="428"/>
      <c r="O262" s="421"/>
      <c r="P262" s="421"/>
      <c r="Q262" s="421"/>
      <c r="R262" s="421"/>
      <c r="S262" s="245"/>
      <c r="T262" s="246"/>
      <c r="U262" s="246"/>
      <c r="V262" s="246"/>
      <c r="W262" s="247"/>
    </row>
    <row r="263" spans="1:23" ht="30" customHeight="1">
      <c r="A263" s="415"/>
      <c r="B263" s="418"/>
      <c r="C263" s="146" t="s">
        <v>19</v>
      </c>
      <c r="D263" s="421"/>
      <c r="E263" s="421"/>
      <c r="F263" s="421"/>
      <c r="G263" s="421"/>
      <c r="H263" s="426"/>
      <c r="I263" s="236"/>
      <c r="J263" s="234"/>
      <c r="K263" s="234"/>
      <c r="L263" s="234"/>
      <c r="M263" s="235"/>
      <c r="N263" s="428"/>
      <c r="O263" s="421"/>
      <c r="P263" s="421"/>
      <c r="Q263" s="421"/>
      <c r="R263" s="421"/>
      <c r="S263" s="245"/>
      <c r="T263" s="246"/>
      <c r="U263" s="246"/>
      <c r="V263" s="246"/>
      <c r="W263" s="247"/>
    </row>
    <row r="264" spans="1:23" ht="30" customHeight="1">
      <c r="A264" s="415"/>
      <c r="B264" s="418"/>
      <c r="C264" s="146" t="s">
        <v>20</v>
      </c>
      <c r="D264" s="421"/>
      <c r="E264" s="421"/>
      <c r="F264" s="421"/>
      <c r="G264" s="421"/>
      <c r="H264" s="426"/>
      <c r="I264" s="236"/>
      <c r="J264" s="234"/>
      <c r="K264" s="234"/>
      <c r="L264" s="234"/>
      <c r="M264" s="235"/>
      <c r="N264" s="428"/>
      <c r="O264" s="421"/>
      <c r="P264" s="421"/>
      <c r="Q264" s="421"/>
      <c r="R264" s="421"/>
      <c r="S264" s="245"/>
      <c r="T264" s="246"/>
      <c r="U264" s="246"/>
      <c r="V264" s="246"/>
      <c r="W264" s="247"/>
    </row>
    <row r="265" spans="1:23" ht="30" customHeight="1">
      <c r="A265" s="415"/>
      <c r="B265" s="418"/>
      <c r="C265" s="146" t="s">
        <v>21</v>
      </c>
      <c r="D265" s="421"/>
      <c r="E265" s="421"/>
      <c r="F265" s="421"/>
      <c r="G265" s="421"/>
      <c r="H265" s="426"/>
      <c r="I265" s="236"/>
      <c r="J265" s="234"/>
      <c r="K265" s="234"/>
      <c r="L265" s="234"/>
      <c r="M265" s="235"/>
      <c r="N265" s="428"/>
      <c r="O265" s="421"/>
      <c r="P265" s="421"/>
      <c r="Q265" s="421"/>
      <c r="R265" s="421"/>
      <c r="S265" s="245"/>
      <c r="T265" s="246"/>
      <c r="U265" s="246"/>
      <c r="V265" s="246"/>
      <c r="W265" s="247"/>
    </row>
    <row r="266" spans="1:23" ht="30" customHeight="1">
      <c r="A266" s="415"/>
      <c r="B266" s="418"/>
      <c r="C266" s="146" t="s">
        <v>22</v>
      </c>
      <c r="D266" s="421"/>
      <c r="E266" s="421"/>
      <c r="F266" s="421"/>
      <c r="G266" s="421"/>
      <c r="H266" s="426"/>
      <c r="I266" s="236"/>
      <c r="J266" s="234"/>
      <c r="K266" s="234"/>
      <c r="L266" s="234"/>
      <c r="M266" s="235"/>
      <c r="N266" s="428"/>
      <c r="O266" s="421"/>
      <c r="P266" s="421"/>
      <c r="Q266" s="421"/>
      <c r="R266" s="421"/>
      <c r="S266" s="245"/>
      <c r="T266" s="246"/>
      <c r="U266" s="246"/>
      <c r="V266" s="246"/>
      <c r="W266" s="247"/>
    </row>
    <row r="267" spans="1:23" ht="30" customHeight="1">
      <c r="A267" s="415"/>
      <c r="B267" s="418"/>
      <c r="C267" s="146" t="s">
        <v>23</v>
      </c>
      <c r="D267" s="421"/>
      <c r="E267" s="421"/>
      <c r="F267" s="421"/>
      <c r="G267" s="421"/>
      <c r="H267" s="426"/>
      <c r="I267" s="236"/>
      <c r="J267" s="234"/>
      <c r="K267" s="234"/>
      <c r="L267" s="234"/>
      <c r="M267" s="235"/>
      <c r="N267" s="428"/>
      <c r="O267" s="421"/>
      <c r="P267" s="421"/>
      <c r="Q267" s="421"/>
      <c r="R267" s="421"/>
      <c r="S267" s="245"/>
      <c r="T267" s="246"/>
      <c r="U267" s="246"/>
      <c r="V267" s="246"/>
      <c r="W267" s="247"/>
    </row>
    <row r="268" spans="1:23" ht="30" customHeight="1" thickBot="1">
      <c r="A268" s="415"/>
      <c r="B268" s="419"/>
      <c r="C268" s="149" t="s">
        <v>24</v>
      </c>
      <c r="D268" s="421"/>
      <c r="E268" s="421"/>
      <c r="F268" s="421"/>
      <c r="G268" s="421"/>
      <c r="H268" s="426"/>
      <c r="I268" s="237"/>
      <c r="J268" s="238"/>
      <c r="K268" s="238"/>
      <c r="L268" s="238"/>
      <c r="M268" s="239"/>
      <c r="N268" s="429"/>
      <c r="O268" s="424"/>
      <c r="P268" s="424"/>
      <c r="Q268" s="424"/>
      <c r="R268" s="424"/>
      <c r="S268" s="251"/>
      <c r="T268" s="248"/>
      <c r="U268" s="248"/>
      <c r="V268" s="248"/>
      <c r="W268" s="252"/>
    </row>
    <row r="269" spans="1:23" ht="30" customHeight="1" thickBot="1">
      <c r="A269" s="416"/>
      <c r="B269" s="422" t="s">
        <v>25</v>
      </c>
      <c r="C269" s="423"/>
      <c r="D269" s="256">
        <f>D261+E261+F261+G261+H261</f>
        <v>0</v>
      </c>
      <c r="E269" s="223"/>
      <c r="F269" s="223"/>
      <c r="G269" s="223"/>
      <c r="H269" s="223"/>
      <c r="I269" s="223">
        <f>I261+I262+I263+I264+I265+I266+I267+I268</f>
        <v>0</v>
      </c>
      <c r="J269" s="223">
        <f>J261+J262+J263+J264+J265+J266+J267+J268</f>
        <v>0</v>
      </c>
      <c r="K269" s="223">
        <f>K261+K262+K263+K264+K265+K266+K267+K268</f>
        <v>0</v>
      </c>
      <c r="L269" s="223">
        <f>L261+L262+L263+L264+L265+L266+L267+L268</f>
        <v>0</v>
      </c>
      <c r="M269" s="224">
        <f>M261+M262+M263+M264+M265+M266+M267+M268</f>
        <v>0</v>
      </c>
      <c r="N269" s="256">
        <f>N261+O261+P261+Q261+R261</f>
        <v>0</v>
      </c>
      <c r="O269" s="223"/>
      <c r="P269" s="223"/>
      <c r="Q269" s="223"/>
      <c r="R269" s="223"/>
      <c r="S269" s="223">
        <f>S261+S262+S263+S264+S265+S266+S267+S268</f>
        <v>0</v>
      </c>
      <c r="T269" s="223">
        <f>T261+T262+T263+T264+T265+T266+T267+T268</f>
        <v>0</v>
      </c>
      <c r="U269" s="223">
        <f>U261+U262+U263+U264+U265+U266+U267+U268</f>
        <v>0</v>
      </c>
      <c r="V269" s="223">
        <f>V261+V262+V263+V264+V265+V266+V267+V268</f>
        <v>0</v>
      </c>
      <c r="W269" s="224">
        <f>W261+W262+W263+W264+W265+W266+W267+W268</f>
        <v>0</v>
      </c>
    </row>
    <row r="270" spans="1:23" ht="30" customHeight="1">
      <c r="A270" s="415">
        <v>30</v>
      </c>
      <c r="B270" s="417" t="s">
        <v>297</v>
      </c>
      <c r="C270" s="144" t="s">
        <v>17</v>
      </c>
      <c r="D270" s="420">
        <v>124.76</v>
      </c>
      <c r="E270" s="420"/>
      <c r="F270" s="420">
        <v>609.78</v>
      </c>
      <c r="G270" s="420"/>
      <c r="H270" s="425"/>
      <c r="I270" s="240"/>
      <c r="J270" s="232"/>
      <c r="K270" s="232"/>
      <c r="L270" s="232"/>
      <c r="M270" s="233"/>
      <c r="N270" s="427"/>
      <c r="O270" s="420"/>
      <c r="P270" s="420"/>
      <c r="Q270" s="420">
        <v>0.02</v>
      </c>
      <c r="R270" s="420"/>
      <c r="S270" s="242"/>
      <c r="T270" s="243"/>
      <c r="U270" s="243"/>
      <c r="V270" s="243"/>
      <c r="W270" s="244"/>
    </row>
    <row r="271" spans="1:23" ht="30" customHeight="1">
      <c r="A271" s="415"/>
      <c r="B271" s="418"/>
      <c r="C271" s="146" t="s">
        <v>18</v>
      </c>
      <c r="D271" s="421"/>
      <c r="E271" s="421"/>
      <c r="F271" s="421"/>
      <c r="G271" s="421"/>
      <c r="H271" s="426"/>
      <c r="I271" s="236"/>
      <c r="J271" s="234"/>
      <c r="K271" s="234"/>
      <c r="L271" s="234"/>
      <c r="M271" s="235"/>
      <c r="N271" s="428"/>
      <c r="O271" s="421"/>
      <c r="P271" s="421"/>
      <c r="Q271" s="421"/>
      <c r="R271" s="421"/>
      <c r="S271" s="245"/>
      <c r="T271" s="246"/>
      <c r="U271" s="246"/>
      <c r="V271" s="246"/>
      <c r="W271" s="247"/>
    </row>
    <row r="272" spans="1:23" ht="30" customHeight="1">
      <c r="A272" s="415"/>
      <c r="B272" s="418"/>
      <c r="C272" s="146" t="s">
        <v>19</v>
      </c>
      <c r="D272" s="421"/>
      <c r="E272" s="421"/>
      <c r="F272" s="421"/>
      <c r="G272" s="421"/>
      <c r="H272" s="426"/>
      <c r="I272" s="236"/>
      <c r="J272" s="234"/>
      <c r="K272" s="234"/>
      <c r="L272" s="234"/>
      <c r="M272" s="235"/>
      <c r="N272" s="428"/>
      <c r="O272" s="421"/>
      <c r="P272" s="421"/>
      <c r="Q272" s="421"/>
      <c r="R272" s="421"/>
      <c r="S272" s="245"/>
      <c r="T272" s="246"/>
      <c r="U272" s="246"/>
      <c r="V272" s="246"/>
      <c r="W272" s="247"/>
    </row>
    <row r="273" spans="1:23" ht="30" customHeight="1">
      <c r="A273" s="415"/>
      <c r="B273" s="418"/>
      <c r="C273" s="146" t="s">
        <v>20</v>
      </c>
      <c r="D273" s="421"/>
      <c r="E273" s="421"/>
      <c r="F273" s="421"/>
      <c r="G273" s="421"/>
      <c r="H273" s="426"/>
      <c r="I273" s="236"/>
      <c r="J273" s="234"/>
      <c r="K273" s="234"/>
      <c r="L273" s="234"/>
      <c r="M273" s="235"/>
      <c r="N273" s="428"/>
      <c r="O273" s="421"/>
      <c r="P273" s="421"/>
      <c r="Q273" s="421"/>
      <c r="R273" s="421"/>
      <c r="S273" s="245"/>
      <c r="T273" s="246"/>
      <c r="U273" s="246"/>
      <c r="V273" s="246"/>
      <c r="W273" s="247"/>
    </row>
    <row r="274" spans="1:23" ht="30" customHeight="1">
      <c r="A274" s="415"/>
      <c r="B274" s="418"/>
      <c r="C274" s="146" t="s">
        <v>21</v>
      </c>
      <c r="D274" s="421"/>
      <c r="E274" s="421"/>
      <c r="F274" s="421"/>
      <c r="G274" s="421"/>
      <c r="H274" s="426"/>
      <c r="I274" s="236"/>
      <c r="J274" s="234"/>
      <c r="K274" s="234"/>
      <c r="L274" s="234"/>
      <c r="M274" s="235"/>
      <c r="N274" s="428"/>
      <c r="O274" s="421"/>
      <c r="P274" s="421"/>
      <c r="Q274" s="421"/>
      <c r="R274" s="421"/>
      <c r="S274" s="245"/>
      <c r="T274" s="246"/>
      <c r="U274" s="246"/>
      <c r="V274" s="246"/>
      <c r="W274" s="247"/>
    </row>
    <row r="275" spans="1:23" ht="30" customHeight="1">
      <c r="A275" s="415"/>
      <c r="B275" s="418"/>
      <c r="C275" s="146" t="s">
        <v>22</v>
      </c>
      <c r="D275" s="421"/>
      <c r="E275" s="421"/>
      <c r="F275" s="421"/>
      <c r="G275" s="421"/>
      <c r="H275" s="426"/>
      <c r="I275" s="236"/>
      <c r="J275" s="234"/>
      <c r="K275" s="234"/>
      <c r="L275" s="234"/>
      <c r="M275" s="235"/>
      <c r="N275" s="428"/>
      <c r="O275" s="421"/>
      <c r="P275" s="421"/>
      <c r="Q275" s="421"/>
      <c r="R275" s="421"/>
      <c r="S275" s="245"/>
      <c r="T275" s="246"/>
      <c r="U275" s="246"/>
      <c r="V275" s="246"/>
      <c r="W275" s="247"/>
    </row>
    <row r="276" spans="1:23" ht="30" customHeight="1">
      <c r="A276" s="415"/>
      <c r="B276" s="418"/>
      <c r="C276" s="146" t="s">
        <v>23</v>
      </c>
      <c r="D276" s="421"/>
      <c r="E276" s="421"/>
      <c r="F276" s="421"/>
      <c r="G276" s="421"/>
      <c r="H276" s="426"/>
      <c r="I276" s="236"/>
      <c r="J276" s="234"/>
      <c r="K276" s="234"/>
      <c r="L276" s="234"/>
      <c r="M276" s="235"/>
      <c r="N276" s="428"/>
      <c r="O276" s="421"/>
      <c r="P276" s="421"/>
      <c r="Q276" s="421"/>
      <c r="R276" s="421"/>
      <c r="S276" s="245"/>
      <c r="T276" s="246"/>
      <c r="U276" s="246"/>
      <c r="V276" s="246"/>
      <c r="W276" s="247"/>
    </row>
    <row r="277" spans="1:23" ht="30" customHeight="1" thickBot="1">
      <c r="A277" s="415"/>
      <c r="B277" s="419"/>
      <c r="C277" s="149" t="s">
        <v>24</v>
      </c>
      <c r="D277" s="421"/>
      <c r="E277" s="421"/>
      <c r="F277" s="421"/>
      <c r="G277" s="421"/>
      <c r="H277" s="426"/>
      <c r="I277" s="237"/>
      <c r="J277" s="238"/>
      <c r="K277" s="238"/>
      <c r="L277" s="238"/>
      <c r="M277" s="239"/>
      <c r="N277" s="429"/>
      <c r="O277" s="424"/>
      <c r="P277" s="424"/>
      <c r="Q277" s="424"/>
      <c r="R277" s="424"/>
      <c r="S277" s="251"/>
      <c r="T277" s="248"/>
      <c r="U277" s="248"/>
      <c r="V277" s="248"/>
      <c r="W277" s="252"/>
    </row>
    <row r="278" spans="1:23" ht="30" customHeight="1" thickBot="1">
      <c r="A278" s="416"/>
      <c r="B278" s="422" t="s">
        <v>25</v>
      </c>
      <c r="C278" s="423"/>
      <c r="D278" s="256">
        <f>D270+E270+F270+G270+H270</f>
        <v>734.54</v>
      </c>
      <c r="E278" s="223"/>
      <c r="F278" s="223"/>
      <c r="G278" s="223"/>
      <c r="H278" s="223"/>
      <c r="I278" s="223">
        <f>I270+I271+I272+I273+I274+I275+I276+I277</f>
        <v>0</v>
      </c>
      <c r="J278" s="223">
        <f>J270+J271+J272+J273+J274+J275+J276+J277</f>
        <v>0</v>
      </c>
      <c r="K278" s="223">
        <f>K270+K271+K272+K273+K274+K275+K276+K277</f>
        <v>0</v>
      </c>
      <c r="L278" s="223">
        <f>L270+L271+L272+L273+L274+L275+L276+L277</f>
        <v>0</v>
      </c>
      <c r="M278" s="224">
        <f>M270+M271+M272+M273+M274+M275+M276+M277</f>
        <v>0</v>
      </c>
      <c r="N278" s="256">
        <f>N270+O270+P270+Q270+R270</f>
        <v>0.02</v>
      </c>
      <c r="O278" s="223"/>
      <c r="P278" s="223"/>
      <c r="Q278" s="223"/>
      <c r="R278" s="223"/>
      <c r="S278" s="223">
        <f>S270+S271+S272+S273+S274+S275+S276+S277</f>
        <v>0</v>
      </c>
      <c r="T278" s="223">
        <f>T270+T271+T272+T273+T274+T275+T276+T277</f>
        <v>0</v>
      </c>
      <c r="U278" s="223">
        <f>U270+U271+U272+U273+U274+U275+U276+U277</f>
        <v>0</v>
      </c>
      <c r="V278" s="223">
        <f>V270+V271+V272+V273+V274+V275+V276+V277</f>
        <v>0</v>
      </c>
      <c r="W278" s="224">
        <f>W270+W271+W272+W273+W274+W275+W276+W277</f>
        <v>0</v>
      </c>
    </row>
    <row r="279" spans="1:23" ht="30" customHeight="1">
      <c r="A279" s="415">
        <v>31</v>
      </c>
      <c r="B279" s="417" t="s">
        <v>298</v>
      </c>
      <c r="C279" s="144" t="s">
        <v>17</v>
      </c>
      <c r="D279" s="420">
        <v>3609.36</v>
      </c>
      <c r="E279" s="420"/>
      <c r="F279" s="420">
        <v>946.04</v>
      </c>
      <c r="G279" s="420">
        <v>33.049999999999997</v>
      </c>
      <c r="H279" s="425">
        <v>8.84</v>
      </c>
      <c r="I279" s="240">
        <v>62</v>
      </c>
      <c r="J279" s="232"/>
      <c r="K279" s="232">
        <v>70</v>
      </c>
      <c r="L279" s="232"/>
      <c r="M279" s="233"/>
      <c r="N279" s="427">
        <v>0</v>
      </c>
      <c r="O279" s="420">
        <v>0</v>
      </c>
      <c r="P279" s="420">
        <v>0</v>
      </c>
      <c r="Q279" s="420">
        <v>0</v>
      </c>
      <c r="R279" s="420">
        <v>0</v>
      </c>
      <c r="S279" s="242"/>
      <c r="T279" s="243"/>
      <c r="U279" s="243"/>
      <c r="V279" s="243"/>
      <c r="W279" s="244"/>
    </row>
    <row r="280" spans="1:23" ht="30" customHeight="1">
      <c r="A280" s="415"/>
      <c r="B280" s="418"/>
      <c r="C280" s="146" t="s">
        <v>18</v>
      </c>
      <c r="D280" s="421"/>
      <c r="E280" s="421"/>
      <c r="F280" s="421"/>
      <c r="G280" s="421"/>
      <c r="H280" s="426"/>
      <c r="I280" s="236"/>
      <c r="J280" s="234"/>
      <c r="K280" s="234"/>
      <c r="L280" s="234"/>
      <c r="M280" s="235"/>
      <c r="N280" s="428"/>
      <c r="O280" s="421"/>
      <c r="P280" s="421"/>
      <c r="Q280" s="421"/>
      <c r="R280" s="421"/>
      <c r="S280" s="245"/>
      <c r="T280" s="246"/>
      <c r="U280" s="246"/>
      <c r="V280" s="246"/>
      <c r="W280" s="247"/>
    </row>
    <row r="281" spans="1:23" ht="30" customHeight="1">
      <c r="A281" s="415"/>
      <c r="B281" s="418"/>
      <c r="C281" s="146" t="s">
        <v>19</v>
      </c>
      <c r="D281" s="421"/>
      <c r="E281" s="421"/>
      <c r="F281" s="421"/>
      <c r="G281" s="421"/>
      <c r="H281" s="426"/>
      <c r="I281" s="236">
        <v>29</v>
      </c>
      <c r="J281" s="234"/>
      <c r="K281" s="234">
        <v>48</v>
      </c>
      <c r="L281" s="234"/>
      <c r="M281" s="235"/>
      <c r="N281" s="428"/>
      <c r="O281" s="421"/>
      <c r="P281" s="421"/>
      <c r="Q281" s="421"/>
      <c r="R281" s="421"/>
      <c r="S281" s="245"/>
      <c r="T281" s="246"/>
      <c r="U281" s="246"/>
      <c r="V281" s="246"/>
      <c r="W281" s="247"/>
    </row>
    <row r="282" spans="1:23" ht="30" customHeight="1">
      <c r="A282" s="415"/>
      <c r="B282" s="418"/>
      <c r="C282" s="146" t="s">
        <v>20</v>
      </c>
      <c r="D282" s="421"/>
      <c r="E282" s="421"/>
      <c r="F282" s="421"/>
      <c r="G282" s="421"/>
      <c r="H282" s="426"/>
      <c r="I282" s="236"/>
      <c r="J282" s="234"/>
      <c r="K282" s="234"/>
      <c r="L282" s="234"/>
      <c r="M282" s="235"/>
      <c r="N282" s="428"/>
      <c r="O282" s="421"/>
      <c r="P282" s="421"/>
      <c r="Q282" s="421"/>
      <c r="R282" s="421"/>
      <c r="S282" s="245"/>
      <c r="T282" s="246"/>
      <c r="U282" s="246"/>
      <c r="V282" s="246"/>
      <c r="W282" s="247"/>
    </row>
    <row r="283" spans="1:23" ht="30" customHeight="1">
      <c r="A283" s="415"/>
      <c r="B283" s="418"/>
      <c r="C283" s="146" t="s">
        <v>21</v>
      </c>
      <c r="D283" s="421"/>
      <c r="E283" s="421"/>
      <c r="F283" s="421"/>
      <c r="G283" s="421"/>
      <c r="H283" s="426"/>
      <c r="I283" s="236">
        <v>18.55</v>
      </c>
      <c r="J283" s="234"/>
      <c r="K283" s="234">
        <v>32.380000000000003</v>
      </c>
      <c r="L283" s="234"/>
      <c r="M283" s="235"/>
      <c r="N283" s="428"/>
      <c r="O283" s="421"/>
      <c r="P283" s="421"/>
      <c r="Q283" s="421"/>
      <c r="R283" s="421"/>
      <c r="S283" s="245"/>
      <c r="T283" s="246"/>
      <c r="U283" s="246"/>
      <c r="V283" s="246"/>
      <c r="W283" s="247"/>
    </row>
    <row r="284" spans="1:23" ht="30" customHeight="1">
      <c r="A284" s="415"/>
      <c r="B284" s="418"/>
      <c r="C284" s="146" t="s">
        <v>22</v>
      </c>
      <c r="D284" s="421"/>
      <c r="E284" s="421"/>
      <c r="F284" s="421"/>
      <c r="G284" s="421"/>
      <c r="H284" s="426"/>
      <c r="I284" s="236"/>
      <c r="J284" s="234"/>
      <c r="K284" s="234"/>
      <c r="L284" s="234"/>
      <c r="M284" s="235"/>
      <c r="N284" s="428"/>
      <c r="O284" s="421"/>
      <c r="P284" s="421"/>
      <c r="Q284" s="421"/>
      <c r="R284" s="421"/>
      <c r="S284" s="245"/>
      <c r="T284" s="246"/>
      <c r="U284" s="246"/>
      <c r="V284" s="246"/>
      <c r="W284" s="247"/>
    </row>
    <row r="285" spans="1:23" ht="30" customHeight="1">
      <c r="A285" s="415"/>
      <c r="B285" s="418"/>
      <c r="C285" s="146" t="s">
        <v>23</v>
      </c>
      <c r="D285" s="421"/>
      <c r="E285" s="421"/>
      <c r="F285" s="421"/>
      <c r="G285" s="421"/>
      <c r="H285" s="426"/>
      <c r="I285" s="236"/>
      <c r="J285" s="234"/>
      <c r="K285" s="234"/>
      <c r="L285" s="234"/>
      <c r="M285" s="235"/>
      <c r="N285" s="428"/>
      <c r="O285" s="421"/>
      <c r="P285" s="421"/>
      <c r="Q285" s="421"/>
      <c r="R285" s="421"/>
      <c r="S285" s="245"/>
      <c r="T285" s="246"/>
      <c r="U285" s="246"/>
      <c r="V285" s="246"/>
      <c r="W285" s="247"/>
    </row>
    <row r="286" spans="1:23" ht="30" customHeight="1" thickBot="1">
      <c r="A286" s="415"/>
      <c r="B286" s="419"/>
      <c r="C286" s="149" t="s">
        <v>24</v>
      </c>
      <c r="D286" s="421"/>
      <c r="E286" s="421"/>
      <c r="F286" s="421"/>
      <c r="G286" s="421"/>
      <c r="H286" s="426"/>
      <c r="I286" s="237"/>
      <c r="J286" s="238"/>
      <c r="K286" s="238"/>
      <c r="L286" s="238"/>
      <c r="M286" s="239"/>
      <c r="N286" s="429"/>
      <c r="O286" s="424"/>
      <c r="P286" s="424"/>
      <c r="Q286" s="424"/>
      <c r="R286" s="424"/>
      <c r="S286" s="251"/>
      <c r="T286" s="248"/>
      <c r="U286" s="248"/>
      <c r="V286" s="248"/>
      <c r="W286" s="252"/>
    </row>
    <row r="287" spans="1:23" ht="30" customHeight="1" thickBot="1">
      <c r="A287" s="416"/>
      <c r="B287" s="422" t="s">
        <v>25</v>
      </c>
      <c r="C287" s="423"/>
      <c r="D287" s="256">
        <f>D279+E279+F279+G279+H279</f>
        <v>4597.29</v>
      </c>
      <c r="E287" s="223"/>
      <c r="F287" s="223"/>
      <c r="G287" s="223"/>
      <c r="H287" s="223"/>
      <c r="I287" s="223">
        <f>I279+I280+I281+I282+I283+I284+I285+I286</f>
        <v>109.55</v>
      </c>
      <c r="J287" s="223">
        <f>J279+J280+J281+J282+J283+J284+J285+J286</f>
        <v>0</v>
      </c>
      <c r="K287" s="223">
        <f>K279+K280+K281+K282+K283+K284+K285+K286</f>
        <v>150.38</v>
      </c>
      <c r="L287" s="223">
        <f>L279+L280+L281+L282+L283+L284+L285+L286</f>
        <v>0</v>
      </c>
      <c r="M287" s="224">
        <f>M279+M280+M281+M282+M283+M284+M285+M286</f>
        <v>0</v>
      </c>
      <c r="N287" s="256">
        <f>N279+O279+P279+Q279+R279</f>
        <v>0</v>
      </c>
      <c r="O287" s="223"/>
      <c r="P287" s="223"/>
      <c r="Q287" s="223"/>
      <c r="R287" s="223"/>
      <c r="S287" s="223">
        <f>S279+S280+S281+S282+S283+S284+S285+S286</f>
        <v>0</v>
      </c>
      <c r="T287" s="223">
        <f>T279+T280+T281+T282+T283+T284+T285+T286</f>
        <v>0</v>
      </c>
      <c r="U287" s="223">
        <f>U279+U280+U281+U282+U283+U284+U285+U286</f>
        <v>0</v>
      </c>
      <c r="V287" s="223">
        <f>V279+V280+V281+V282+V283+V284+V285+V286</f>
        <v>0</v>
      </c>
      <c r="W287" s="224">
        <f>W279+W280+W281+W282+W283+W284+W285+W286</f>
        <v>0</v>
      </c>
    </row>
    <row r="288" spans="1:23" ht="30" customHeight="1">
      <c r="A288" s="415">
        <v>32</v>
      </c>
      <c r="B288" s="417" t="s">
        <v>299</v>
      </c>
      <c r="C288" s="144" t="s">
        <v>17</v>
      </c>
      <c r="D288" s="420">
        <v>2785.77</v>
      </c>
      <c r="E288" s="420"/>
      <c r="F288" s="420">
        <v>1547.74</v>
      </c>
      <c r="G288" s="420">
        <v>2.4750000000000001</v>
      </c>
      <c r="H288" s="425">
        <v>0.44</v>
      </c>
      <c r="I288" s="240">
        <v>10</v>
      </c>
      <c r="J288" s="232"/>
      <c r="K288" s="232">
        <v>140</v>
      </c>
      <c r="L288" s="232"/>
      <c r="M288" s="233"/>
      <c r="N288" s="427"/>
      <c r="O288" s="420"/>
      <c r="P288" s="420"/>
      <c r="Q288" s="420">
        <v>7</v>
      </c>
      <c r="R288" s="420"/>
      <c r="S288" s="242"/>
      <c r="T288" s="243"/>
      <c r="U288" s="243"/>
      <c r="V288" s="243"/>
      <c r="W288" s="244"/>
    </row>
    <row r="289" spans="1:23" ht="30" customHeight="1">
      <c r="A289" s="415"/>
      <c r="B289" s="418"/>
      <c r="C289" s="146" t="s">
        <v>18</v>
      </c>
      <c r="D289" s="421"/>
      <c r="E289" s="421"/>
      <c r="F289" s="421"/>
      <c r="G289" s="421"/>
      <c r="H289" s="426"/>
      <c r="I289" s="236">
        <v>7</v>
      </c>
      <c r="J289" s="234"/>
      <c r="K289" s="234"/>
      <c r="L289" s="234"/>
      <c r="M289" s="235"/>
      <c r="N289" s="428"/>
      <c r="O289" s="421"/>
      <c r="P289" s="421"/>
      <c r="Q289" s="421"/>
      <c r="R289" s="421"/>
      <c r="S289" s="245"/>
      <c r="T289" s="246"/>
      <c r="U289" s="246"/>
      <c r="V289" s="246"/>
      <c r="W289" s="247"/>
    </row>
    <row r="290" spans="1:23" ht="30" customHeight="1">
      <c r="A290" s="415"/>
      <c r="B290" s="418"/>
      <c r="C290" s="146" t="s">
        <v>19</v>
      </c>
      <c r="D290" s="421"/>
      <c r="E290" s="421"/>
      <c r="F290" s="421"/>
      <c r="G290" s="421"/>
      <c r="H290" s="426"/>
      <c r="I290" s="236"/>
      <c r="J290" s="234"/>
      <c r="K290" s="234">
        <v>152</v>
      </c>
      <c r="L290" s="234"/>
      <c r="M290" s="235"/>
      <c r="N290" s="428"/>
      <c r="O290" s="421"/>
      <c r="P290" s="421"/>
      <c r="Q290" s="421"/>
      <c r="R290" s="421"/>
      <c r="S290" s="245"/>
      <c r="T290" s="246"/>
      <c r="U290" s="246"/>
      <c r="V290" s="246"/>
      <c r="W290" s="247"/>
    </row>
    <row r="291" spans="1:23" ht="30" customHeight="1">
      <c r="A291" s="415"/>
      <c r="B291" s="418"/>
      <c r="C291" s="146" t="s">
        <v>20</v>
      </c>
      <c r="D291" s="421"/>
      <c r="E291" s="421"/>
      <c r="F291" s="421"/>
      <c r="G291" s="421"/>
      <c r="H291" s="426"/>
      <c r="I291" s="236"/>
      <c r="J291" s="234"/>
      <c r="K291" s="234"/>
      <c r="L291" s="234"/>
      <c r="M291" s="235"/>
      <c r="N291" s="428"/>
      <c r="O291" s="421"/>
      <c r="P291" s="421"/>
      <c r="Q291" s="421"/>
      <c r="R291" s="421"/>
      <c r="S291" s="245"/>
      <c r="T291" s="246"/>
      <c r="U291" s="246"/>
      <c r="V291" s="246"/>
      <c r="W291" s="247"/>
    </row>
    <row r="292" spans="1:23" ht="30" customHeight="1">
      <c r="A292" s="415"/>
      <c r="B292" s="418"/>
      <c r="C292" s="146" t="s">
        <v>21</v>
      </c>
      <c r="D292" s="421"/>
      <c r="E292" s="421"/>
      <c r="F292" s="421"/>
      <c r="G292" s="421"/>
      <c r="H292" s="426"/>
      <c r="I292" s="236">
        <v>30</v>
      </c>
      <c r="J292" s="234"/>
      <c r="K292" s="234">
        <v>28</v>
      </c>
      <c r="L292" s="234"/>
      <c r="M292" s="235"/>
      <c r="N292" s="428"/>
      <c r="O292" s="421"/>
      <c r="P292" s="421"/>
      <c r="Q292" s="421"/>
      <c r="R292" s="421"/>
      <c r="S292" s="245"/>
      <c r="T292" s="246"/>
      <c r="U292" s="246"/>
      <c r="V292" s="246"/>
      <c r="W292" s="247"/>
    </row>
    <row r="293" spans="1:23" ht="30" customHeight="1">
      <c r="A293" s="415"/>
      <c r="B293" s="418"/>
      <c r="C293" s="146" t="s">
        <v>22</v>
      </c>
      <c r="D293" s="421"/>
      <c r="E293" s="421"/>
      <c r="F293" s="421"/>
      <c r="G293" s="421"/>
      <c r="H293" s="426"/>
      <c r="I293" s="236">
        <v>10</v>
      </c>
      <c r="J293" s="234"/>
      <c r="K293" s="234"/>
      <c r="L293" s="234"/>
      <c r="M293" s="235"/>
      <c r="N293" s="428"/>
      <c r="O293" s="421"/>
      <c r="P293" s="421"/>
      <c r="Q293" s="421"/>
      <c r="R293" s="421"/>
      <c r="S293" s="245"/>
      <c r="T293" s="246"/>
      <c r="U293" s="246"/>
      <c r="V293" s="246"/>
      <c r="W293" s="247"/>
    </row>
    <row r="294" spans="1:23" ht="30" customHeight="1">
      <c r="A294" s="415"/>
      <c r="B294" s="418"/>
      <c r="C294" s="146" t="s">
        <v>23</v>
      </c>
      <c r="D294" s="421"/>
      <c r="E294" s="421"/>
      <c r="F294" s="421"/>
      <c r="G294" s="421"/>
      <c r="H294" s="426"/>
      <c r="I294" s="236">
        <v>0</v>
      </c>
      <c r="J294" s="234"/>
      <c r="K294" s="234"/>
      <c r="L294" s="234"/>
      <c r="M294" s="235"/>
      <c r="N294" s="428"/>
      <c r="O294" s="421"/>
      <c r="P294" s="421"/>
      <c r="Q294" s="421"/>
      <c r="R294" s="421"/>
      <c r="S294" s="245"/>
      <c r="T294" s="246"/>
      <c r="U294" s="246"/>
      <c r="V294" s="246"/>
      <c r="W294" s="247"/>
    </row>
    <row r="295" spans="1:23" ht="30" customHeight="1" thickBot="1">
      <c r="A295" s="415"/>
      <c r="B295" s="419"/>
      <c r="C295" s="149" t="s">
        <v>24</v>
      </c>
      <c r="D295" s="421"/>
      <c r="E295" s="421"/>
      <c r="F295" s="421"/>
      <c r="G295" s="421"/>
      <c r="H295" s="426"/>
      <c r="I295" s="237">
        <v>12.81</v>
      </c>
      <c r="J295" s="238"/>
      <c r="K295" s="238">
        <v>13.34</v>
      </c>
      <c r="L295" s="238"/>
      <c r="M295" s="239"/>
      <c r="N295" s="429"/>
      <c r="O295" s="424"/>
      <c r="P295" s="424"/>
      <c r="Q295" s="424"/>
      <c r="R295" s="424"/>
      <c r="S295" s="251"/>
      <c r="T295" s="248"/>
      <c r="U295" s="248"/>
      <c r="V295" s="248"/>
      <c r="W295" s="252"/>
    </row>
    <row r="296" spans="1:23" ht="30" customHeight="1" thickBot="1">
      <c r="A296" s="416"/>
      <c r="B296" s="422" t="s">
        <v>25</v>
      </c>
      <c r="C296" s="423"/>
      <c r="D296" s="256">
        <f>D288+E288+F288+G288+H288</f>
        <v>4336.4250000000002</v>
      </c>
      <c r="E296" s="223"/>
      <c r="F296" s="223"/>
      <c r="G296" s="223"/>
      <c r="H296" s="223"/>
      <c r="I296" s="223">
        <f>I288+I289+I290+I291+I292+I293+I294+I295</f>
        <v>69.81</v>
      </c>
      <c r="J296" s="223">
        <f>J288+J289+J290+J291+J292+J293+J294+J295</f>
        <v>0</v>
      </c>
      <c r="K296" s="223">
        <f>K288+K289+K290+K291+K292+K293+K294+K295</f>
        <v>333.34</v>
      </c>
      <c r="L296" s="223">
        <f>L288+L289+L290+L291+L292+L293+L294+L295</f>
        <v>0</v>
      </c>
      <c r="M296" s="224">
        <f>M288+M289+M290+M291+M292+M293+M294+M295</f>
        <v>0</v>
      </c>
      <c r="N296" s="256">
        <f>N288+O288+P288+Q288+R288</f>
        <v>7</v>
      </c>
      <c r="O296" s="223"/>
      <c r="P296" s="223"/>
      <c r="Q296" s="223"/>
      <c r="R296" s="223"/>
      <c r="S296" s="223">
        <f>S288+S289+S290+S291+S292+S293+S294+S295</f>
        <v>0</v>
      </c>
      <c r="T296" s="223">
        <f>T288+T289+T290+T291+T292+T293+T294+T295</f>
        <v>0</v>
      </c>
      <c r="U296" s="223">
        <f>U288+U289+U290+U291+U292+U293+U294+U295</f>
        <v>0</v>
      </c>
      <c r="V296" s="223">
        <f>V288+V289+V290+V291+V292+V293+V294+V295</f>
        <v>0</v>
      </c>
      <c r="W296" s="224">
        <f>W288+W289+W290+W291+W292+W293+W294+W295</f>
        <v>0</v>
      </c>
    </row>
    <row r="297" spans="1:23" ht="30" customHeight="1">
      <c r="A297" s="415">
        <v>33</v>
      </c>
      <c r="B297" s="417" t="s">
        <v>300</v>
      </c>
      <c r="C297" s="144" t="s">
        <v>17</v>
      </c>
      <c r="D297" s="420">
        <v>560.46</v>
      </c>
      <c r="E297" s="420"/>
      <c r="F297" s="420">
        <v>574.44000000000005</v>
      </c>
      <c r="G297" s="420"/>
      <c r="H297" s="425"/>
      <c r="I297" s="240"/>
      <c r="J297" s="232"/>
      <c r="K297" s="232"/>
      <c r="L297" s="232"/>
      <c r="M297" s="233"/>
      <c r="N297" s="427">
        <v>0</v>
      </c>
      <c r="O297" s="420">
        <v>0</v>
      </c>
      <c r="P297" s="420">
        <v>0</v>
      </c>
      <c r="Q297" s="420">
        <v>0</v>
      </c>
      <c r="R297" s="420">
        <v>0</v>
      </c>
      <c r="S297" s="242"/>
      <c r="T297" s="243"/>
      <c r="U297" s="243"/>
      <c r="V297" s="243"/>
      <c r="W297" s="244"/>
    </row>
    <row r="298" spans="1:23" ht="30" customHeight="1">
      <c r="A298" s="415"/>
      <c r="B298" s="418"/>
      <c r="C298" s="146" t="s">
        <v>18</v>
      </c>
      <c r="D298" s="421"/>
      <c r="E298" s="421"/>
      <c r="F298" s="421"/>
      <c r="G298" s="421"/>
      <c r="H298" s="426"/>
      <c r="I298" s="236"/>
      <c r="J298" s="234"/>
      <c r="K298" s="234"/>
      <c r="L298" s="234"/>
      <c r="M298" s="235"/>
      <c r="N298" s="428"/>
      <c r="O298" s="421"/>
      <c r="P298" s="421"/>
      <c r="Q298" s="421"/>
      <c r="R298" s="421"/>
      <c r="S298" s="245"/>
      <c r="T298" s="246"/>
      <c r="U298" s="246"/>
      <c r="V298" s="246"/>
      <c r="W298" s="247"/>
    </row>
    <row r="299" spans="1:23" ht="30" customHeight="1">
      <c r="A299" s="415"/>
      <c r="B299" s="418"/>
      <c r="C299" s="146" t="s">
        <v>19</v>
      </c>
      <c r="D299" s="421"/>
      <c r="E299" s="421"/>
      <c r="F299" s="421"/>
      <c r="G299" s="421"/>
      <c r="H299" s="426"/>
      <c r="I299" s="236"/>
      <c r="J299" s="234"/>
      <c r="K299" s="234"/>
      <c r="L299" s="234"/>
      <c r="M299" s="235"/>
      <c r="N299" s="428"/>
      <c r="O299" s="421"/>
      <c r="P299" s="421"/>
      <c r="Q299" s="421"/>
      <c r="R299" s="421"/>
      <c r="S299" s="245"/>
      <c r="T299" s="246"/>
      <c r="U299" s="246"/>
      <c r="V299" s="246"/>
      <c r="W299" s="247"/>
    </row>
    <row r="300" spans="1:23" ht="30" customHeight="1">
      <c r="A300" s="415"/>
      <c r="B300" s="418"/>
      <c r="C300" s="146" t="s">
        <v>20</v>
      </c>
      <c r="D300" s="421"/>
      <c r="E300" s="421"/>
      <c r="F300" s="421"/>
      <c r="G300" s="421"/>
      <c r="H300" s="426"/>
      <c r="I300" s="236"/>
      <c r="J300" s="234"/>
      <c r="K300" s="234"/>
      <c r="L300" s="234"/>
      <c r="M300" s="235"/>
      <c r="N300" s="428"/>
      <c r="O300" s="421"/>
      <c r="P300" s="421"/>
      <c r="Q300" s="421"/>
      <c r="R300" s="421"/>
      <c r="S300" s="245"/>
      <c r="T300" s="246"/>
      <c r="U300" s="246"/>
      <c r="V300" s="246"/>
      <c r="W300" s="247"/>
    </row>
    <row r="301" spans="1:23" ht="30" customHeight="1">
      <c r="A301" s="415"/>
      <c r="B301" s="418"/>
      <c r="C301" s="146" t="s">
        <v>21</v>
      </c>
      <c r="D301" s="421"/>
      <c r="E301" s="421"/>
      <c r="F301" s="421"/>
      <c r="G301" s="421"/>
      <c r="H301" s="426"/>
      <c r="I301" s="236"/>
      <c r="J301" s="234"/>
      <c r="K301" s="234"/>
      <c r="L301" s="234"/>
      <c r="M301" s="235"/>
      <c r="N301" s="428"/>
      <c r="O301" s="421"/>
      <c r="P301" s="421"/>
      <c r="Q301" s="421"/>
      <c r="R301" s="421"/>
      <c r="S301" s="245"/>
      <c r="T301" s="246"/>
      <c r="U301" s="246"/>
      <c r="V301" s="246"/>
      <c r="W301" s="247"/>
    </row>
    <row r="302" spans="1:23" ht="30" customHeight="1">
      <c r="A302" s="415"/>
      <c r="B302" s="418"/>
      <c r="C302" s="146" t="s">
        <v>22</v>
      </c>
      <c r="D302" s="421"/>
      <c r="E302" s="421"/>
      <c r="F302" s="421"/>
      <c r="G302" s="421"/>
      <c r="H302" s="426"/>
      <c r="I302" s="236"/>
      <c r="J302" s="234"/>
      <c r="K302" s="234"/>
      <c r="L302" s="234"/>
      <c r="M302" s="235"/>
      <c r="N302" s="428"/>
      <c r="O302" s="421"/>
      <c r="P302" s="421"/>
      <c r="Q302" s="421"/>
      <c r="R302" s="421"/>
      <c r="S302" s="245"/>
      <c r="T302" s="246"/>
      <c r="U302" s="246"/>
      <c r="V302" s="246"/>
      <c r="W302" s="247"/>
    </row>
    <row r="303" spans="1:23" ht="30" customHeight="1">
      <c r="A303" s="415"/>
      <c r="B303" s="418"/>
      <c r="C303" s="146" t="s">
        <v>23</v>
      </c>
      <c r="D303" s="421"/>
      <c r="E303" s="421"/>
      <c r="F303" s="421"/>
      <c r="G303" s="421"/>
      <c r="H303" s="426"/>
      <c r="I303" s="236"/>
      <c r="J303" s="234"/>
      <c r="K303" s="234"/>
      <c r="L303" s="234"/>
      <c r="M303" s="235"/>
      <c r="N303" s="428"/>
      <c r="O303" s="421"/>
      <c r="P303" s="421"/>
      <c r="Q303" s="421"/>
      <c r="R303" s="421"/>
      <c r="S303" s="245"/>
      <c r="T303" s="246"/>
      <c r="U303" s="246"/>
      <c r="V303" s="246"/>
      <c r="W303" s="247"/>
    </row>
    <row r="304" spans="1:23" ht="30" customHeight="1" thickBot="1">
      <c r="A304" s="415"/>
      <c r="B304" s="419"/>
      <c r="C304" s="149" t="s">
        <v>24</v>
      </c>
      <c r="D304" s="421"/>
      <c r="E304" s="421"/>
      <c r="F304" s="421"/>
      <c r="G304" s="421"/>
      <c r="H304" s="426"/>
      <c r="I304" s="237"/>
      <c r="J304" s="238"/>
      <c r="K304" s="238"/>
      <c r="L304" s="238"/>
      <c r="M304" s="239"/>
      <c r="N304" s="429"/>
      <c r="O304" s="424"/>
      <c r="P304" s="424"/>
      <c r="Q304" s="424"/>
      <c r="R304" s="424"/>
      <c r="S304" s="251"/>
      <c r="T304" s="248"/>
      <c r="U304" s="248"/>
      <c r="V304" s="248"/>
      <c r="W304" s="252"/>
    </row>
    <row r="305" spans="1:24" ht="30" customHeight="1" thickBot="1">
      <c r="A305" s="416"/>
      <c r="B305" s="422" t="s">
        <v>25</v>
      </c>
      <c r="C305" s="423"/>
      <c r="D305" s="256">
        <f>D297+E297+F297+G297+H297</f>
        <v>1134.9000000000001</v>
      </c>
      <c r="E305" s="223"/>
      <c r="F305" s="223"/>
      <c r="G305" s="223"/>
      <c r="H305" s="223"/>
      <c r="I305" s="223">
        <f>I297+I298+I299+I300+I301+I302+I303+I304</f>
        <v>0</v>
      </c>
      <c r="J305" s="223">
        <f>J297+J298+J299+J300+J301+J302+J303+J304</f>
        <v>0</v>
      </c>
      <c r="K305" s="223">
        <f>K297+K298+K299+K300+K301+K302+K303+K304</f>
        <v>0</v>
      </c>
      <c r="L305" s="223">
        <f>L297+L298+L299+L300+L301+L302+L303+L304</f>
        <v>0</v>
      </c>
      <c r="M305" s="224">
        <f>M297+M298+M299+M300+M301+M302+M303+M304</f>
        <v>0</v>
      </c>
      <c r="N305" s="256">
        <f>N297+O297+P297+Q297+R297</f>
        <v>0</v>
      </c>
      <c r="O305" s="223"/>
      <c r="P305" s="223"/>
      <c r="Q305" s="223"/>
      <c r="R305" s="223"/>
      <c r="S305" s="223">
        <f>S297+S298+S299+S300+S301+S302+S303+S304</f>
        <v>0</v>
      </c>
      <c r="T305" s="223">
        <f>T297+T298+T299+T300+T301+T302+T303+T304</f>
        <v>0</v>
      </c>
      <c r="U305" s="223">
        <f>U297+U298+U299+U300+U301+U302+U303+U304</f>
        <v>0</v>
      </c>
      <c r="V305" s="223">
        <f>V297+V298+V299+V300+V301+V302+V303+V304</f>
        <v>0</v>
      </c>
      <c r="W305" s="224">
        <f>W297+W298+W299+W300+W301+W302+W303+W304</f>
        <v>0</v>
      </c>
    </row>
    <row r="306" spans="1:24" ht="30" customHeight="1">
      <c r="A306" s="415">
        <v>34</v>
      </c>
      <c r="B306" s="417" t="s">
        <v>301</v>
      </c>
      <c r="C306" s="144" t="s">
        <v>17</v>
      </c>
      <c r="D306" s="420">
        <v>2621.69</v>
      </c>
      <c r="E306" s="420">
        <v>6.18</v>
      </c>
      <c r="F306" s="420">
        <v>277.34100000000001</v>
      </c>
      <c r="G306" s="420">
        <v>1.4319999999999999</v>
      </c>
      <c r="H306" s="425">
        <v>0.26</v>
      </c>
      <c r="I306" s="240"/>
      <c r="J306" s="232"/>
      <c r="K306" s="232">
        <v>28</v>
      </c>
      <c r="L306" s="232"/>
      <c r="M306" s="233"/>
      <c r="N306" s="427"/>
      <c r="O306" s="420"/>
      <c r="P306" s="420">
        <v>0.02</v>
      </c>
      <c r="Q306" s="420"/>
      <c r="R306" s="420"/>
      <c r="S306" s="242"/>
      <c r="T306" s="243"/>
      <c r="U306" s="243"/>
      <c r="V306" s="243"/>
      <c r="W306" s="244"/>
    </row>
    <row r="307" spans="1:24" ht="30" customHeight="1">
      <c r="A307" s="415"/>
      <c r="B307" s="418"/>
      <c r="C307" s="146" t="s">
        <v>18</v>
      </c>
      <c r="D307" s="421"/>
      <c r="E307" s="421"/>
      <c r="F307" s="421"/>
      <c r="G307" s="421"/>
      <c r="H307" s="426"/>
      <c r="I307" s="236"/>
      <c r="J307" s="234"/>
      <c r="K307" s="234"/>
      <c r="L307" s="234"/>
      <c r="M307" s="235"/>
      <c r="N307" s="428"/>
      <c r="O307" s="421"/>
      <c r="P307" s="421"/>
      <c r="Q307" s="421"/>
      <c r="R307" s="421"/>
      <c r="S307" s="245"/>
      <c r="T307" s="246"/>
      <c r="U307" s="246"/>
      <c r="V307" s="246"/>
      <c r="W307" s="247"/>
    </row>
    <row r="308" spans="1:24" ht="30" customHeight="1">
      <c r="A308" s="415"/>
      <c r="B308" s="418"/>
      <c r="C308" s="146" t="s">
        <v>19</v>
      </c>
      <c r="D308" s="421"/>
      <c r="E308" s="421"/>
      <c r="F308" s="421"/>
      <c r="G308" s="421"/>
      <c r="H308" s="426"/>
      <c r="I308" s="236"/>
      <c r="J308" s="234"/>
      <c r="K308" s="234">
        <v>16.5</v>
      </c>
      <c r="L308" s="234"/>
      <c r="M308" s="235"/>
      <c r="N308" s="428"/>
      <c r="O308" s="421"/>
      <c r="P308" s="421"/>
      <c r="Q308" s="421"/>
      <c r="R308" s="421"/>
      <c r="S308" s="245"/>
      <c r="T308" s="246"/>
      <c r="U308" s="246"/>
      <c r="V308" s="246"/>
      <c r="W308" s="247"/>
    </row>
    <row r="309" spans="1:24" ht="30" customHeight="1">
      <c r="A309" s="415"/>
      <c r="B309" s="418"/>
      <c r="C309" s="146" t="s">
        <v>20</v>
      </c>
      <c r="D309" s="421"/>
      <c r="E309" s="421"/>
      <c r="F309" s="421"/>
      <c r="G309" s="421"/>
      <c r="H309" s="426"/>
      <c r="I309" s="236"/>
      <c r="J309" s="234"/>
      <c r="K309" s="234"/>
      <c r="L309" s="234"/>
      <c r="M309" s="235"/>
      <c r="N309" s="428"/>
      <c r="O309" s="421"/>
      <c r="P309" s="421"/>
      <c r="Q309" s="421"/>
      <c r="R309" s="421"/>
      <c r="S309" s="245"/>
      <c r="T309" s="246"/>
      <c r="U309" s="246"/>
      <c r="V309" s="246"/>
      <c r="W309" s="247"/>
    </row>
    <row r="310" spans="1:24" ht="30" customHeight="1">
      <c r="A310" s="415"/>
      <c r="B310" s="418"/>
      <c r="C310" s="146" t="s">
        <v>21</v>
      </c>
      <c r="D310" s="421"/>
      <c r="E310" s="421"/>
      <c r="F310" s="421"/>
      <c r="G310" s="421"/>
      <c r="H310" s="426"/>
      <c r="I310" s="236"/>
      <c r="J310" s="234"/>
      <c r="K310" s="234">
        <v>19.5</v>
      </c>
      <c r="L310" s="234"/>
      <c r="M310" s="235"/>
      <c r="N310" s="428"/>
      <c r="O310" s="421"/>
      <c r="P310" s="421"/>
      <c r="Q310" s="421"/>
      <c r="R310" s="421"/>
      <c r="S310" s="245"/>
      <c r="T310" s="246"/>
      <c r="U310" s="246"/>
      <c r="V310" s="246"/>
      <c r="W310" s="247"/>
    </row>
    <row r="311" spans="1:24" ht="30" customHeight="1">
      <c r="A311" s="415"/>
      <c r="B311" s="418"/>
      <c r="C311" s="146" t="s">
        <v>22</v>
      </c>
      <c r="D311" s="421"/>
      <c r="E311" s="421"/>
      <c r="F311" s="421"/>
      <c r="G311" s="421"/>
      <c r="H311" s="426"/>
      <c r="I311" s="236"/>
      <c r="J311" s="234"/>
      <c r="K311" s="234"/>
      <c r="L311" s="234"/>
      <c r="M311" s="235"/>
      <c r="N311" s="428"/>
      <c r="O311" s="421"/>
      <c r="P311" s="421"/>
      <c r="Q311" s="421"/>
      <c r="R311" s="421"/>
      <c r="S311" s="245"/>
      <c r="T311" s="246"/>
      <c r="U311" s="246"/>
      <c r="V311" s="246"/>
      <c r="W311" s="247"/>
    </row>
    <row r="312" spans="1:24" ht="30" customHeight="1">
      <c r="A312" s="415"/>
      <c r="B312" s="418"/>
      <c r="C312" s="146" t="s">
        <v>23</v>
      </c>
      <c r="D312" s="421"/>
      <c r="E312" s="421"/>
      <c r="F312" s="421"/>
      <c r="G312" s="421"/>
      <c r="H312" s="426"/>
      <c r="I312" s="236"/>
      <c r="J312" s="234"/>
      <c r="K312" s="234"/>
      <c r="L312" s="234"/>
      <c r="M312" s="235"/>
      <c r="N312" s="428"/>
      <c r="O312" s="421"/>
      <c r="P312" s="421"/>
      <c r="Q312" s="421"/>
      <c r="R312" s="421"/>
      <c r="S312" s="245"/>
      <c r="T312" s="246"/>
      <c r="U312" s="246"/>
      <c r="V312" s="246"/>
      <c r="W312" s="247"/>
    </row>
    <row r="313" spans="1:24" ht="30" customHeight="1" thickBot="1">
      <c r="A313" s="415"/>
      <c r="B313" s="419"/>
      <c r="C313" s="149" t="s">
        <v>24</v>
      </c>
      <c r="D313" s="421"/>
      <c r="E313" s="421"/>
      <c r="F313" s="421"/>
      <c r="G313" s="421"/>
      <c r="H313" s="426"/>
      <c r="I313" s="237"/>
      <c r="J313" s="238"/>
      <c r="K313" s="238"/>
      <c r="L313" s="238"/>
      <c r="M313" s="239"/>
      <c r="N313" s="429"/>
      <c r="O313" s="424"/>
      <c r="P313" s="424"/>
      <c r="Q313" s="424"/>
      <c r="R313" s="424"/>
      <c r="S313" s="251"/>
      <c r="T313" s="248"/>
      <c r="U313" s="248"/>
      <c r="V313" s="248"/>
      <c r="W313" s="252"/>
    </row>
    <row r="314" spans="1:24" ht="30" customHeight="1" thickBot="1">
      <c r="A314" s="416"/>
      <c r="B314" s="422" t="s">
        <v>25</v>
      </c>
      <c r="C314" s="423"/>
      <c r="D314" s="256">
        <f>D306+E306+F306+G306+H306</f>
        <v>2906.9029999999998</v>
      </c>
      <c r="E314" s="223"/>
      <c r="F314" s="223"/>
      <c r="G314" s="223"/>
      <c r="H314" s="223"/>
      <c r="I314" s="223">
        <f>I306+I307+I308+I309+I310+I311+I312+I313</f>
        <v>0</v>
      </c>
      <c r="J314" s="223">
        <f>J306+J307+J308+J309+J310+J311+J312+J313</f>
        <v>0</v>
      </c>
      <c r="K314" s="223">
        <f>K306+K307+K308+K309+K310+K311+K312+K313</f>
        <v>64</v>
      </c>
      <c r="L314" s="223">
        <f>L306+L307+L308+L309+L310+L311+L312+L313</f>
        <v>0</v>
      </c>
      <c r="M314" s="224">
        <f>M306+M307+M308+M309+M310+M311+M312+M313</f>
        <v>0</v>
      </c>
      <c r="N314" s="256">
        <f>N306+O306+P306+Q306+R306</f>
        <v>0.02</v>
      </c>
      <c r="O314" s="223"/>
      <c r="P314" s="223"/>
      <c r="Q314" s="223"/>
      <c r="R314" s="223"/>
      <c r="S314" s="223">
        <f>S306+S307+S308+S309+S310+S311+S312+S313</f>
        <v>0</v>
      </c>
      <c r="T314" s="223">
        <f>T306+T307+T308+T309+T310+T311+T312+T313</f>
        <v>0</v>
      </c>
      <c r="U314" s="223">
        <f>U306+U307+U308+U309+U310+U311+U312+U313</f>
        <v>0</v>
      </c>
      <c r="V314" s="223">
        <f>V306+V307+V308+V309+V310+V311+V312+V313</f>
        <v>0</v>
      </c>
      <c r="W314" s="224">
        <f>W306+W307+W308+W309+W310+W311+W312+W313</f>
        <v>0</v>
      </c>
    </row>
    <row r="315" spans="1:24" s="134" customFormat="1" ht="30" customHeight="1">
      <c r="A315" s="415">
        <v>35</v>
      </c>
      <c r="B315" s="417" t="s">
        <v>302</v>
      </c>
      <c r="C315" s="144" t="s">
        <v>17</v>
      </c>
      <c r="D315" s="420">
        <v>1545.2</v>
      </c>
      <c r="E315" s="420"/>
      <c r="F315" s="420">
        <v>1621.39</v>
      </c>
      <c r="G315" s="420">
        <v>2.5</v>
      </c>
      <c r="H315" s="425">
        <v>0.57999999999999996</v>
      </c>
      <c r="I315" s="240">
        <v>100</v>
      </c>
      <c r="J315" s="232"/>
      <c r="K315" s="232"/>
      <c r="L315" s="232"/>
      <c r="M315" s="233"/>
      <c r="N315" s="427"/>
      <c r="O315" s="420"/>
      <c r="P315" s="420"/>
      <c r="Q315" s="420">
        <v>11.12</v>
      </c>
      <c r="R315" s="420"/>
      <c r="S315" s="242"/>
      <c r="T315" s="243"/>
      <c r="U315" s="243"/>
      <c r="V315" s="243"/>
      <c r="W315" s="244"/>
      <c r="X315" s="125"/>
    </row>
    <row r="316" spans="1:24" s="134" customFormat="1" ht="30" customHeight="1">
      <c r="A316" s="415"/>
      <c r="B316" s="418"/>
      <c r="C316" s="146" t="s">
        <v>18</v>
      </c>
      <c r="D316" s="421"/>
      <c r="E316" s="421"/>
      <c r="F316" s="421"/>
      <c r="G316" s="421"/>
      <c r="H316" s="426"/>
      <c r="I316" s="236"/>
      <c r="J316" s="234"/>
      <c r="K316" s="234"/>
      <c r="L316" s="234"/>
      <c r="M316" s="235"/>
      <c r="N316" s="428"/>
      <c r="O316" s="421"/>
      <c r="P316" s="421"/>
      <c r="Q316" s="421"/>
      <c r="R316" s="421"/>
      <c r="S316" s="245"/>
      <c r="T316" s="246"/>
      <c r="U316" s="246"/>
      <c r="V316" s="246"/>
      <c r="W316" s="247"/>
      <c r="X316" s="125"/>
    </row>
    <row r="317" spans="1:24" s="134" customFormat="1" ht="30" customHeight="1">
      <c r="A317" s="415"/>
      <c r="B317" s="418"/>
      <c r="C317" s="146" t="s">
        <v>19</v>
      </c>
      <c r="D317" s="421"/>
      <c r="E317" s="421"/>
      <c r="F317" s="421"/>
      <c r="G317" s="421"/>
      <c r="H317" s="426"/>
      <c r="I317" s="236"/>
      <c r="J317" s="234"/>
      <c r="K317" s="234"/>
      <c r="L317" s="234"/>
      <c r="M317" s="235"/>
      <c r="N317" s="428"/>
      <c r="O317" s="421"/>
      <c r="P317" s="421"/>
      <c r="Q317" s="421"/>
      <c r="R317" s="421"/>
      <c r="S317" s="245"/>
      <c r="T317" s="246"/>
      <c r="U317" s="246"/>
      <c r="V317" s="246"/>
      <c r="W317" s="247"/>
      <c r="X317" s="125"/>
    </row>
    <row r="318" spans="1:24" s="134" customFormat="1" ht="30" customHeight="1">
      <c r="A318" s="415"/>
      <c r="B318" s="418"/>
      <c r="C318" s="146" t="s">
        <v>20</v>
      </c>
      <c r="D318" s="421"/>
      <c r="E318" s="421"/>
      <c r="F318" s="421"/>
      <c r="G318" s="421"/>
      <c r="H318" s="426"/>
      <c r="I318" s="236"/>
      <c r="J318" s="234"/>
      <c r="K318" s="234"/>
      <c r="L318" s="234"/>
      <c r="M318" s="235"/>
      <c r="N318" s="428"/>
      <c r="O318" s="421"/>
      <c r="P318" s="421"/>
      <c r="Q318" s="421"/>
      <c r="R318" s="421"/>
      <c r="S318" s="245"/>
      <c r="T318" s="246"/>
      <c r="U318" s="246"/>
      <c r="V318" s="246"/>
      <c r="W318" s="247"/>
      <c r="X318" s="125"/>
    </row>
    <row r="319" spans="1:24" s="134" customFormat="1" ht="30" customHeight="1">
      <c r="A319" s="415"/>
      <c r="B319" s="418"/>
      <c r="C319" s="146" t="s">
        <v>21</v>
      </c>
      <c r="D319" s="421"/>
      <c r="E319" s="421"/>
      <c r="F319" s="421"/>
      <c r="G319" s="421"/>
      <c r="H319" s="426"/>
      <c r="I319" s="236"/>
      <c r="J319" s="234"/>
      <c r="K319" s="234"/>
      <c r="L319" s="234"/>
      <c r="M319" s="235"/>
      <c r="N319" s="428"/>
      <c r="O319" s="421"/>
      <c r="P319" s="421"/>
      <c r="Q319" s="421"/>
      <c r="R319" s="421"/>
      <c r="S319" s="245"/>
      <c r="T319" s="246"/>
      <c r="U319" s="246"/>
      <c r="V319" s="246"/>
      <c r="W319" s="247"/>
      <c r="X319" s="125"/>
    </row>
    <row r="320" spans="1:24" s="134" customFormat="1" ht="30" customHeight="1">
      <c r="A320" s="415"/>
      <c r="B320" s="418"/>
      <c r="C320" s="146" t="s">
        <v>22</v>
      </c>
      <c r="D320" s="421"/>
      <c r="E320" s="421"/>
      <c r="F320" s="421"/>
      <c r="G320" s="421"/>
      <c r="H320" s="426"/>
      <c r="I320" s="236">
        <v>44.2</v>
      </c>
      <c r="J320" s="234"/>
      <c r="K320" s="234"/>
      <c r="L320" s="234"/>
      <c r="M320" s="235"/>
      <c r="N320" s="428"/>
      <c r="O320" s="421"/>
      <c r="P320" s="421"/>
      <c r="Q320" s="421"/>
      <c r="R320" s="421"/>
      <c r="S320" s="245"/>
      <c r="T320" s="246"/>
      <c r="U320" s="246"/>
      <c r="V320" s="246"/>
      <c r="W320" s="247"/>
      <c r="X320" s="125"/>
    </row>
    <row r="321" spans="1:24" s="134" customFormat="1" ht="30" customHeight="1">
      <c r="A321" s="415"/>
      <c r="B321" s="418"/>
      <c r="C321" s="146" t="s">
        <v>23</v>
      </c>
      <c r="D321" s="421"/>
      <c r="E321" s="421"/>
      <c r="F321" s="421"/>
      <c r="G321" s="421"/>
      <c r="H321" s="426"/>
      <c r="I321" s="236">
        <v>70</v>
      </c>
      <c r="J321" s="234"/>
      <c r="K321" s="234">
        <v>31.96</v>
      </c>
      <c r="L321" s="234"/>
      <c r="M321" s="235"/>
      <c r="N321" s="428"/>
      <c r="O321" s="421"/>
      <c r="P321" s="421"/>
      <c r="Q321" s="421"/>
      <c r="R321" s="421"/>
      <c r="S321" s="245"/>
      <c r="T321" s="246"/>
      <c r="U321" s="246"/>
      <c r="V321" s="246"/>
      <c r="W321" s="247"/>
      <c r="X321" s="125"/>
    </row>
    <row r="322" spans="1:24" s="134" customFormat="1" ht="30" customHeight="1" thickBot="1">
      <c r="A322" s="415"/>
      <c r="B322" s="419"/>
      <c r="C322" s="149" t="s">
        <v>24</v>
      </c>
      <c r="D322" s="421"/>
      <c r="E322" s="421"/>
      <c r="F322" s="421"/>
      <c r="G322" s="421"/>
      <c r="H322" s="426"/>
      <c r="I322" s="237">
        <v>237</v>
      </c>
      <c r="J322" s="238"/>
      <c r="K322" s="238">
        <v>513.74</v>
      </c>
      <c r="L322" s="238"/>
      <c r="M322" s="239"/>
      <c r="N322" s="429"/>
      <c r="O322" s="424"/>
      <c r="P322" s="424"/>
      <c r="Q322" s="424"/>
      <c r="R322" s="424"/>
      <c r="S322" s="251"/>
      <c r="T322" s="248"/>
      <c r="U322" s="248"/>
      <c r="V322" s="248"/>
      <c r="W322" s="252"/>
      <c r="X322" s="125"/>
    </row>
    <row r="323" spans="1:24" s="134" customFormat="1" ht="30" customHeight="1" thickBot="1">
      <c r="A323" s="416"/>
      <c r="B323" s="422" t="s">
        <v>25</v>
      </c>
      <c r="C323" s="423"/>
      <c r="D323" s="256">
        <f>D315+E315+F315+G315+H315</f>
        <v>3169.67</v>
      </c>
      <c r="E323" s="223"/>
      <c r="F323" s="223"/>
      <c r="G323" s="223"/>
      <c r="H323" s="223"/>
      <c r="I323" s="223">
        <f>I315+I316+I317+I318+I319+I320+I321+I322</f>
        <v>451.2</v>
      </c>
      <c r="J323" s="223">
        <f>J315+J316+J317+J318+J319+J320+J321+J322</f>
        <v>0</v>
      </c>
      <c r="K323" s="223">
        <f>K315+K316+K317+K318+K319+K320+K321+K322</f>
        <v>545.70000000000005</v>
      </c>
      <c r="L323" s="223">
        <f>L315+L316+L317+L318+L319+L320+L321+L322</f>
        <v>0</v>
      </c>
      <c r="M323" s="224">
        <f>M315+M316+M317+M318+M319+M320+M321+M322</f>
        <v>0</v>
      </c>
      <c r="N323" s="256">
        <f>N315+O315+P315+Q315+R315</f>
        <v>11.12</v>
      </c>
      <c r="O323" s="223"/>
      <c r="P323" s="223"/>
      <c r="Q323" s="223"/>
      <c r="R323" s="223"/>
      <c r="S323" s="223">
        <f>S315+S316+S317+S318+S319+S320+S321+S322</f>
        <v>0</v>
      </c>
      <c r="T323" s="223">
        <f>T315+T316+T317+T318+T319+T320+T321+T322</f>
        <v>0</v>
      </c>
      <c r="U323" s="223">
        <f>U315+U316+U317+U318+U319+U320+U321+U322</f>
        <v>0</v>
      </c>
      <c r="V323" s="223">
        <f>V315+V316+V317+V318+V319+V320+V321+V322</f>
        <v>0</v>
      </c>
      <c r="W323" s="224">
        <f>W315+W316+W317+W318+W319+W320+W321+W322</f>
        <v>0</v>
      </c>
      <c r="X323" s="125"/>
    </row>
    <row r="324" spans="1:24" ht="30" customHeight="1">
      <c r="A324" s="415">
        <v>36</v>
      </c>
      <c r="B324" s="417" t="s">
        <v>79</v>
      </c>
      <c r="C324" s="144" t="s">
        <v>17</v>
      </c>
      <c r="D324" s="420">
        <v>608.33000000000004</v>
      </c>
      <c r="E324" s="420"/>
      <c r="F324" s="420"/>
      <c r="G324" s="420">
        <v>0.05</v>
      </c>
      <c r="H324" s="425"/>
      <c r="I324" s="240">
        <v>205</v>
      </c>
      <c r="J324" s="232"/>
      <c r="K324" s="232"/>
      <c r="L324" s="232">
        <v>0.05</v>
      </c>
      <c r="M324" s="233"/>
      <c r="N324" s="427">
        <v>0</v>
      </c>
      <c r="O324" s="420">
        <v>0</v>
      </c>
      <c r="P324" s="420">
        <v>0</v>
      </c>
      <c r="Q324" s="420">
        <v>0</v>
      </c>
      <c r="R324" s="420">
        <v>0</v>
      </c>
      <c r="S324" s="242"/>
      <c r="T324" s="243"/>
      <c r="U324" s="243"/>
      <c r="V324" s="243"/>
      <c r="W324" s="244"/>
    </row>
    <row r="325" spans="1:24" ht="30" customHeight="1">
      <c r="A325" s="415"/>
      <c r="B325" s="418"/>
      <c r="C325" s="146" t="s">
        <v>18</v>
      </c>
      <c r="D325" s="421"/>
      <c r="E325" s="421"/>
      <c r="F325" s="421"/>
      <c r="G325" s="421"/>
      <c r="H325" s="426"/>
      <c r="I325" s="236"/>
      <c r="J325" s="234"/>
      <c r="K325" s="234"/>
      <c r="L325" s="234"/>
      <c r="M325" s="235"/>
      <c r="N325" s="428"/>
      <c r="O325" s="421"/>
      <c r="P325" s="421"/>
      <c r="Q325" s="421"/>
      <c r="R325" s="421"/>
      <c r="S325" s="245"/>
      <c r="T325" s="246"/>
      <c r="U325" s="246"/>
      <c r="V325" s="246"/>
      <c r="W325" s="247"/>
    </row>
    <row r="326" spans="1:24" ht="30" customHeight="1">
      <c r="A326" s="415"/>
      <c r="B326" s="418"/>
      <c r="C326" s="146" t="s">
        <v>19</v>
      </c>
      <c r="D326" s="421"/>
      <c r="E326" s="421"/>
      <c r="F326" s="421"/>
      <c r="G326" s="421"/>
      <c r="H326" s="426"/>
      <c r="I326" s="236"/>
      <c r="J326" s="234"/>
      <c r="K326" s="234"/>
      <c r="L326" s="234"/>
      <c r="M326" s="235"/>
      <c r="N326" s="428"/>
      <c r="O326" s="421"/>
      <c r="P326" s="421"/>
      <c r="Q326" s="421"/>
      <c r="R326" s="421"/>
      <c r="S326" s="245"/>
      <c r="T326" s="246"/>
      <c r="U326" s="246"/>
      <c r="V326" s="246"/>
      <c r="W326" s="247"/>
    </row>
    <row r="327" spans="1:24" ht="30" customHeight="1">
      <c r="A327" s="415"/>
      <c r="B327" s="418"/>
      <c r="C327" s="146" t="s">
        <v>20</v>
      </c>
      <c r="D327" s="421"/>
      <c r="E327" s="421"/>
      <c r="F327" s="421"/>
      <c r="G327" s="421"/>
      <c r="H327" s="426"/>
      <c r="I327" s="236"/>
      <c r="J327" s="234"/>
      <c r="K327" s="234"/>
      <c r="L327" s="234"/>
      <c r="M327" s="235"/>
      <c r="N327" s="428"/>
      <c r="O327" s="421"/>
      <c r="P327" s="421"/>
      <c r="Q327" s="421"/>
      <c r="R327" s="421"/>
      <c r="S327" s="245"/>
      <c r="T327" s="246"/>
      <c r="U327" s="246"/>
      <c r="V327" s="246"/>
      <c r="W327" s="247"/>
    </row>
    <row r="328" spans="1:24" ht="30" customHeight="1">
      <c r="A328" s="415"/>
      <c r="B328" s="418"/>
      <c r="C328" s="146" t="s">
        <v>21</v>
      </c>
      <c r="D328" s="421"/>
      <c r="E328" s="421"/>
      <c r="F328" s="421"/>
      <c r="G328" s="421"/>
      <c r="H328" s="426"/>
      <c r="I328" s="236"/>
      <c r="J328" s="234"/>
      <c r="K328" s="234"/>
      <c r="L328" s="234"/>
      <c r="M328" s="235"/>
      <c r="N328" s="428"/>
      <c r="O328" s="421"/>
      <c r="P328" s="421"/>
      <c r="Q328" s="421"/>
      <c r="R328" s="421"/>
      <c r="S328" s="245"/>
      <c r="T328" s="246"/>
      <c r="U328" s="246"/>
      <c r="V328" s="246"/>
      <c r="W328" s="247"/>
    </row>
    <row r="329" spans="1:24" ht="30" customHeight="1">
      <c r="A329" s="415"/>
      <c r="B329" s="418"/>
      <c r="C329" s="146" t="s">
        <v>22</v>
      </c>
      <c r="D329" s="421"/>
      <c r="E329" s="421"/>
      <c r="F329" s="421"/>
      <c r="G329" s="421"/>
      <c r="H329" s="426"/>
      <c r="I329" s="236"/>
      <c r="J329" s="234"/>
      <c r="K329" s="234"/>
      <c r="L329" s="234"/>
      <c r="M329" s="235"/>
      <c r="N329" s="428"/>
      <c r="O329" s="421"/>
      <c r="P329" s="421"/>
      <c r="Q329" s="421"/>
      <c r="R329" s="421"/>
      <c r="S329" s="245"/>
      <c r="T329" s="246"/>
      <c r="U329" s="246"/>
      <c r="V329" s="246"/>
      <c r="W329" s="247"/>
    </row>
    <row r="330" spans="1:24" ht="30" customHeight="1">
      <c r="A330" s="415"/>
      <c r="B330" s="418"/>
      <c r="C330" s="146" t="s">
        <v>23</v>
      </c>
      <c r="D330" s="421"/>
      <c r="E330" s="421"/>
      <c r="F330" s="421"/>
      <c r="G330" s="421"/>
      <c r="H330" s="426"/>
      <c r="I330" s="236"/>
      <c r="J330" s="234"/>
      <c r="K330" s="234"/>
      <c r="L330" s="234"/>
      <c r="M330" s="235"/>
      <c r="N330" s="428"/>
      <c r="O330" s="421"/>
      <c r="P330" s="421"/>
      <c r="Q330" s="421"/>
      <c r="R330" s="421"/>
      <c r="S330" s="245"/>
      <c r="T330" s="246"/>
      <c r="U330" s="246"/>
      <c r="V330" s="246"/>
      <c r="W330" s="247"/>
    </row>
    <row r="331" spans="1:24" ht="30" customHeight="1" thickBot="1">
      <c r="A331" s="415"/>
      <c r="B331" s="419"/>
      <c r="C331" s="149" t="s">
        <v>24</v>
      </c>
      <c r="D331" s="421"/>
      <c r="E331" s="421"/>
      <c r="F331" s="421"/>
      <c r="G331" s="421"/>
      <c r="H331" s="426"/>
      <c r="I331" s="237"/>
      <c r="J331" s="238"/>
      <c r="K331" s="238"/>
      <c r="L331" s="238"/>
      <c r="M331" s="239"/>
      <c r="N331" s="429"/>
      <c r="O331" s="424"/>
      <c r="P331" s="424"/>
      <c r="Q331" s="424"/>
      <c r="R331" s="424"/>
      <c r="S331" s="251"/>
      <c r="T331" s="248"/>
      <c r="U331" s="248"/>
      <c r="V331" s="248"/>
      <c r="W331" s="252"/>
    </row>
    <row r="332" spans="1:24" ht="30" customHeight="1" thickBot="1">
      <c r="A332" s="416"/>
      <c r="B332" s="422" t="s">
        <v>25</v>
      </c>
      <c r="C332" s="423"/>
      <c r="D332" s="256">
        <f>D324+E324+F324+G324+H324</f>
        <v>608.38</v>
      </c>
      <c r="E332" s="223"/>
      <c r="F332" s="223"/>
      <c r="G332" s="223"/>
      <c r="H332" s="223"/>
      <c r="I332" s="223">
        <f>I324+I325+I326+I327+I328+I329+I330+I331</f>
        <v>205</v>
      </c>
      <c r="J332" s="223">
        <f>J324+J325+J326+J327+J328+J329+J330+J331</f>
        <v>0</v>
      </c>
      <c r="K332" s="223">
        <f>K324+K325+K326+K327+K328+K329+K330+K331</f>
        <v>0</v>
      </c>
      <c r="L332" s="223">
        <f>L324+L325+L326+L327+L328+L329+L330+L331</f>
        <v>0.05</v>
      </c>
      <c r="M332" s="224">
        <f>M324+M325+M326+M327+M328+M329+M330+M331</f>
        <v>0</v>
      </c>
      <c r="N332" s="256">
        <f>N324+O324+P324+Q324+R324</f>
        <v>0</v>
      </c>
      <c r="O332" s="223"/>
      <c r="P332" s="223"/>
      <c r="Q332" s="223"/>
      <c r="R332" s="223"/>
      <c r="S332" s="223">
        <f>S324+S325+S326+S327+S328+S329+S330+S331</f>
        <v>0</v>
      </c>
      <c r="T332" s="223">
        <f>T324+T325+T326+T327+T328+T329+T330+T331</f>
        <v>0</v>
      </c>
      <c r="U332" s="223">
        <f>U324+U325+U326+U327+U328+U329+U330+U331</f>
        <v>0</v>
      </c>
      <c r="V332" s="223">
        <f>V324+V325+V326+V327+V328+V329+V330+V331</f>
        <v>0</v>
      </c>
      <c r="W332" s="224">
        <f>W324+W325+W326+W327+W328+W329+W330+W331</f>
        <v>0</v>
      </c>
    </row>
    <row r="333" spans="1:24" ht="30" customHeight="1">
      <c r="A333" s="415">
        <v>37</v>
      </c>
      <c r="B333" s="417" t="s">
        <v>303</v>
      </c>
      <c r="C333" s="144" t="s">
        <v>17</v>
      </c>
      <c r="D333" s="420">
        <v>206.3</v>
      </c>
      <c r="E333" s="420"/>
      <c r="F333" s="420"/>
      <c r="G333" s="420">
        <v>1.45</v>
      </c>
      <c r="H333" s="425"/>
      <c r="I333" s="240">
        <v>30.64</v>
      </c>
      <c r="J333" s="232"/>
      <c r="K333" s="232"/>
      <c r="L333" s="232"/>
      <c r="M333" s="233"/>
      <c r="N333" s="427"/>
      <c r="O333" s="420"/>
      <c r="P333" s="420"/>
      <c r="Q333" s="420"/>
      <c r="R333" s="420"/>
      <c r="S333" s="242"/>
      <c r="T333" s="243"/>
      <c r="U333" s="243"/>
      <c r="V333" s="243"/>
      <c r="W333" s="244"/>
    </row>
    <row r="334" spans="1:24" ht="30" customHeight="1">
      <c r="A334" s="415"/>
      <c r="B334" s="418"/>
      <c r="C334" s="146" t="s">
        <v>18</v>
      </c>
      <c r="D334" s="421"/>
      <c r="E334" s="421"/>
      <c r="F334" s="421"/>
      <c r="G334" s="421"/>
      <c r="H334" s="426"/>
      <c r="I334" s="236"/>
      <c r="J334" s="234"/>
      <c r="K334" s="234"/>
      <c r="L334" s="234"/>
      <c r="M334" s="235"/>
      <c r="N334" s="428"/>
      <c r="O334" s="421"/>
      <c r="P334" s="421"/>
      <c r="Q334" s="421"/>
      <c r="R334" s="421"/>
      <c r="S334" s="245"/>
      <c r="T334" s="246"/>
      <c r="U334" s="246"/>
      <c r="V334" s="246"/>
      <c r="W334" s="247"/>
    </row>
    <row r="335" spans="1:24" ht="30" customHeight="1">
      <c r="A335" s="415"/>
      <c r="B335" s="418"/>
      <c r="C335" s="146" t="s">
        <v>19</v>
      </c>
      <c r="D335" s="421"/>
      <c r="E335" s="421"/>
      <c r="F335" s="421"/>
      <c r="G335" s="421"/>
      <c r="H335" s="426"/>
      <c r="I335" s="236"/>
      <c r="J335" s="234"/>
      <c r="K335" s="234"/>
      <c r="L335" s="234"/>
      <c r="M335" s="235"/>
      <c r="N335" s="428"/>
      <c r="O335" s="421"/>
      <c r="P335" s="421"/>
      <c r="Q335" s="421"/>
      <c r="R335" s="421"/>
      <c r="S335" s="245"/>
      <c r="T335" s="246"/>
      <c r="U335" s="246"/>
      <c r="V335" s="246"/>
      <c r="W335" s="247"/>
    </row>
    <row r="336" spans="1:24" ht="30" customHeight="1">
      <c r="A336" s="415"/>
      <c r="B336" s="418"/>
      <c r="C336" s="146" t="s">
        <v>20</v>
      </c>
      <c r="D336" s="421"/>
      <c r="E336" s="421"/>
      <c r="F336" s="421"/>
      <c r="G336" s="421"/>
      <c r="H336" s="426"/>
      <c r="I336" s="236"/>
      <c r="J336" s="234"/>
      <c r="K336" s="234"/>
      <c r="L336" s="234"/>
      <c r="M336" s="235"/>
      <c r="N336" s="428"/>
      <c r="O336" s="421"/>
      <c r="P336" s="421"/>
      <c r="Q336" s="421"/>
      <c r="R336" s="421"/>
      <c r="S336" s="245"/>
      <c r="T336" s="246"/>
      <c r="U336" s="246"/>
      <c r="V336" s="246"/>
      <c r="W336" s="247"/>
    </row>
    <row r="337" spans="1:23" ht="30" customHeight="1">
      <c r="A337" s="415"/>
      <c r="B337" s="418"/>
      <c r="C337" s="146" t="s">
        <v>21</v>
      </c>
      <c r="D337" s="421"/>
      <c r="E337" s="421"/>
      <c r="F337" s="421"/>
      <c r="G337" s="421"/>
      <c r="H337" s="426"/>
      <c r="I337" s="236"/>
      <c r="J337" s="234"/>
      <c r="K337" s="234"/>
      <c r="L337" s="234"/>
      <c r="M337" s="235"/>
      <c r="N337" s="428"/>
      <c r="O337" s="421"/>
      <c r="P337" s="421"/>
      <c r="Q337" s="421"/>
      <c r="R337" s="421"/>
      <c r="S337" s="245"/>
      <c r="T337" s="246"/>
      <c r="U337" s="246"/>
      <c r="V337" s="246"/>
      <c r="W337" s="247"/>
    </row>
    <row r="338" spans="1:23" ht="30" customHeight="1">
      <c r="A338" s="415"/>
      <c r="B338" s="418"/>
      <c r="C338" s="146" t="s">
        <v>22</v>
      </c>
      <c r="D338" s="421"/>
      <c r="E338" s="421"/>
      <c r="F338" s="421"/>
      <c r="G338" s="421"/>
      <c r="H338" s="426"/>
      <c r="I338" s="236"/>
      <c r="J338" s="234"/>
      <c r="K338" s="234"/>
      <c r="L338" s="234"/>
      <c r="M338" s="235"/>
      <c r="N338" s="428"/>
      <c r="O338" s="421"/>
      <c r="P338" s="421"/>
      <c r="Q338" s="421"/>
      <c r="R338" s="421"/>
      <c r="S338" s="245"/>
      <c r="T338" s="246"/>
      <c r="U338" s="246"/>
      <c r="V338" s="246"/>
      <c r="W338" s="247"/>
    </row>
    <row r="339" spans="1:23" ht="30" customHeight="1">
      <c r="A339" s="415"/>
      <c r="B339" s="418"/>
      <c r="C339" s="146" t="s">
        <v>23</v>
      </c>
      <c r="D339" s="421"/>
      <c r="E339" s="421"/>
      <c r="F339" s="421"/>
      <c r="G339" s="421"/>
      <c r="H339" s="426"/>
      <c r="I339" s="236"/>
      <c r="J339" s="234"/>
      <c r="K339" s="234"/>
      <c r="L339" s="234"/>
      <c r="M339" s="235"/>
      <c r="N339" s="428"/>
      <c r="O339" s="421"/>
      <c r="P339" s="421"/>
      <c r="Q339" s="421"/>
      <c r="R339" s="421"/>
      <c r="S339" s="245"/>
      <c r="T339" s="246"/>
      <c r="U339" s="246"/>
      <c r="V339" s="246"/>
      <c r="W339" s="247"/>
    </row>
    <row r="340" spans="1:23" ht="30" customHeight="1" thickBot="1">
      <c r="A340" s="415"/>
      <c r="B340" s="419"/>
      <c r="C340" s="149" t="s">
        <v>24</v>
      </c>
      <c r="D340" s="421"/>
      <c r="E340" s="421"/>
      <c r="F340" s="421"/>
      <c r="G340" s="421"/>
      <c r="H340" s="426"/>
      <c r="I340" s="237"/>
      <c r="J340" s="238"/>
      <c r="K340" s="238"/>
      <c r="L340" s="238"/>
      <c r="M340" s="239"/>
      <c r="N340" s="429"/>
      <c r="O340" s="424"/>
      <c r="P340" s="424"/>
      <c r="Q340" s="424"/>
      <c r="R340" s="424"/>
      <c r="S340" s="251"/>
      <c r="T340" s="248"/>
      <c r="U340" s="248"/>
      <c r="V340" s="248"/>
      <c r="W340" s="252"/>
    </row>
    <row r="341" spans="1:23" ht="30" customHeight="1" thickBot="1">
      <c r="A341" s="416"/>
      <c r="B341" s="422" t="s">
        <v>25</v>
      </c>
      <c r="C341" s="423"/>
      <c r="D341" s="256">
        <f>D333+E333+F333+G333+H333</f>
        <v>207.75</v>
      </c>
      <c r="E341" s="223"/>
      <c r="F341" s="223"/>
      <c r="G341" s="223"/>
      <c r="H341" s="223"/>
      <c r="I341" s="223">
        <f>I333+I334+I335+I336+I337+I338+I339+I340</f>
        <v>30.64</v>
      </c>
      <c r="J341" s="223">
        <f>J333+J334+J335+J336+J337+J338+J339+J340</f>
        <v>0</v>
      </c>
      <c r="K341" s="223">
        <f>K333+K334+K335+K336+K337+K338+K339+K340</f>
        <v>0</v>
      </c>
      <c r="L341" s="223">
        <f>L333+L334+L335+L336+L337+L338+L339+L340</f>
        <v>0</v>
      </c>
      <c r="M341" s="224">
        <f>M333+M334+M335+M336+M337+M338+M339+M340</f>
        <v>0</v>
      </c>
      <c r="N341" s="256">
        <f>N333+O333+P333+Q333+R333</f>
        <v>0</v>
      </c>
      <c r="O341" s="223"/>
      <c r="P341" s="223"/>
      <c r="Q341" s="223"/>
      <c r="R341" s="223"/>
      <c r="S341" s="223">
        <f>S333+S334+S335+S336+S337+S338+S339+S340</f>
        <v>0</v>
      </c>
      <c r="T341" s="223">
        <f>T333+T334+T335+T336+T337+T338+T339+T340</f>
        <v>0</v>
      </c>
      <c r="U341" s="223">
        <f>U333+U334+U335+U336+U337+U338+U339+U340</f>
        <v>0</v>
      </c>
      <c r="V341" s="223">
        <f>V333+V334+V335+V336+V337+V338+V339+V340</f>
        <v>0</v>
      </c>
      <c r="W341" s="224">
        <f>W333+W334+W335+W336+W337+W338+W339+W340</f>
        <v>0</v>
      </c>
    </row>
    <row r="342" spans="1:23" ht="30" customHeight="1">
      <c r="A342" s="415">
        <v>38</v>
      </c>
      <c r="B342" s="417" t="s">
        <v>77</v>
      </c>
      <c r="C342" s="144" t="s">
        <v>17</v>
      </c>
      <c r="D342" s="420">
        <v>210.75</v>
      </c>
      <c r="E342" s="420"/>
      <c r="F342" s="420"/>
      <c r="G342" s="420">
        <v>0.2</v>
      </c>
      <c r="H342" s="425"/>
      <c r="I342" s="240">
        <v>21</v>
      </c>
      <c r="J342" s="232"/>
      <c r="K342" s="232"/>
      <c r="L342" s="232"/>
      <c r="M342" s="233"/>
      <c r="N342" s="427"/>
      <c r="O342" s="420"/>
      <c r="P342" s="420"/>
      <c r="Q342" s="420"/>
      <c r="R342" s="420"/>
      <c r="S342" s="242"/>
      <c r="T342" s="243"/>
      <c r="U342" s="243"/>
      <c r="V342" s="243"/>
      <c r="W342" s="244"/>
    </row>
    <row r="343" spans="1:23" ht="30" customHeight="1">
      <c r="A343" s="415"/>
      <c r="B343" s="418"/>
      <c r="C343" s="146" t="s">
        <v>18</v>
      </c>
      <c r="D343" s="421"/>
      <c r="E343" s="421"/>
      <c r="F343" s="421"/>
      <c r="G343" s="421"/>
      <c r="H343" s="426"/>
      <c r="I343" s="236"/>
      <c r="J343" s="234"/>
      <c r="K343" s="234"/>
      <c r="L343" s="234"/>
      <c r="M343" s="235"/>
      <c r="N343" s="428"/>
      <c r="O343" s="421"/>
      <c r="P343" s="421"/>
      <c r="Q343" s="421"/>
      <c r="R343" s="421"/>
      <c r="S343" s="245"/>
      <c r="T343" s="246"/>
      <c r="U343" s="246"/>
      <c r="V343" s="246"/>
      <c r="W343" s="247"/>
    </row>
    <row r="344" spans="1:23" ht="30" customHeight="1">
      <c r="A344" s="415"/>
      <c r="B344" s="418"/>
      <c r="C344" s="146" t="s">
        <v>19</v>
      </c>
      <c r="D344" s="421"/>
      <c r="E344" s="421"/>
      <c r="F344" s="421"/>
      <c r="G344" s="421"/>
      <c r="H344" s="426"/>
      <c r="I344" s="236">
        <v>39</v>
      </c>
      <c r="J344" s="234"/>
      <c r="K344" s="234"/>
      <c r="L344" s="234"/>
      <c r="M344" s="235"/>
      <c r="N344" s="428"/>
      <c r="O344" s="421"/>
      <c r="P344" s="421"/>
      <c r="Q344" s="421"/>
      <c r="R344" s="421"/>
      <c r="S344" s="245"/>
      <c r="T344" s="246"/>
      <c r="U344" s="246"/>
      <c r="V344" s="246"/>
      <c r="W344" s="247"/>
    </row>
    <row r="345" spans="1:23" ht="30" customHeight="1">
      <c r="A345" s="415"/>
      <c r="B345" s="418"/>
      <c r="C345" s="146" t="s">
        <v>20</v>
      </c>
      <c r="D345" s="421"/>
      <c r="E345" s="421"/>
      <c r="F345" s="421"/>
      <c r="G345" s="421"/>
      <c r="H345" s="426"/>
      <c r="I345" s="236">
        <v>51</v>
      </c>
      <c r="J345" s="234"/>
      <c r="K345" s="234"/>
      <c r="L345" s="234"/>
      <c r="M345" s="235"/>
      <c r="N345" s="428"/>
      <c r="O345" s="421"/>
      <c r="P345" s="421"/>
      <c r="Q345" s="421"/>
      <c r="R345" s="421"/>
      <c r="S345" s="245"/>
      <c r="T345" s="246"/>
      <c r="U345" s="246"/>
      <c r="V345" s="246"/>
      <c r="W345" s="247"/>
    </row>
    <row r="346" spans="1:23" ht="30" customHeight="1">
      <c r="A346" s="415"/>
      <c r="B346" s="418"/>
      <c r="C346" s="146" t="s">
        <v>21</v>
      </c>
      <c r="D346" s="421"/>
      <c r="E346" s="421"/>
      <c r="F346" s="421"/>
      <c r="G346" s="421"/>
      <c r="H346" s="426"/>
      <c r="I346" s="236">
        <v>46</v>
      </c>
      <c r="J346" s="234"/>
      <c r="K346" s="234"/>
      <c r="L346" s="234"/>
      <c r="M346" s="235"/>
      <c r="N346" s="428"/>
      <c r="O346" s="421"/>
      <c r="P346" s="421"/>
      <c r="Q346" s="421"/>
      <c r="R346" s="421"/>
      <c r="S346" s="245"/>
      <c r="T346" s="246"/>
      <c r="U346" s="246"/>
      <c r="V346" s="246"/>
      <c r="W346" s="247"/>
    </row>
    <row r="347" spans="1:23" ht="30" customHeight="1">
      <c r="A347" s="415"/>
      <c r="B347" s="418"/>
      <c r="C347" s="146" t="s">
        <v>22</v>
      </c>
      <c r="D347" s="421"/>
      <c r="E347" s="421"/>
      <c r="F347" s="421"/>
      <c r="G347" s="421"/>
      <c r="H347" s="426"/>
      <c r="I347" s="236"/>
      <c r="J347" s="234"/>
      <c r="K347" s="234"/>
      <c r="L347" s="234"/>
      <c r="M347" s="235"/>
      <c r="N347" s="428"/>
      <c r="O347" s="421"/>
      <c r="P347" s="421"/>
      <c r="Q347" s="421"/>
      <c r="R347" s="421"/>
      <c r="S347" s="245"/>
      <c r="T347" s="246"/>
      <c r="U347" s="246"/>
      <c r="V347" s="246"/>
      <c r="W347" s="247"/>
    </row>
    <row r="348" spans="1:23" ht="30" customHeight="1">
      <c r="A348" s="415"/>
      <c r="B348" s="418"/>
      <c r="C348" s="146" t="s">
        <v>23</v>
      </c>
      <c r="D348" s="421"/>
      <c r="E348" s="421"/>
      <c r="F348" s="421"/>
      <c r="G348" s="421"/>
      <c r="H348" s="426"/>
      <c r="I348" s="236"/>
      <c r="J348" s="234"/>
      <c r="K348" s="234"/>
      <c r="L348" s="234"/>
      <c r="M348" s="235"/>
      <c r="N348" s="428"/>
      <c r="O348" s="421"/>
      <c r="P348" s="421"/>
      <c r="Q348" s="421"/>
      <c r="R348" s="421"/>
      <c r="S348" s="245"/>
      <c r="T348" s="246"/>
      <c r="U348" s="246"/>
      <c r="V348" s="246"/>
      <c r="W348" s="247"/>
    </row>
    <row r="349" spans="1:23" ht="30" customHeight="1" thickBot="1">
      <c r="A349" s="415"/>
      <c r="B349" s="419"/>
      <c r="C349" s="149" t="s">
        <v>24</v>
      </c>
      <c r="D349" s="421"/>
      <c r="E349" s="421"/>
      <c r="F349" s="421"/>
      <c r="G349" s="421"/>
      <c r="H349" s="426"/>
      <c r="I349" s="237">
        <v>8</v>
      </c>
      <c r="J349" s="238"/>
      <c r="K349" s="238"/>
      <c r="L349" s="238"/>
      <c r="M349" s="239"/>
      <c r="N349" s="429"/>
      <c r="O349" s="424"/>
      <c r="P349" s="424"/>
      <c r="Q349" s="424"/>
      <c r="R349" s="424"/>
      <c r="S349" s="251"/>
      <c r="T349" s="248"/>
      <c r="U349" s="248"/>
      <c r="V349" s="248"/>
      <c r="W349" s="252"/>
    </row>
    <row r="350" spans="1:23" ht="30" customHeight="1" thickBot="1">
      <c r="A350" s="416"/>
      <c r="B350" s="422" t="s">
        <v>25</v>
      </c>
      <c r="C350" s="423"/>
      <c r="D350" s="256">
        <f>D342+E342+F342+G342+H342</f>
        <v>210.95</v>
      </c>
      <c r="E350" s="223"/>
      <c r="F350" s="223"/>
      <c r="G350" s="223"/>
      <c r="H350" s="223"/>
      <c r="I350" s="223">
        <f>I342+I343+I344+I345+I346+I347+I348+I349</f>
        <v>165</v>
      </c>
      <c r="J350" s="223">
        <f>J342+J343+J344+J345+J346+J347+J348+J349</f>
        <v>0</v>
      </c>
      <c r="K350" s="223">
        <f>K342+K343+K344+K345+K346+K347+K348+K349</f>
        <v>0</v>
      </c>
      <c r="L350" s="223">
        <f>L342+L343+L344+L345+L346+L347+L348+L349</f>
        <v>0</v>
      </c>
      <c r="M350" s="224">
        <f>M342+M343+M344+M345+M346+M347+M348+M349</f>
        <v>0</v>
      </c>
      <c r="N350" s="256">
        <f>N342+O342+P342+Q342+R342</f>
        <v>0</v>
      </c>
      <c r="O350" s="223"/>
      <c r="P350" s="223"/>
      <c r="Q350" s="223"/>
      <c r="R350" s="223"/>
      <c r="S350" s="223">
        <f>S342+S343+S344+S345+S346+S347+S348+S349</f>
        <v>0</v>
      </c>
      <c r="T350" s="223">
        <f>T342+T343+T344+T345+T346+T347+T348+T349</f>
        <v>0</v>
      </c>
      <c r="U350" s="223">
        <f>U342+U343+U344+U345+U346+U347+U348+U349</f>
        <v>0</v>
      </c>
      <c r="V350" s="223">
        <f>V342+V343+V344+V345+V346+V347+V348+V349</f>
        <v>0</v>
      </c>
      <c r="W350" s="224">
        <f>W342+W343+W344+W345+W346+W347+W348+W349</f>
        <v>0</v>
      </c>
    </row>
    <row r="351" spans="1:23" ht="30" customHeight="1">
      <c r="A351" s="415">
        <v>39</v>
      </c>
      <c r="B351" s="417" t="s">
        <v>304</v>
      </c>
      <c r="C351" s="144" t="s">
        <v>17</v>
      </c>
      <c r="D351" s="420">
        <v>172.6</v>
      </c>
      <c r="E351" s="420"/>
      <c r="F351" s="420">
        <v>0.746</v>
      </c>
      <c r="G351" s="420">
        <v>3.0049999999999999</v>
      </c>
      <c r="H351" s="425">
        <v>1.1879999999999999</v>
      </c>
      <c r="I351" s="240"/>
      <c r="J351" s="232"/>
      <c r="K351" s="232"/>
      <c r="L351" s="232"/>
      <c r="M351" s="233"/>
      <c r="N351" s="427">
        <v>2.35</v>
      </c>
      <c r="O351" s="420"/>
      <c r="P351" s="420"/>
      <c r="Q351" s="420"/>
      <c r="R351" s="420"/>
      <c r="S351" s="242"/>
      <c r="T351" s="243"/>
      <c r="U351" s="243"/>
      <c r="V351" s="243"/>
      <c r="W351" s="244"/>
    </row>
    <row r="352" spans="1:23" ht="30" customHeight="1">
      <c r="A352" s="415"/>
      <c r="B352" s="418"/>
      <c r="C352" s="146" t="s">
        <v>18</v>
      </c>
      <c r="D352" s="421"/>
      <c r="E352" s="421"/>
      <c r="F352" s="421"/>
      <c r="G352" s="421"/>
      <c r="H352" s="426"/>
      <c r="I352" s="236"/>
      <c r="J352" s="234"/>
      <c r="K352" s="234"/>
      <c r="L352" s="234"/>
      <c r="M352" s="235"/>
      <c r="N352" s="428"/>
      <c r="O352" s="421"/>
      <c r="P352" s="421"/>
      <c r="Q352" s="421"/>
      <c r="R352" s="421"/>
      <c r="S352" s="245"/>
      <c r="T352" s="246"/>
      <c r="U352" s="246"/>
      <c r="V352" s="246"/>
      <c r="W352" s="247"/>
    </row>
    <row r="353" spans="1:23" ht="30" customHeight="1">
      <c r="A353" s="415"/>
      <c r="B353" s="418"/>
      <c r="C353" s="146" t="s">
        <v>19</v>
      </c>
      <c r="D353" s="421"/>
      <c r="E353" s="421"/>
      <c r="F353" s="421"/>
      <c r="G353" s="421"/>
      <c r="H353" s="426"/>
      <c r="I353" s="236"/>
      <c r="J353" s="234"/>
      <c r="K353" s="234"/>
      <c r="L353" s="234"/>
      <c r="M353" s="235"/>
      <c r="N353" s="428"/>
      <c r="O353" s="421"/>
      <c r="P353" s="421"/>
      <c r="Q353" s="421"/>
      <c r="R353" s="421"/>
      <c r="S353" s="245"/>
      <c r="T353" s="246"/>
      <c r="U353" s="246"/>
      <c r="V353" s="246"/>
      <c r="W353" s="247"/>
    </row>
    <row r="354" spans="1:23" ht="30" customHeight="1">
      <c r="A354" s="415"/>
      <c r="B354" s="418"/>
      <c r="C354" s="146" t="s">
        <v>20</v>
      </c>
      <c r="D354" s="421"/>
      <c r="E354" s="421"/>
      <c r="F354" s="421"/>
      <c r="G354" s="421"/>
      <c r="H354" s="426"/>
      <c r="I354" s="236"/>
      <c r="J354" s="234"/>
      <c r="K354" s="234"/>
      <c r="L354" s="234"/>
      <c r="M354" s="235"/>
      <c r="N354" s="428"/>
      <c r="O354" s="421"/>
      <c r="P354" s="421"/>
      <c r="Q354" s="421"/>
      <c r="R354" s="421"/>
      <c r="S354" s="245"/>
      <c r="T354" s="246"/>
      <c r="U354" s="246"/>
      <c r="V354" s="246"/>
      <c r="W354" s="247"/>
    </row>
    <row r="355" spans="1:23" ht="30" customHeight="1">
      <c r="A355" s="415"/>
      <c r="B355" s="418"/>
      <c r="C355" s="146" t="s">
        <v>21</v>
      </c>
      <c r="D355" s="421"/>
      <c r="E355" s="421"/>
      <c r="F355" s="421"/>
      <c r="G355" s="421"/>
      <c r="H355" s="426"/>
      <c r="I355" s="236"/>
      <c r="J355" s="234"/>
      <c r="K355" s="234"/>
      <c r="L355" s="234"/>
      <c r="M355" s="235"/>
      <c r="N355" s="428"/>
      <c r="O355" s="421"/>
      <c r="P355" s="421"/>
      <c r="Q355" s="421"/>
      <c r="R355" s="421"/>
      <c r="S355" s="245"/>
      <c r="T355" s="246"/>
      <c r="U355" s="246"/>
      <c r="V355" s="246"/>
      <c r="W355" s="247"/>
    </row>
    <row r="356" spans="1:23" ht="30" customHeight="1">
      <c r="A356" s="415"/>
      <c r="B356" s="418"/>
      <c r="C356" s="146" t="s">
        <v>22</v>
      </c>
      <c r="D356" s="421"/>
      <c r="E356" s="421"/>
      <c r="F356" s="421"/>
      <c r="G356" s="421"/>
      <c r="H356" s="426"/>
      <c r="I356" s="236"/>
      <c r="J356" s="234"/>
      <c r="K356" s="234"/>
      <c r="L356" s="234"/>
      <c r="M356" s="235"/>
      <c r="N356" s="428"/>
      <c r="O356" s="421"/>
      <c r="P356" s="421"/>
      <c r="Q356" s="421"/>
      <c r="R356" s="421"/>
      <c r="S356" s="245"/>
      <c r="T356" s="246"/>
      <c r="U356" s="246"/>
      <c r="V356" s="246"/>
      <c r="W356" s="247"/>
    </row>
    <row r="357" spans="1:23" ht="30" customHeight="1">
      <c r="A357" s="415"/>
      <c r="B357" s="418"/>
      <c r="C357" s="146" t="s">
        <v>23</v>
      </c>
      <c r="D357" s="421"/>
      <c r="E357" s="421"/>
      <c r="F357" s="421"/>
      <c r="G357" s="421"/>
      <c r="H357" s="426"/>
      <c r="I357" s="236"/>
      <c r="J357" s="234"/>
      <c r="K357" s="234"/>
      <c r="L357" s="234"/>
      <c r="M357" s="235"/>
      <c r="N357" s="428"/>
      <c r="O357" s="421"/>
      <c r="P357" s="421"/>
      <c r="Q357" s="421"/>
      <c r="R357" s="421"/>
      <c r="S357" s="245"/>
      <c r="T357" s="246"/>
      <c r="U357" s="246"/>
      <c r="V357" s="246"/>
      <c r="W357" s="247"/>
    </row>
    <row r="358" spans="1:23" ht="30" customHeight="1" thickBot="1">
      <c r="A358" s="415"/>
      <c r="B358" s="419"/>
      <c r="C358" s="149" t="s">
        <v>24</v>
      </c>
      <c r="D358" s="421"/>
      <c r="E358" s="421"/>
      <c r="F358" s="421"/>
      <c r="G358" s="421"/>
      <c r="H358" s="426"/>
      <c r="I358" s="237"/>
      <c r="J358" s="238"/>
      <c r="K358" s="238"/>
      <c r="L358" s="238"/>
      <c r="M358" s="239"/>
      <c r="N358" s="429"/>
      <c r="O358" s="424"/>
      <c r="P358" s="424"/>
      <c r="Q358" s="424"/>
      <c r="R358" s="424"/>
      <c r="S358" s="251"/>
      <c r="T358" s="248"/>
      <c r="U358" s="248"/>
      <c r="V358" s="248"/>
      <c r="W358" s="252"/>
    </row>
    <row r="359" spans="1:23" ht="30" customHeight="1" thickBot="1">
      <c r="A359" s="416"/>
      <c r="B359" s="422" t="s">
        <v>25</v>
      </c>
      <c r="C359" s="423"/>
      <c r="D359" s="256">
        <f>D351+E351+F351+G351+H351</f>
        <v>177.53899999999999</v>
      </c>
      <c r="E359" s="223"/>
      <c r="F359" s="223"/>
      <c r="G359" s="223"/>
      <c r="H359" s="223"/>
      <c r="I359" s="223">
        <f>I351+I352+I353+I354+I355+I356+I357+I358</f>
        <v>0</v>
      </c>
      <c r="J359" s="223">
        <f>J351+J352+J353+J354+J355+J356+J357+J358</f>
        <v>0</v>
      </c>
      <c r="K359" s="223">
        <f>K351+K352+K353+K354+K355+K356+K357+K358</f>
        <v>0</v>
      </c>
      <c r="L359" s="223">
        <f>L351+L352+L353+L354+L355+L356+L357+L358</f>
        <v>0</v>
      </c>
      <c r="M359" s="224">
        <f>M351+M352+M353+M354+M355+M356+M357+M358</f>
        <v>0</v>
      </c>
      <c r="N359" s="256">
        <f>N351+O351+P351+Q351+R351</f>
        <v>2.35</v>
      </c>
      <c r="O359" s="223"/>
      <c r="P359" s="223"/>
      <c r="Q359" s="223"/>
      <c r="R359" s="223"/>
      <c r="S359" s="223">
        <f>S351+S352+S353+S354+S355+S356+S357+S358</f>
        <v>0</v>
      </c>
      <c r="T359" s="223">
        <f>T351+T352+T353+T354+T355+T356+T357+T358</f>
        <v>0</v>
      </c>
      <c r="U359" s="223">
        <f>U351+U352+U353+U354+U355+U356+U357+U358</f>
        <v>0</v>
      </c>
      <c r="V359" s="223">
        <f>V351+V352+V353+V354+V355+V356+V357+V358</f>
        <v>0</v>
      </c>
      <c r="W359" s="224">
        <f>W351+W352+W353+W354+W355+W356+W357+W358</f>
        <v>0</v>
      </c>
    </row>
    <row r="360" spans="1:23" ht="30" customHeight="1">
      <c r="A360" s="415">
        <v>40</v>
      </c>
      <c r="B360" s="417" t="s">
        <v>305</v>
      </c>
      <c r="C360" s="144" t="s">
        <v>17</v>
      </c>
      <c r="D360" s="420">
        <v>259.72000000000003</v>
      </c>
      <c r="E360" s="420"/>
      <c r="F360" s="420"/>
      <c r="G360" s="420">
        <v>0.1</v>
      </c>
      <c r="H360" s="425"/>
      <c r="I360" s="240">
        <v>8.1999999999999993</v>
      </c>
      <c r="J360" s="232"/>
      <c r="K360" s="232"/>
      <c r="L360" s="232"/>
      <c r="M360" s="233"/>
      <c r="N360" s="427"/>
      <c r="O360" s="420"/>
      <c r="P360" s="420"/>
      <c r="Q360" s="420"/>
      <c r="R360" s="420"/>
      <c r="S360" s="242"/>
      <c r="T360" s="243"/>
      <c r="U360" s="243"/>
      <c r="V360" s="243"/>
      <c r="W360" s="244"/>
    </row>
    <row r="361" spans="1:23" ht="30" customHeight="1">
      <c r="A361" s="415"/>
      <c r="B361" s="418"/>
      <c r="C361" s="146" t="s">
        <v>18</v>
      </c>
      <c r="D361" s="421"/>
      <c r="E361" s="421"/>
      <c r="F361" s="421"/>
      <c r="G361" s="421"/>
      <c r="H361" s="426"/>
      <c r="I361" s="236"/>
      <c r="J361" s="234"/>
      <c r="K361" s="234"/>
      <c r="L361" s="234"/>
      <c r="M361" s="235"/>
      <c r="N361" s="428"/>
      <c r="O361" s="421"/>
      <c r="P361" s="421"/>
      <c r="Q361" s="421"/>
      <c r="R361" s="421"/>
      <c r="S361" s="245"/>
      <c r="T361" s="246"/>
      <c r="U361" s="246"/>
      <c r="V361" s="246"/>
      <c r="W361" s="247"/>
    </row>
    <row r="362" spans="1:23" ht="30" customHeight="1">
      <c r="A362" s="415"/>
      <c r="B362" s="418"/>
      <c r="C362" s="146" t="s">
        <v>19</v>
      </c>
      <c r="D362" s="421"/>
      <c r="E362" s="421"/>
      <c r="F362" s="421"/>
      <c r="G362" s="421"/>
      <c r="H362" s="426"/>
      <c r="I362" s="236"/>
      <c r="J362" s="234"/>
      <c r="K362" s="234"/>
      <c r="L362" s="234"/>
      <c r="M362" s="235"/>
      <c r="N362" s="428"/>
      <c r="O362" s="421"/>
      <c r="P362" s="421"/>
      <c r="Q362" s="421"/>
      <c r="R362" s="421"/>
      <c r="S362" s="245"/>
      <c r="T362" s="246"/>
      <c r="U362" s="246"/>
      <c r="V362" s="246"/>
      <c r="W362" s="247"/>
    </row>
    <row r="363" spans="1:23" ht="30" customHeight="1">
      <c r="A363" s="415"/>
      <c r="B363" s="418"/>
      <c r="C363" s="146" t="s">
        <v>20</v>
      </c>
      <c r="D363" s="421"/>
      <c r="E363" s="421"/>
      <c r="F363" s="421"/>
      <c r="G363" s="421"/>
      <c r="H363" s="426"/>
      <c r="I363" s="236"/>
      <c r="J363" s="234"/>
      <c r="K363" s="234"/>
      <c r="L363" s="234"/>
      <c r="M363" s="235"/>
      <c r="N363" s="428"/>
      <c r="O363" s="421"/>
      <c r="P363" s="421"/>
      <c r="Q363" s="421"/>
      <c r="R363" s="421"/>
      <c r="S363" s="245"/>
      <c r="T363" s="246"/>
      <c r="U363" s="246"/>
      <c r="V363" s="246"/>
      <c r="W363" s="247"/>
    </row>
    <row r="364" spans="1:23" ht="30" customHeight="1">
      <c r="A364" s="415"/>
      <c r="B364" s="418"/>
      <c r="C364" s="146" t="s">
        <v>21</v>
      </c>
      <c r="D364" s="421"/>
      <c r="E364" s="421"/>
      <c r="F364" s="421"/>
      <c r="G364" s="421"/>
      <c r="H364" s="426"/>
      <c r="I364" s="236"/>
      <c r="J364" s="234"/>
      <c r="K364" s="234"/>
      <c r="L364" s="234"/>
      <c r="M364" s="235"/>
      <c r="N364" s="428"/>
      <c r="O364" s="421"/>
      <c r="P364" s="421"/>
      <c r="Q364" s="421"/>
      <c r="R364" s="421"/>
      <c r="S364" s="245"/>
      <c r="T364" s="246"/>
      <c r="U364" s="246"/>
      <c r="V364" s="246"/>
      <c r="W364" s="247"/>
    </row>
    <row r="365" spans="1:23" ht="30" customHeight="1">
      <c r="A365" s="415"/>
      <c r="B365" s="418"/>
      <c r="C365" s="146" t="s">
        <v>22</v>
      </c>
      <c r="D365" s="421"/>
      <c r="E365" s="421"/>
      <c r="F365" s="421"/>
      <c r="G365" s="421"/>
      <c r="H365" s="426"/>
      <c r="I365" s="236"/>
      <c r="J365" s="234"/>
      <c r="K365" s="234"/>
      <c r="L365" s="234"/>
      <c r="M365" s="235"/>
      <c r="N365" s="428"/>
      <c r="O365" s="421"/>
      <c r="P365" s="421"/>
      <c r="Q365" s="421"/>
      <c r="R365" s="421"/>
      <c r="S365" s="245"/>
      <c r="T365" s="246"/>
      <c r="U365" s="246"/>
      <c r="V365" s="246"/>
      <c r="W365" s="247"/>
    </row>
    <row r="366" spans="1:23" ht="30" customHeight="1">
      <c r="A366" s="415"/>
      <c r="B366" s="418"/>
      <c r="C366" s="146" t="s">
        <v>23</v>
      </c>
      <c r="D366" s="421"/>
      <c r="E366" s="421"/>
      <c r="F366" s="421"/>
      <c r="G366" s="421"/>
      <c r="H366" s="426"/>
      <c r="I366" s="236"/>
      <c r="J366" s="234"/>
      <c r="K366" s="234"/>
      <c r="L366" s="234"/>
      <c r="M366" s="235"/>
      <c r="N366" s="428"/>
      <c r="O366" s="421"/>
      <c r="P366" s="421"/>
      <c r="Q366" s="421"/>
      <c r="R366" s="421"/>
      <c r="S366" s="245"/>
      <c r="T366" s="246"/>
      <c r="U366" s="246"/>
      <c r="V366" s="246"/>
      <c r="W366" s="247"/>
    </row>
    <row r="367" spans="1:23" ht="30" customHeight="1" thickBot="1">
      <c r="A367" s="415"/>
      <c r="B367" s="419"/>
      <c r="C367" s="149" t="s">
        <v>24</v>
      </c>
      <c r="D367" s="421"/>
      <c r="E367" s="421"/>
      <c r="F367" s="421"/>
      <c r="G367" s="421"/>
      <c r="H367" s="426"/>
      <c r="I367" s="237"/>
      <c r="J367" s="238"/>
      <c r="K367" s="238"/>
      <c r="L367" s="238"/>
      <c r="M367" s="239"/>
      <c r="N367" s="429"/>
      <c r="O367" s="424"/>
      <c r="P367" s="424"/>
      <c r="Q367" s="424"/>
      <c r="R367" s="424"/>
      <c r="S367" s="251"/>
      <c r="T367" s="248"/>
      <c r="U367" s="248"/>
      <c r="V367" s="248"/>
      <c r="W367" s="252"/>
    </row>
    <row r="368" spans="1:23" ht="30" customHeight="1" thickBot="1">
      <c r="A368" s="416"/>
      <c r="B368" s="422" t="s">
        <v>25</v>
      </c>
      <c r="C368" s="423"/>
      <c r="D368" s="256">
        <f>D360+E360+F360+G360+H360</f>
        <v>259.82000000000005</v>
      </c>
      <c r="E368" s="223"/>
      <c r="F368" s="223"/>
      <c r="G368" s="223"/>
      <c r="H368" s="223"/>
      <c r="I368" s="223">
        <f>I360+I361+I362+I363+I364+I365+I366+I367</f>
        <v>8.1999999999999993</v>
      </c>
      <c r="J368" s="223">
        <f>J360+J361+J362+J363+J364+J365+J366+J367</f>
        <v>0</v>
      </c>
      <c r="K368" s="223">
        <f>K360+K361+K362+K363+K364+K365+K366+K367</f>
        <v>0</v>
      </c>
      <c r="L368" s="223">
        <f>L360+L361+L362+L363+L364+L365+L366+L367</f>
        <v>0</v>
      </c>
      <c r="M368" s="224">
        <f>M360+M361+M362+M363+M364+M365+M366+M367</f>
        <v>0</v>
      </c>
      <c r="N368" s="256">
        <f>N360+O360+P360+Q360+R360</f>
        <v>0</v>
      </c>
      <c r="O368" s="223"/>
      <c r="P368" s="223"/>
      <c r="Q368" s="223"/>
      <c r="R368" s="223"/>
      <c r="S368" s="223">
        <f>S360+S361+S362+S363+S364+S365+S366+S367</f>
        <v>0</v>
      </c>
      <c r="T368" s="223">
        <f>T360+T361+T362+T363+T364+T365+T366+T367</f>
        <v>0</v>
      </c>
      <c r="U368" s="223">
        <f>U360+U361+U362+U363+U364+U365+U366+U367</f>
        <v>0</v>
      </c>
      <c r="V368" s="223">
        <f>V360+V361+V362+V363+V364+V365+V366+V367</f>
        <v>0</v>
      </c>
      <c r="W368" s="224">
        <f>W360+W361+W362+W363+W364+W365+W366+W367</f>
        <v>0</v>
      </c>
    </row>
    <row r="369" spans="1:23" ht="30" customHeight="1">
      <c r="A369" s="415">
        <v>41</v>
      </c>
      <c r="B369" s="417" t="s">
        <v>306</v>
      </c>
      <c r="C369" s="144" t="s">
        <v>17</v>
      </c>
      <c r="D369" s="420">
        <v>223.34</v>
      </c>
      <c r="E369" s="420"/>
      <c r="F369" s="420"/>
      <c r="G369" s="420">
        <v>4.6900000000000004</v>
      </c>
      <c r="H369" s="425"/>
      <c r="I369" s="240"/>
      <c r="J369" s="232"/>
      <c r="K369" s="232"/>
      <c r="L369" s="232"/>
      <c r="M369" s="233"/>
      <c r="N369" s="427"/>
      <c r="O369" s="420"/>
      <c r="P369" s="420"/>
      <c r="Q369" s="420"/>
      <c r="R369" s="420"/>
      <c r="S369" s="242"/>
      <c r="T369" s="243"/>
      <c r="U369" s="243"/>
      <c r="V369" s="243"/>
      <c r="W369" s="244"/>
    </row>
    <row r="370" spans="1:23" ht="30" customHeight="1">
      <c r="A370" s="415"/>
      <c r="B370" s="418"/>
      <c r="C370" s="146" t="s">
        <v>18</v>
      </c>
      <c r="D370" s="421"/>
      <c r="E370" s="421"/>
      <c r="F370" s="421"/>
      <c r="G370" s="421"/>
      <c r="H370" s="426"/>
      <c r="I370" s="236"/>
      <c r="J370" s="234"/>
      <c r="K370" s="234"/>
      <c r="L370" s="234"/>
      <c r="M370" s="235"/>
      <c r="N370" s="428"/>
      <c r="O370" s="421"/>
      <c r="P370" s="421"/>
      <c r="Q370" s="421"/>
      <c r="R370" s="421"/>
      <c r="S370" s="245"/>
      <c r="T370" s="246"/>
      <c r="U370" s="246"/>
      <c r="V370" s="246"/>
      <c r="W370" s="247"/>
    </row>
    <row r="371" spans="1:23" ht="30" customHeight="1">
      <c r="A371" s="415"/>
      <c r="B371" s="418"/>
      <c r="C371" s="146" t="s">
        <v>19</v>
      </c>
      <c r="D371" s="421"/>
      <c r="E371" s="421"/>
      <c r="F371" s="421"/>
      <c r="G371" s="421"/>
      <c r="H371" s="426"/>
      <c r="I371" s="236">
        <v>25</v>
      </c>
      <c r="J371" s="234"/>
      <c r="K371" s="234"/>
      <c r="L371" s="234"/>
      <c r="M371" s="235"/>
      <c r="N371" s="428"/>
      <c r="O371" s="421"/>
      <c r="P371" s="421"/>
      <c r="Q371" s="421"/>
      <c r="R371" s="421"/>
      <c r="S371" s="245"/>
      <c r="T371" s="246"/>
      <c r="U371" s="246"/>
      <c r="V371" s="246"/>
      <c r="W371" s="247"/>
    </row>
    <row r="372" spans="1:23" ht="30" customHeight="1">
      <c r="A372" s="415"/>
      <c r="B372" s="418"/>
      <c r="C372" s="146" t="s">
        <v>20</v>
      </c>
      <c r="D372" s="421"/>
      <c r="E372" s="421"/>
      <c r="F372" s="421"/>
      <c r="G372" s="421"/>
      <c r="H372" s="426"/>
      <c r="I372" s="236"/>
      <c r="J372" s="234"/>
      <c r="K372" s="234"/>
      <c r="L372" s="234"/>
      <c r="M372" s="235"/>
      <c r="N372" s="428"/>
      <c r="O372" s="421"/>
      <c r="P372" s="421"/>
      <c r="Q372" s="421"/>
      <c r="R372" s="421"/>
      <c r="S372" s="245"/>
      <c r="T372" s="246"/>
      <c r="U372" s="246"/>
      <c r="V372" s="246"/>
      <c r="W372" s="247"/>
    </row>
    <row r="373" spans="1:23" ht="30" customHeight="1">
      <c r="A373" s="415"/>
      <c r="B373" s="418"/>
      <c r="C373" s="146" t="s">
        <v>21</v>
      </c>
      <c r="D373" s="421"/>
      <c r="E373" s="421"/>
      <c r="F373" s="421"/>
      <c r="G373" s="421"/>
      <c r="H373" s="426"/>
      <c r="I373" s="236">
        <v>30</v>
      </c>
      <c r="J373" s="234"/>
      <c r="K373" s="234"/>
      <c r="L373" s="234"/>
      <c r="M373" s="235"/>
      <c r="N373" s="428"/>
      <c r="O373" s="421"/>
      <c r="P373" s="421"/>
      <c r="Q373" s="421"/>
      <c r="R373" s="421"/>
      <c r="S373" s="245"/>
      <c r="T373" s="246"/>
      <c r="U373" s="246"/>
      <c r="V373" s="246"/>
      <c r="W373" s="247"/>
    </row>
    <row r="374" spans="1:23" ht="30" customHeight="1">
      <c r="A374" s="415"/>
      <c r="B374" s="418"/>
      <c r="C374" s="146" t="s">
        <v>22</v>
      </c>
      <c r="D374" s="421"/>
      <c r="E374" s="421"/>
      <c r="F374" s="421"/>
      <c r="G374" s="421"/>
      <c r="H374" s="426"/>
      <c r="I374" s="236"/>
      <c r="J374" s="234"/>
      <c r="K374" s="234"/>
      <c r="L374" s="234"/>
      <c r="M374" s="235"/>
      <c r="N374" s="428"/>
      <c r="O374" s="421"/>
      <c r="P374" s="421"/>
      <c r="Q374" s="421"/>
      <c r="R374" s="421"/>
      <c r="S374" s="245"/>
      <c r="T374" s="246"/>
      <c r="U374" s="246"/>
      <c r="V374" s="246"/>
      <c r="W374" s="247"/>
    </row>
    <row r="375" spans="1:23" ht="30" customHeight="1">
      <c r="A375" s="415"/>
      <c r="B375" s="418"/>
      <c r="C375" s="146" t="s">
        <v>23</v>
      </c>
      <c r="D375" s="421"/>
      <c r="E375" s="421"/>
      <c r="F375" s="421"/>
      <c r="G375" s="421"/>
      <c r="H375" s="426"/>
      <c r="I375" s="236"/>
      <c r="J375" s="234"/>
      <c r="K375" s="234"/>
      <c r="L375" s="234"/>
      <c r="M375" s="235"/>
      <c r="N375" s="428"/>
      <c r="O375" s="421"/>
      <c r="P375" s="421"/>
      <c r="Q375" s="421"/>
      <c r="R375" s="421"/>
      <c r="S375" s="245"/>
      <c r="T375" s="246"/>
      <c r="U375" s="246"/>
      <c r="V375" s="246"/>
      <c r="W375" s="247"/>
    </row>
    <row r="376" spans="1:23" ht="30" customHeight="1" thickBot="1">
      <c r="A376" s="415"/>
      <c r="B376" s="419"/>
      <c r="C376" s="149" t="s">
        <v>24</v>
      </c>
      <c r="D376" s="421"/>
      <c r="E376" s="421"/>
      <c r="F376" s="421"/>
      <c r="G376" s="421"/>
      <c r="H376" s="426"/>
      <c r="I376" s="237"/>
      <c r="J376" s="238"/>
      <c r="K376" s="238"/>
      <c r="L376" s="238"/>
      <c r="M376" s="239"/>
      <c r="N376" s="429"/>
      <c r="O376" s="424"/>
      <c r="P376" s="424"/>
      <c r="Q376" s="424"/>
      <c r="R376" s="424"/>
      <c r="S376" s="251"/>
      <c r="T376" s="248"/>
      <c r="U376" s="248"/>
      <c r="V376" s="248"/>
      <c r="W376" s="252"/>
    </row>
    <row r="377" spans="1:23" ht="30" customHeight="1" thickBot="1">
      <c r="A377" s="416"/>
      <c r="B377" s="422" t="s">
        <v>25</v>
      </c>
      <c r="C377" s="423"/>
      <c r="D377" s="256">
        <f>D369+E369+F369+G369+H369</f>
        <v>228.03</v>
      </c>
      <c r="E377" s="223"/>
      <c r="F377" s="223"/>
      <c r="G377" s="223"/>
      <c r="H377" s="223"/>
      <c r="I377" s="223">
        <f>I369+I370+I371+I372+I373+I374+I375+I376</f>
        <v>55</v>
      </c>
      <c r="J377" s="223">
        <f>J369+J370+J371+J372+J373+J374+J375+J376</f>
        <v>0</v>
      </c>
      <c r="K377" s="223">
        <f>K369+K370+K371+K372+K373+K374+K375+K376</f>
        <v>0</v>
      </c>
      <c r="L377" s="223">
        <f>L369+L370+L371+L372+L373+L374+L375+L376</f>
        <v>0</v>
      </c>
      <c r="M377" s="224">
        <f>M369+M370+M371+M372+M373+M374+M375+M376</f>
        <v>0</v>
      </c>
      <c r="N377" s="256">
        <f>N369+O369+P369+Q369+R369</f>
        <v>0</v>
      </c>
      <c r="O377" s="223"/>
      <c r="P377" s="223"/>
      <c r="Q377" s="223"/>
      <c r="R377" s="223"/>
      <c r="S377" s="223">
        <f>S369+S370+S371+S372+S373+S374+S375+S376</f>
        <v>0</v>
      </c>
      <c r="T377" s="223">
        <f>T369+T370+T371+T372+T373+T374+T375+T376</f>
        <v>0</v>
      </c>
      <c r="U377" s="223">
        <f>U369+U370+U371+U372+U373+U374+U375+U376</f>
        <v>0</v>
      </c>
      <c r="V377" s="223">
        <f>V369+V370+V371+V372+V373+V374+V375+V376</f>
        <v>0</v>
      </c>
      <c r="W377" s="224">
        <f>W369+W370+W371+W372+W373+W374+W375+W376</f>
        <v>0</v>
      </c>
    </row>
    <row r="378" spans="1:23" ht="30" customHeight="1">
      <c r="A378" s="415">
        <v>42</v>
      </c>
      <c r="B378" s="417" t="s">
        <v>307</v>
      </c>
      <c r="C378" s="144" t="s">
        <v>17</v>
      </c>
      <c r="D378" s="420">
        <v>213.48</v>
      </c>
      <c r="E378" s="420"/>
      <c r="F378" s="420"/>
      <c r="G378" s="420"/>
      <c r="H378" s="425"/>
      <c r="I378" s="240">
        <v>34</v>
      </c>
      <c r="J378" s="232"/>
      <c r="K378" s="232"/>
      <c r="L378" s="232"/>
      <c r="M378" s="233"/>
      <c r="N378" s="427"/>
      <c r="O378" s="420"/>
      <c r="P378" s="420"/>
      <c r="Q378" s="420"/>
      <c r="R378" s="420"/>
      <c r="S378" s="242"/>
      <c r="T378" s="243"/>
      <c r="U378" s="243"/>
      <c r="V378" s="243"/>
      <c r="W378" s="244"/>
    </row>
    <row r="379" spans="1:23" ht="30" customHeight="1">
      <c r="A379" s="415"/>
      <c r="B379" s="418"/>
      <c r="C379" s="146" t="s">
        <v>18</v>
      </c>
      <c r="D379" s="421"/>
      <c r="E379" s="421"/>
      <c r="F379" s="421"/>
      <c r="G379" s="421"/>
      <c r="H379" s="426"/>
      <c r="I379" s="236"/>
      <c r="J379" s="234"/>
      <c r="K379" s="234"/>
      <c r="L379" s="234"/>
      <c r="M379" s="235"/>
      <c r="N379" s="428"/>
      <c r="O379" s="421"/>
      <c r="P379" s="421"/>
      <c r="Q379" s="421"/>
      <c r="R379" s="421"/>
      <c r="S379" s="245"/>
      <c r="T379" s="246"/>
      <c r="U379" s="246"/>
      <c r="V379" s="246"/>
      <c r="W379" s="247"/>
    </row>
    <row r="380" spans="1:23" ht="30" customHeight="1">
      <c r="A380" s="415"/>
      <c r="B380" s="418"/>
      <c r="C380" s="146" t="s">
        <v>19</v>
      </c>
      <c r="D380" s="421"/>
      <c r="E380" s="421"/>
      <c r="F380" s="421"/>
      <c r="G380" s="421"/>
      <c r="H380" s="426"/>
      <c r="I380" s="236">
        <v>13.48</v>
      </c>
      <c r="J380" s="234"/>
      <c r="K380" s="234"/>
      <c r="L380" s="234"/>
      <c r="M380" s="235"/>
      <c r="N380" s="428"/>
      <c r="O380" s="421"/>
      <c r="P380" s="421"/>
      <c r="Q380" s="421"/>
      <c r="R380" s="421"/>
      <c r="S380" s="245"/>
      <c r="T380" s="246"/>
      <c r="U380" s="246"/>
      <c r="V380" s="246"/>
      <c r="W380" s="247"/>
    </row>
    <row r="381" spans="1:23" ht="30" customHeight="1">
      <c r="A381" s="415"/>
      <c r="B381" s="418"/>
      <c r="C381" s="146" t="s">
        <v>20</v>
      </c>
      <c r="D381" s="421"/>
      <c r="E381" s="421"/>
      <c r="F381" s="421"/>
      <c r="G381" s="421"/>
      <c r="H381" s="426"/>
      <c r="I381" s="236"/>
      <c r="J381" s="234"/>
      <c r="K381" s="234"/>
      <c r="L381" s="234"/>
      <c r="M381" s="235"/>
      <c r="N381" s="428"/>
      <c r="O381" s="421"/>
      <c r="P381" s="421"/>
      <c r="Q381" s="421"/>
      <c r="R381" s="421"/>
      <c r="S381" s="245"/>
      <c r="T381" s="246"/>
      <c r="U381" s="246"/>
      <c r="V381" s="246"/>
      <c r="W381" s="247"/>
    </row>
    <row r="382" spans="1:23" ht="30" customHeight="1">
      <c r="A382" s="415"/>
      <c r="B382" s="418"/>
      <c r="C382" s="146" t="s">
        <v>21</v>
      </c>
      <c r="D382" s="421"/>
      <c r="E382" s="421"/>
      <c r="F382" s="421"/>
      <c r="G382" s="421"/>
      <c r="H382" s="426"/>
      <c r="I382" s="236"/>
      <c r="J382" s="234"/>
      <c r="K382" s="234"/>
      <c r="L382" s="234"/>
      <c r="M382" s="235"/>
      <c r="N382" s="428"/>
      <c r="O382" s="421"/>
      <c r="P382" s="421"/>
      <c r="Q382" s="421"/>
      <c r="R382" s="421"/>
      <c r="S382" s="245"/>
      <c r="T382" s="246"/>
      <c r="U382" s="246"/>
      <c r="V382" s="246"/>
      <c r="W382" s="247"/>
    </row>
    <row r="383" spans="1:23" ht="30" customHeight="1">
      <c r="A383" s="415"/>
      <c r="B383" s="418"/>
      <c r="C383" s="146" t="s">
        <v>22</v>
      </c>
      <c r="D383" s="421"/>
      <c r="E383" s="421"/>
      <c r="F383" s="421"/>
      <c r="G383" s="421"/>
      <c r="H383" s="426"/>
      <c r="I383" s="236"/>
      <c r="J383" s="234"/>
      <c r="K383" s="234"/>
      <c r="L383" s="234"/>
      <c r="M383" s="235"/>
      <c r="N383" s="428"/>
      <c r="O383" s="421"/>
      <c r="P383" s="421"/>
      <c r="Q383" s="421"/>
      <c r="R383" s="421"/>
      <c r="S383" s="245"/>
      <c r="T383" s="246"/>
      <c r="U383" s="246"/>
      <c r="V383" s="246"/>
      <c r="W383" s="247"/>
    </row>
    <row r="384" spans="1:23" ht="30" customHeight="1">
      <c r="A384" s="415"/>
      <c r="B384" s="418"/>
      <c r="C384" s="146" t="s">
        <v>23</v>
      </c>
      <c r="D384" s="421"/>
      <c r="E384" s="421"/>
      <c r="F384" s="421"/>
      <c r="G384" s="421"/>
      <c r="H384" s="426"/>
      <c r="I384" s="236"/>
      <c r="J384" s="234"/>
      <c r="K384" s="234"/>
      <c r="L384" s="234"/>
      <c r="M384" s="235"/>
      <c r="N384" s="428"/>
      <c r="O384" s="421"/>
      <c r="P384" s="421"/>
      <c r="Q384" s="421"/>
      <c r="R384" s="421"/>
      <c r="S384" s="245"/>
      <c r="T384" s="246"/>
      <c r="U384" s="246"/>
      <c r="V384" s="246"/>
      <c r="W384" s="247"/>
    </row>
    <row r="385" spans="1:23" ht="30" customHeight="1" thickBot="1">
      <c r="A385" s="415"/>
      <c r="B385" s="419"/>
      <c r="C385" s="149" t="s">
        <v>24</v>
      </c>
      <c r="D385" s="421"/>
      <c r="E385" s="421"/>
      <c r="F385" s="421"/>
      <c r="G385" s="421"/>
      <c r="H385" s="426"/>
      <c r="I385" s="237">
        <v>30.52</v>
      </c>
      <c r="J385" s="238"/>
      <c r="K385" s="238"/>
      <c r="L385" s="238"/>
      <c r="M385" s="239"/>
      <c r="N385" s="429"/>
      <c r="O385" s="424"/>
      <c r="P385" s="424"/>
      <c r="Q385" s="424"/>
      <c r="R385" s="424"/>
      <c r="S385" s="251"/>
      <c r="T385" s="248"/>
      <c r="U385" s="248"/>
      <c r="V385" s="248"/>
      <c r="W385" s="252"/>
    </row>
    <row r="386" spans="1:23" ht="30" customHeight="1" thickBot="1">
      <c r="A386" s="416"/>
      <c r="B386" s="422" t="s">
        <v>25</v>
      </c>
      <c r="C386" s="423"/>
      <c r="D386" s="256">
        <f>D378+E378+F378+G378+H378</f>
        <v>213.48</v>
      </c>
      <c r="E386" s="223"/>
      <c r="F386" s="223"/>
      <c r="G386" s="223"/>
      <c r="H386" s="223"/>
      <c r="I386" s="223">
        <f>I378+I379+I380+I381+I382+I383+I384+I385</f>
        <v>78</v>
      </c>
      <c r="J386" s="223">
        <f>J378+J379+J380+J381+J382+J383+J384+J385</f>
        <v>0</v>
      </c>
      <c r="K386" s="223">
        <f>K378+K379+K380+K381+K382+K383+K384+K385</f>
        <v>0</v>
      </c>
      <c r="L386" s="223">
        <f>L378+L379+L380+L381+L382+L383+L384+L385</f>
        <v>0</v>
      </c>
      <c r="M386" s="224">
        <f>M378+M379+M380+M381+M382+M383+M384+M385</f>
        <v>0</v>
      </c>
      <c r="N386" s="256">
        <f>N378+O378+P378+Q378+R378</f>
        <v>0</v>
      </c>
      <c r="O386" s="223"/>
      <c r="P386" s="223"/>
      <c r="Q386" s="223"/>
      <c r="R386" s="223"/>
      <c r="S386" s="223">
        <f>S378+S379+S380+S381+S382+S383+S384+S385</f>
        <v>0</v>
      </c>
      <c r="T386" s="223">
        <f>T378+T379+T380+T381+T382+T383+T384+T385</f>
        <v>0</v>
      </c>
      <c r="U386" s="223">
        <f>U378+U379+U380+U381+U382+U383+U384+U385</f>
        <v>0</v>
      </c>
      <c r="V386" s="223">
        <f>V378+V379+V380+V381+V382+V383+V384+V385</f>
        <v>0</v>
      </c>
      <c r="W386" s="224">
        <f>W378+W379+W380+W381+W382+W383+W384+W385</f>
        <v>0</v>
      </c>
    </row>
    <row r="387" spans="1:23" ht="30" customHeight="1">
      <c r="A387" s="415">
        <v>43</v>
      </c>
      <c r="B387" s="417" t="s">
        <v>308</v>
      </c>
      <c r="C387" s="144" t="s">
        <v>17</v>
      </c>
      <c r="D387" s="420">
        <v>487</v>
      </c>
      <c r="E387" s="420"/>
      <c r="F387" s="420"/>
      <c r="G387" s="420"/>
      <c r="H387" s="425"/>
      <c r="I387" s="240"/>
      <c r="J387" s="232"/>
      <c r="K387" s="232"/>
      <c r="L387" s="232"/>
      <c r="M387" s="233"/>
      <c r="N387" s="427"/>
      <c r="O387" s="420"/>
      <c r="P387" s="420"/>
      <c r="Q387" s="420">
        <v>320</v>
      </c>
      <c r="R387" s="420"/>
      <c r="S387" s="242"/>
      <c r="T387" s="243"/>
      <c r="U387" s="243"/>
      <c r="V387" s="243"/>
      <c r="W387" s="244"/>
    </row>
    <row r="388" spans="1:23" ht="30" customHeight="1">
      <c r="A388" s="415"/>
      <c r="B388" s="418"/>
      <c r="C388" s="146" t="s">
        <v>18</v>
      </c>
      <c r="D388" s="421"/>
      <c r="E388" s="421"/>
      <c r="F388" s="421"/>
      <c r="G388" s="421"/>
      <c r="H388" s="426"/>
      <c r="I388" s="236"/>
      <c r="J388" s="234"/>
      <c r="K388" s="234"/>
      <c r="L388" s="234"/>
      <c r="M388" s="235"/>
      <c r="N388" s="428"/>
      <c r="O388" s="421"/>
      <c r="P388" s="421"/>
      <c r="Q388" s="421"/>
      <c r="R388" s="421"/>
      <c r="S388" s="245"/>
      <c r="T388" s="246"/>
      <c r="U388" s="246"/>
      <c r="V388" s="246"/>
      <c r="W388" s="247"/>
    </row>
    <row r="389" spans="1:23" ht="30" customHeight="1">
      <c r="A389" s="415"/>
      <c r="B389" s="418"/>
      <c r="C389" s="146" t="s">
        <v>19</v>
      </c>
      <c r="D389" s="421"/>
      <c r="E389" s="421"/>
      <c r="F389" s="421"/>
      <c r="G389" s="421"/>
      <c r="H389" s="426"/>
      <c r="I389" s="236">
        <v>24</v>
      </c>
      <c r="J389" s="234"/>
      <c r="K389" s="234"/>
      <c r="L389" s="234"/>
      <c r="M389" s="235"/>
      <c r="N389" s="428"/>
      <c r="O389" s="421"/>
      <c r="P389" s="421"/>
      <c r="Q389" s="421"/>
      <c r="R389" s="421"/>
      <c r="S389" s="245"/>
      <c r="T389" s="246"/>
      <c r="U389" s="246"/>
      <c r="V389" s="246"/>
      <c r="W389" s="247"/>
    </row>
    <row r="390" spans="1:23" ht="30" customHeight="1">
      <c r="A390" s="415"/>
      <c r="B390" s="418"/>
      <c r="C390" s="146" t="s">
        <v>20</v>
      </c>
      <c r="D390" s="421"/>
      <c r="E390" s="421"/>
      <c r="F390" s="421"/>
      <c r="G390" s="421"/>
      <c r="H390" s="426"/>
      <c r="I390" s="236"/>
      <c r="J390" s="234"/>
      <c r="K390" s="234"/>
      <c r="L390" s="234"/>
      <c r="M390" s="235"/>
      <c r="N390" s="428"/>
      <c r="O390" s="421"/>
      <c r="P390" s="421"/>
      <c r="Q390" s="421"/>
      <c r="R390" s="421"/>
      <c r="S390" s="245"/>
      <c r="T390" s="246"/>
      <c r="U390" s="246"/>
      <c r="V390" s="246"/>
      <c r="W390" s="247"/>
    </row>
    <row r="391" spans="1:23" ht="30" customHeight="1">
      <c r="A391" s="415"/>
      <c r="B391" s="418"/>
      <c r="C391" s="146" t="s">
        <v>21</v>
      </c>
      <c r="D391" s="421"/>
      <c r="E391" s="421"/>
      <c r="F391" s="421"/>
      <c r="G391" s="421"/>
      <c r="H391" s="426"/>
      <c r="I391" s="236"/>
      <c r="J391" s="234"/>
      <c r="K391" s="234"/>
      <c r="L391" s="234"/>
      <c r="M391" s="235"/>
      <c r="N391" s="428"/>
      <c r="O391" s="421"/>
      <c r="P391" s="421"/>
      <c r="Q391" s="421"/>
      <c r="R391" s="421"/>
      <c r="S391" s="245"/>
      <c r="T391" s="246"/>
      <c r="U391" s="246"/>
      <c r="V391" s="246"/>
      <c r="W391" s="247"/>
    </row>
    <row r="392" spans="1:23" ht="30" customHeight="1">
      <c r="A392" s="415"/>
      <c r="B392" s="418"/>
      <c r="C392" s="146" t="s">
        <v>22</v>
      </c>
      <c r="D392" s="421"/>
      <c r="E392" s="421"/>
      <c r="F392" s="421"/>
      <c r="G392" s="421"/>
      <c r="H392" s="426"/>
      <c r="I392" s="236"/>
      <c r="J392" s="234"/>
      <c r="K392" s="234"/>
      <c r="L392" s="234"/>
      <c r="M392" s="235"/>
      <c r="N392" s="428"/>
      <c r="O392" s="421"/>
      <c r="P392" s="421"/>
      <c r="Q392" s="421"/>
      <c r="R392" s="421"/>
      <c r="S392" s="245"/>
      <c r="T392" s="246"/>
      <c r="U392" s="246"/>
      <c r="V392" s="246"/>
      <c r="W392" s="247"/>
    </row>
    <row r="393" spans="1:23" ht="30" customHeight="1">
      <c r="A393" s="415"/>
      <c r="B393" s="418"/>
      <c r="C393" s="146" t="s">
        <v>23</v>
      </c>
      <c r="D393" s="421"/>
      <c r="E393" s="421"/>
      <c r="F393" s="421"/>
      <c r="G393" s="421"/>
      <c r="H393" s="426"/>
      <c r="I393" s="236"/>
      <c r="J393" s="234"/>
      <c r="K393" s="234"/>
      <c r="L393" s="234"/>
      <c r="M393" s="235"/>
      <c r="N393" s="428"/>
      <c r="O393" s="421"/>
      <c r="P393" s="421"/>
      <c r="Q393" s="421"/>
      <c r="R393" s="421"/>
      <c r="S393" s="245"/>
      <c r="T393" s="246"/>
      <c r="U393" s="246"/>
      <c r="V393" s="246"/>
      <c r="W393" s="247"/>
    </row>
    <row r="394" spans="1:23" ht="30" customHeight="1" thickBot="1">
      <c r="A394" s="415"/>
      <c r="B394" s="419"/>
      <c r="C394" s="149" t="s">
        <v>24</v>
      </c>
      <c r="D394" s="421"/>
      <c r="E394" s="421"/>
      <c r="F394" s="421"/>
      <c r="G394" s="421"/>
      <c r="H394" s="426"/>
      <c r="I394" s="237"/>
      <c r="J394" s="238"/>
      <c r="K394" s="238"/>
      <c r="L394" s="238"/>
      <c r="M394" s="239"/>
      <c r="N394" s="429"/>
      <c r="O394" s="424"/>
      <c r="P394" s="424"/>
      <c r="Q394" s="424"/>
      <c r="R394" s="424"/>
      <c r="S394" s="251"/>
      <c r="T394" s="248"/>
      <c r="U394" s="248"/>
      <c r="V394" s="248"/>
      <c r="W394" s="252"/>
    </row>
    <row r="395" spans="1:23" ht="30" customHeight="1" thickBot="1">
      <c r="A395" s="416"/>
      <c r="B395" s="422" t="s">
        <v>25</v>
      </c>
      <c r="C395" s="423"/>
      <c r="D395" s="256">
        <f>D387+E387+F387+G387+H387</f>
        <v>487</v>
      </c>
      <c r="E395" s="223"/>
      <c r="F395" s="223"/>
      <c r="G395" s="223"/>
      <c r="H395" s="223"/>
      <c r="I395" s="223">
        <f>I387+I388+I389+I390+I391+I392+I393+I394</f>
        <v>24</v>
      </c>
      <c r="J395" s="223">
        <f>J387+J388+J389+J390+J391+J392+J393+J394</f>
        <v>0</v>
      </c>
      <c r="K395" s="223">
        <f>K387+K388+K389+K390+K391+K392+K393+K394</f>
        <v>0</v>
      </c>
      <c r="L395" s="223">
        <f>L387+L388+L389+L390+L391+L392+L393+L394</f>
        <v>0</v>
      </c>
      <c r="M395" s="224">
        <f>M387+M388+M389+M390+M391+M392+M393+M394</f>
        <v>0</v>
      </c>
      <c r="N395" s="256">
        <f>N387+O387+P387+Q387+R387</f>
        <v>320</v>
      </c>
      <c r="O395" s="223"/>
      <c r="P395" s="223"/>
      <c r="Q395" s="223"/>
      <c r="R395" s="223"/>
      <c r="S395" s="223">
        <f>S387+S388+S389+S390+S391+S392+S393+S394</f>
        <v>0</v>
      </c>
      <c r="T395" s="223">
        <f>T387+T388+T389+T390+T391+T392+T393+T394</f>
        <v>0</v>
      </c>
      <c r="U395" s="223">
        <f>U387+U388+U389+U390+U391+U392+U393+U394</f>
        <v>0</v>
      </c>
      <c r="V395" s="223">
        <f>V387+V388+V389+V390+V391+V392+V393+V394</f>
        <v>0</v>
      </c>
      <c r="W395" s="224">
        <f>W387+W388+W389+W390+W391+W392+W393+W394</f>
        <v>0</v>
      </c>
    </row>
    <row r="396" spans="1:23" ht="30" customHeight="1">
      <c r="A396" s="415">
        <v>44</v>
      </c>
      <c r="B396" s="417" t="s">
        <v>309</v>
      </c>
      <c r="C396" s="144" t="s">
        <v>17</v>
      </c>
      <c r="D396" s="420">
        <v>204.48</v>
      </c>
      <c r="E396" s="420"/>
      <c r="F396" s="420"/>
      <c r="G396" s="420"/>
      <c r="H396" s="425"/>
      <c r="I396" s="240">
        <v>20.399999999999999</v>
      </c>
      <c r="J396" s="232"/>
      <c r="K396" s="232"/>
      <c r="L396" s="232"/>
      <c r="M396" s="233"/>
      <c r="N396" s="427">
        <v>3.15</v>
      </c>
      <c r="O396" s="420"/>
      <c r="P396" s="420"/>
      <c r="Q396" s="420"/>
      <c r="R396" s="420"/>
      <c r="S396" s="242"/>
      <c r="T396" s="243"/>
      <c r="U396" s="243"/>
      <c r="V396" s="243"/>
      <c r="W396" s="244"/>
    </row>
    <row r="397" spans="1:23" ht="30" customHeight="1">
      <c r="A397" s="415"/>
      <c r="B397" s="418"/>
      <c r="C397" s="146" t="s">
        <v>18</v>
      </c>
      <c r="D397" s="421"/>
      <c r="E397" s="421"/>
      <c r="F397" s="421"/>
      <c r="G397" s="421"/>
      <c r="H397" s="426"/>
      <c r="I397" s="236"/>
      <c r="J397" s="234"/>
      <c r="K397" s="234"/>
      <c r="L397" s="234"/>
      <c r="M397" s="235"/>
      <c r="N397" s="428"/>
      <c r="O397" s="421"/>
      <c r="P397" s="421"/>
      <c r="Q397" s="421"/>
      <c r="R397" s="421"/>
      <c r="S397" s="245"/>
      <c r="T397" s="246"/>
      <c r="U397" s="246"/>
      <c r="V397" s="246"/>
      <c r="W397" s="247"/>
    </row>
    <row r="398" spans="1:23" ht="30" customHeight="1">
      <c r="A398" s="415"/>
      <c r="B398" s="418"/>
      <c r="C398" s="146" t="s">
        <v>19</v>
      </c>
      <c r="D398" s="421"/>
      <c r="E398" s="421"/>
      <c r="F398" s="421"/>
      <c r="G398" s="421"/>
      <c r="H398" s="426"/>
      <c r="I398" s="236">
        <v>20</v>
      </c>
      <c r="J398" s="234"/>
      <c r="K398" s="234"/>
      <c r="L398" s="234"/>
      <c r="M398" s="235"/>
      <c r="N398" s="428"/>
      <c r="O398" s="421"/>
      <c r="P398" s="421"/>
      <c r="Q398" s="421"/>
      <c r="R398" s="421"/>
      <c r="S398" s="245"/>
      <c r="T398" s="246"/>
      <c r="U398" s="246"/>
      <c r="V398" s="246"/>
      <c r="W398" s="247"/>
    </row>
    <row r="399" spans="1:23" ht="30" customHeight="1">
      <c r="A399" s="415"/>
      <c r="B399" s="418"/>
      <c r="C399" s="146" t="s">
        <v>20</v>
      </c>
      <c r="D399" s="421"/>
      <c r="E399" s="421"/>
      <c r="F399" s="421"/>
      <c r="G399" s="421"/>
      <c r="H399" s="426"/>
      <c r="I399" s="236"/>
      <c r="J399" s="234"/>
      <c r="K399" s="234"/>
      <c r="L399" s="234"/>
      <c r="M399" s="235"/>
      <c r="N399" s="428"/>
      <c r="O399" s="421"/>
      <c r="P399" s="421"/>
      <c r="Q399" s="421"/>
      <c r="R399" s="421"/>
      <c r="S399" s="245"/>
      <c r="T399" s="246"/>
      <c r="U399" s="246"/>
      <c r="V399" s="246"/>
      <c r="W399" s="247"/>
    </row>
    <row r="400" spans="1:23" ht="30" customHeight="1">
      <c r="A400" s="415"/>
      <c r="B400" s="418"/>
      <c r="C400" s="146" t="s">
        <v>21</v>
      </c>
      <c r="D400" s="421"/>
      <c r="E400" s="421"/>
      <c r="F400" s="421"/>
      <c r="G400" s="421"/>
      <c r="H400" s="426"/>
      <c r="I400" s="236"/>
      <c r="J400" s="234"/>
      <c r="K400" s="234"/>
      <c r="L400" s="234"/>
      <c r="M400" s="235"/>
      <c r="N400" s="428"/>
      <c r="O400" s="421"/>
      <c r="P400" s="421"/>
      <c r="Q400" s="421"/>
      <c r="R400" s="421"/>
      <c r="S400" s="245"/>
      <c r="T400" s="246"/>
      <c r="U400" s="246"/>
      <c r="V400" s="246"/>
      <c r="W400" s="247"/>
    </row>
    <row r="401" spans="1:23" ht="30" customHeight="1">
      <c r="A401" s="415"/>
      <c r="B401" s="418"/>
      <c r="C401" s="146" t="s">
        <v>22</v>
      </c>
      <c r="D401" s="421"/>
      <c r="E401" s="421"/>
      <c r="F401" s="421"/>
      <c r="G401" s="421"/>
      <c r="H401" s="426"/>
      <c r="I401" s="236"/>
      <c r="J401" s="234"/>
      <c r="K401" s="234"/>
      <c r="L401" s="234"/>
      <c r="M401" s="235"/>
      <c r="N401" s="428"/>
      <c r="O401" s="421"/>
      <c r="P401" s="421"/>
      <c r="Q401" s="421"/>
      <c r="R401" s="421"/>
      <c r="S401" s="245"/>
      <c r="T401" s="246"/>
      <c r="U401" s="246"/>
      <c r="V401" s="246"/>
      <c r="W401" s="247"/>
    </row>
    <row r="402" spans="1:23" ht="30" customHeight="1">
      <c r="A402" s="415"/>
      <c r="B402" s="418"/>
      <c r="C402" s="146" t="s">
        <v>23</v>
      </c>
      <c r="D402" s="421"/>
      <c r="E402" s="421"/>
      <c r="F402" s="421"/>
      <c r="G402" s="421"/>
      <c r="H402" s="426"/>
      <c r="I402" s="236"/>
      <c r="J402" s="234"/>
      <c r="K402" s="234"/>
      <c r="L402" s="234"/>
      <c r="M402" s="235"/>
      <c r="N402" s="428"/>
      <c r="O402" s="421"/>
      <c r="P402" s="421"/>
      <c r="Q402" s="421"/>
      <c r="R402" s="421"/>
      <c r="S402" s="245"/>
      <c r="T402" s="246"/>
      <c r="U402" s="246"/>
      <c r="V402" s="246"/>
      <c r="W402" s="247"/>
    </row>
    <row r="403" spans="1:23" ht="30" customHeight="1" thickBot="1">
      <c r="A403" s="415"/>
      <c r="B403" s="419"/>
      <c r="C403" s="149" t="s">
        <v>24</v>
      </c>
      <c r="D403" s="421"/>
      <c r="E403" s="421"/>
      <c r="F403" s="421"/>
      <c r="G403" s="421"/>
      <c r="H403" s="426"/>
      <c r="I403" s="237"/>
      <c r="J403" s="238"/>
      <c r="K403" s="238"/>
      <c r="L403" s="238"/>
      <c r="M403" s="239"/>
      <c r="N403" s="429"/>
      <c r="O403" s="424"/>
      <c r="P403" s="424"/>
      <c r="Q403" s="424"/>
      <c r="R403" s="424"/>
      <c r="S403" s="251"/>
      <c r="T403" s="248"/>
      <c r="U403" s="248"/>
      <c r="V403" s="248"/>
      <c r="W403" s="252"/>
    </row>
    <row r="404" spans="1:23" ht="30" customHeight="1" thickBot="1">
      <c r="A404" s="416"/>
      <c r="B404" s="422" t="s">
        <v>25</v>
      </c>
      <c r="C404" s="423"/>
      <c r="D404" s="256">
        <f>D396+E396+F396+G396+H396</f>
        <v>204.48</v>
      </c>
      <c r="E404" s="223"/>
      <c r="F404" s="223"/>
      <c r="G404" s="223"/>
      <c r="H404" s="223"/>
      <c r="I404" s="223">
        <f>I396+I397+I398+I399+I400+I401+I402+I403</f>
        <v>40.4</v>
      </c>
      <c r="J404" s="223">
        <f>J396+J397+J398+J399+J400+J401+J402+J403</f>
        <v>0</v>
      </c>
      <c r="K404" s="223">
        <f>K396+K397+K398+K399+K400+K401+K402+K403</f>
        <v>0</v>
      </c>
      <c r="L404" s="223">
        <f>L396+L397+L398+L399+L400+L401+L402+L403</f>
        <v>0</v>
      </c>
      <c r="M404" s="224">
        <f>M396+M397+M398+M399+M400+M401+M402+M403</f>
        <v>0</v>
      </c>
      <c r="N404" s="256">
        <f>N396+O396+P396+Q396+R396</f>
        <v>3.15</v>
      </c>
      <c r="O404" s="223"/>
      <c r="P404" s="223"/>
      <c r="Q404" s="223"/>
      <c r="R404" s="223"/>
      <c r="S404" s="223">
        <f>S396+S397+S398+S399+S400+S401+S402+S403</f>
        <v>0</v>
      </c>
      <c r="T404" s="223">
        <f>T396+T397+T398+T399+T400+T401+T402+T403</f>
        <v>0</v>
      </c>
      <c r="U404" s="223">
        <f>U396+U397+U398+U399+U400+U401+U402+U403</f>
        <v>0</v>
      </c>
      <c r="V404" s="223">
        <f>V396+V397+V398+V399+V400+V401+V402+V403</f>
        <v>0</v>
      </c>
      <c r="W404" s="224">
        <f>W396+W397+W398+W399+W400+W401+W402+W403</f>
        <v>0</v>
      </c>
    </row>
    <row r="405" spans="1:23" ht="30" customHeight="1">
      <c r="A405" s="415">
        <v>45</v>
      </c>
      <c r="B405" s="417" t="s">
        <v>310</v>
      </c>
      <c r="C405" s="144" t="s">
        <v>17</v>
      </c>
      <c r="D405" s="420">
        <v>427.11</v>
      </c>
      <c r="E405" s="420"/>
      <c r="F405" s="420"/>
      <c r="G405" s="420">
        <v>1.94</v>
      </c>
      <c r="H405" s="425">
        <v>0.03</v>
      </c>
      <c r="I405" s="240">
        <v>50.7</v>
      </c>
      <c r="J405" s="232"/>
      <c r="K405" s="232"/>
      <c r="L405" s="232"/>
      <c r="M405" s="233"/>
      <c r="N405" s="427"/>
      <c r="O405" s="420"/>
      <c r="P405" s="420"/>
      <c r="Q405" s="420"/>
      <c r="R405" s="420"/>
      <c r="S405" s="242"/>
      <c r="T405" s="243"/>
      <c r="U405" s="243"/>
      <c r="V405" s="243"/>
      <c r="W405" s="244"/>
    </row>
    <row r="406" spans="1:23" ht="30" customHeight="1">
      <c r="A406" s="415"/>
      <c r="B406" s="418"/>
      <c r="C406" s="146" t="s">
        <v>18</v>
      </c>
      <c r="D406" s="421"/>
      <c r="E406" s="421"/>
      <c r="F406" s="421"/>
      <c r="G406" s="421"/>
      <c r="H406" s="426"/>
      <c r="I406" s="236"/>
      <c r="J406" s="234"/>
      <c r="K406" s="234"/>
      <c r="L406" s="234"/>
      <c r="M406" s="235"/>
      <c r="N406" s="428"/>
      <c r="O406" s="421"/>
      <c r="P406" s="421"/>
      <c r="Q406" s="421"/>
      <c r="R406" s="421"/>
      <c r="S406" s="245"/>
      <c r="T406" s="246"/>
      <c r="U406" s="246"/>
      <c r="V406" s="246"/>
      <c r="W406" s="247"/>
    </row>
    <row r="407" spans="1:23" ht="30" customHeight="1">
      <c r="A407" s="415"/>
      <c r="B407" s="418"/>
      <c r="C407" s="146" t="s">
        <v>19</v>
      </c>
      <c r="D407" s="421"/>
      <c r="E407" s="421"/>
      <c r="F407" s="421"/>
      <c r="G407" s="421"/>
      <c r="H407" s="426"/>
      <c r="I407" s="236"/>
      <c r="J407" s="234"/>
      <c r="K407" s="234"/>
      <c r="L407" s="234"/>
      <c r="M407" s="235"/>
      <c r="N407" s="428"/>
      <c r="O407" s="421"/>
      <c r="P407" s="421"/>
      <c r="Q407" s="421"/>
      <c r="R407" s="421"/>
      <c r="S407" s="245"/>
      <c r="T407" s="246"/>
      <c r="U407" s="246"/>
      <c r="V407" s="246"/>
      <c r="W407" s="247"/>
    </row>
    <row r="408" spans="1:23" ht="30" customHeight="1">
      <c r="A408" s="415"/>
      <c r="B408" s="418"/>
      <c r="C408" s="146" t="s">
        <v>20</v>
      </c>
      <c r="D408" s="421"/>
      <c r="E408" s="421"/>
      <c r="F408" s="421"/>
      <c r="G408" s="421"/>
      <c r="H408" s="426"/>
      <c r="I408" s="236">
        <v>98</v>
      </c>
      <c r="J408" s="234"/>
      <c r="K408" s="234"/>
      <c r="L408" s="234"/>
      <c r="M408" s="235"/>
      <c r="N408" s="428"/>
      <c r="O408" s="421"/>
      <c r="P408" s="421"/>
      <c r="Q408" s="421"/>
      <c r="R408" s="421"/>
      <c r="S408" s="245"/>
      <c r="T408" s="246"/>
      <c r="U408" s="246"/>
      <c r="V408" s="246"/>
      <c r="W408" s="247"/>
    </row>
    <row r="409" spans="1:23" ht="30" customHeight="1">
      <c r="A409" s="415"/>
      <c r="B409" s="418"/>
      <c r="C409" s="146" t="s">
        <v>21</v>
      </c>
      <c r="D409" s="421"/>
      <c r="E409" s="421"/>
      <c r="F409" s="421"/>
      <c r="G409" s="421"/>
      <c r="H409" s="426"/>
      <c r="I409" s="236">
        <v>28</v>
      </c>
      <c r="J409" s="234"/>
      <c r="K409" s="234"/>
      <c r="L409" s="234"/>
      <c r="M409" s="235"/>
      <c r="N409" s="428"/>
      <c r="O409" s="421"/>
      <c r="P409" s="421"/>
      <c r="Q409" s="421"/>
      <c r="R409" s="421"/>
      <c r="S409" s="245"/>
      <c r="T409" s="246"/>
      <c r="U409" s="246"/>
      <c r="V409" s="246"/>
      <c r="W409" s="247"/>
    </row>
    <row r="410" spans="1:23" ht="30" customHeight="1">
      <c r="A410" s="415"/>
      <c r="B410" s="418"/>
      <c r="C410" s="146" t="s">
        <v>22</v>
      </c>
      <c r="D410" s="421"/>
      <c r="E410" s="421"/>
      <c r="F410" s="421"/>
      <c r="G410" s="421"/>
      <c r="H410" s="426"/>
      <c r="I410" s="236"/>
      <c r="J410" s="234"/>
      <c r="K410" s="234"/>
      <c r="L410" s="234"/>
      <c r="M410" s="235"/>
      <c r="N410" s="428"/>
      <c r="O410" s="421"/>
      <c r="P410" s="421"/>
      <c r="Q410" s="421"/>
      <c r="R410" s="421"/>
      <c r="S410" s="245"/>
      <c r="T410" s="246"/>
      <c r="U410" s="246"/>
      <c r="V410" s="246"/>
      <c r="W410" s="247"/>
    </row>
    <row r="411" spans="1:23" ht="30" customHeight="1">
      <c r="A411" s="415"/>
      <c r="B411" s="418"/>
      <c r="C411" s="146" t="s">
        <v>23</v>
      </c>
      <c r="D411" s="421"/>
      <c r="E411" s="421"/>
      <c r="F411" s="421"/>
      <c r="G411" s="421"/>
      <c r="H411" s="426"/>
      <c r="I411" s="236"/>
      <c r="J411" s="234"/>
      <c r="K411" s="234"/>
      <c r="L411" s="234"/>
      <c r="M411" s="235"/>
      <c r="N411" s="428"/>
      <c r="O411" s="421"/>
      <c r="P411" s="421"/>
      <c r="Q411" s="421"/>
      <c r="R411" s="421"/>
      <c r="S411" s="245"/>
      <c r="T411" s="246"/>
      <c r="U411" s="246"/>
      <c r="V411" s="246"/>
      <c r="W411" s="247"/>
    </row>
    <row r="412" spans="1:23" ht="30" customHeight="1" thickBot="1">
      <c r="A412" s="415"/>
      <c r="B412" s="419"/>
      <c r="C412" s="149" t="s">
        <v>24</v>
      </c>
      <c r="D412" s="421"/>
      <c r="E412" s="421"/>
      <c r="F412" s="421"/>
      <c r="G412" s="421"/>
      <c r="H412" s="426"/>
      <c r="I412" s="237">
        <v>16.3</v>
      </c>
      <c r="J412" s="238"/>
      <c r="K412" s="238"/>
      <c r="L412" s="238"/>
      <c r="M412" s="239"/>
      <c r="N412" s="429"/>
      <c r="O412" s="424"/>
      <c r="P412" s="424"/>
      <c r="Q412" s="424"/>
      <c r="R412" s="424"/>
      <c r="S412" s="251"/>
      <c r="T412" s="248"/>
      <c r="U412" s="248"/>
      <c r="V412" s="248"/>
      <c r="W412" s="252"/>
    </row>
    <row r="413" spans="1:23" ht="30" customHeight="1" thickBot="1">
      <c r="A413" s="416"/>
      <c r="B413" s="422" t="s">
        <v>25</v>
      </c>
      <c r="C413" s="423"/>
      <c r="D413" s="256">
        <f>D405+E405+F405+G405+H405</f>
        <v>429.08</v>
      </c>
      <c r="E413" s="223"/>
      <c r="F413" s="223"/>
      <c r="G413" s="223"/>
      <c r="H413" s="223"/>
      <c r="I413" s="223">
        <f>I405+I406+I407+I408+I409+I410+I411+I412</f>
        <v>193</v>
      </c>
      <c r="J413" s="223">
        <f>J405+J406+J407+J408+J409+J410+J411+J412</f>
        <v>0</v>
      </c>
      <c r="K413" s="223">
        <f>K405+K406+K407+K408+K409+K410+K411+K412</f>
        <v>0</v>
      </c>
      <c r="L413" s="223">
        <f>L405+L406+L407+L408+L409+L410+L411+L412</f>
        <v>0</v>
      </c>
      <c r="M413" s="224">
        <f>M405+M406+M407+M408+M409+M410+M411+M412</f>
        <v>0</v>
      </c>
      <c r="N413" s="256">
        <f>N405+O405+P405+Q405+R405</f>
        <v>0</v>
      </c>
      <c r="O413" s="223"/>
      <c r="P413" s="223"/>
      <c r="Q413" s="223"/>
      <c r="R413" s="223"/>
      <c r="S413" s="223">
        <f>S405+S406+S407+S408+S409+S410+S411+S412</f>
        <v>0</v>
      </c>
      <c r="T413" s="223">
        <f>T405+T406+T407+T408+T409+T410+T411+T412</f>
        <v>0</v>
      </c>
      <c r="U413" s="223">
        <f>U405+U406+U407+U408+U409+U410+U411+U412</f>
        <v>0</v>
      </c>
      <c r="V413" s="223">
        <f>V405+V406+V407+V408+V409+V410+V411+V412</f>
        <v>0</v>
      </c>
      <c r="W413" s="224">
        <f>W405+W406+W407+W408+W409+W410+W411+W412</f>
        <v>0</v>
      </c>
    </row>
    <row r="414" spans="1:23" ht="30" customHeight="1">
      <c r="A414" s="415">
        <v>46</v>
      </c>
      <c r="B414" s="417" t="s">
        <v>311</v>
      </c>
      <c r="C414" s="144" t="s">
        <v>17</v>
      </c>
      <c r="D414" s="420">
        <v>213.61</v>
      </c>
      <c r="E414" s="420"/>
      <c r="F414" s="420">
        <v>0.1</v>
      </c>
      <c r="G414" s="420"/>
      <c r="H414" s="425"/>
      <c r="I414" s="240"/>
      <c r="J414" s="232"/>
      <c r="K414" s="232"/>
      <c r="L414" s="232"/>
      <c r="M414" s="233"/>
      <c r="N414" s="427">
        <v>2.4500000000000002</v>
      </c>
      <c r="O414" s="420"/>
      <c r="P414" s="420"/>
      <c r="Q414" s="420"/>
      <c r="R414" s="420"/>
      <c r="S414" s="242"/>
      <c r="T414" s="243"/>
      <c r="U414" s="243"/>
      <c r="V414" s="243"/>
      <c r="W414" s="244"/>
    </row>
    <row r="415" spans="1:23" ht="30" customHeight="1">
      <c r="A415" s="415"/>
      <c r="B415" s="418"/>
      <c r="C415" s="146" t="s">
        <v>18</v>
      </c>
      <c r="D415" s="421"/>
      <c r="E415" s="421"/>
      <c r="F415" s="421"/>
      <c r="G415" s="421"/>
      <c r="H415" s="426"/>
      <c r="I415" s="236"/>
      <c r="J415" s="234"/>
      <c r="K415" s="234"/>
      <c r="L415" s="234"/>
      <c r="M415" s="235"/>
      <c r="N415" s="428"/>
      <c r="O415" s="421"/>
      <c r="P415" s="421"/>
      <c r="Q415" s="421"/>
      <c r="R415" s="421"/>
      <c r="S415" s="245"/>
      <c r="T415" s="246"/>
      <c r="U415" s="246"/>
      <c r="V415" s="246"/>
      <c r="W415" s="247"/>
    </row>
    <row r="416" spans="1:23" ht="30" customHeight="1">
      <c r="A416" s="415"/>
      <c r="B416" s="418"/>
      <c r="C416" s="146" t="s">
        <v>19</v>
      </c>
      <c r="D416" s="421"/>
      <c r="E416" s="421"/>
      <c r="F416" s="421"/>
      <c r="G416" s="421"/>
      <c r="H416" s="426"/>
      <c r="I416" s="236">
        <v>27.7</v>
      </c>
      <c r="J416" s="234"/>
      <c r="K416" s="234"/>
      <c r="L416" s="234"/>
      <c r="M416" s="235"/>
      <c r="N416" s="428"/>
      <c r="O416" s="421"/>
      <c r="P416" s="421"/>
      <c r="Q416" s="421"/>
      <c r="R416" s="421"/>
      <c r="S416" s="245"/>
      <c r="T416" s="246"/>
      <c r="U416" s="246"/>
      <c r="V416" s="246"/>
      <c r="W416" s="247"/>
    </row>
    <row r="417" spans="1:23" ht="30" customHeight="1">
      <c r="A417" s="415"/>
      <c r="B417" s="418"/>
      <c r="C417" s="146" t="s">
        <v>20</v>
      </c>
      <c r="D417" s="421"/>
      <c r="E417" s="421"/>
      <c r="F417" s="421"/>
      <c r="G417" s="421"/>
      <c r="H417" s="426"/>
      <c r="I417" s="236"/>
      <c r="J417" s="234"/>
      <c r="K417" s="234"/>
      <c r="L417" s="234"/>
      <c r="M417" s="235"/>
      <c r="N417" s="428"/>
      <c r="O417" s="421"/>
      <c r="P417" s="421"/>
      <c r="Q417" s="421"/>
      <c r="R417" s="421"/>
      <c r="S417" s="245"/>
      <c r="T417" s="246"/>
      <c r="U417" s="246"/>
      <c r="V417" s="246"/>
      <c r="W417" s="247"/>
    </row>
    <row r="418" spans="1:23" ht="30" customHeight="1">
      <c r="A418" s="415"/>
      <c r="B418" s="418"/>
      <c r="C418" s="146" t="s">
        <v>21</v>
      </c>
      <c r="D418" s="421"/>
      <c r="E418" s="421"/>
      <c r="F418" s="421"/>
      <c r="G418" s="421"/>
      <c r="H418" s="426"/>
      <c r="I418" s="236"/>
      <c r="J418" s="234"/>
      <c r="K418" s="234"/>
      <c r="L418" s="234"/>
      <c r="M418" s="235"/>
      <c r="N418" s="428"/>
      <c r="O418" s="421"/>
      <c r="P418" s="421"/>
      <c r="Q418" s="421"/>
      <c r="R418" s="421"/>
      <c r="S418" s="245"/>
      <c r="T418" s="246"/>
      <c r="U418" s="246"/>
      <c r="V418" s="246"/>
      <c r="W418" s="247"/>
    </row>
    <row r="419" spans="1:23" ht="30" customHeight="1">
      <c r="A419" s="415"/>
      <c r="B419" s="418"/>
      <c r="C419" s="146" t="s">
        <v>22</v>
      </c>
      <c r="D419" s="421"/>
      <c r="E419" s="421"/>
      <c r="F419" s="421"/>
      <c r="G419" s="421"/>
      <c r="H419" s="426"/>
      <c r="I419" s="236"/>
      <c r="J419" s="234"/>
      <c r="K419" s="234"/>
      <c r="L419" s="234"/>
      <c r="M419" s="235"/>
      <c r="N419" s="428"/>
      <c r="O419" s="421"/>
      <c r="P419" s="421"/>
      <c r="Q419" s="421"/>
      <c r="R419" s="421"/>
      <c r="S419" s="245"/>
      <c r="T419" s="246"/>
      <c r="U419" s="246"/>
      <c r="V419" s="246"/>
      <c r="W419" s="247"/>
    </row>
    <row r="420" spans="1:23" ht="30" customHeight="1">
      <c r="A420" s="415"/>
      <c r="B420" s="418"/>
      <c r="C420" s="146" t="s">
        <v>23</v>
      </c>
      <c r="D420" s="421"/>
      <c r="E420" s="421"/>
      <c r="F420" s="421"/>
      <c r="G420" s="421"/>
      <c r="H420" s="426"/>
      <c r="I420" s="236"/>
      <c r="J420" s="234"/>
      <c r="K420" s="234"/>
      <c r="L420" s="234"/>
      <c r="M420" s="235"/>
      <c r="N420" s="428"/>
      <c r="O420" s="421"/>
      <c r="P420" s="421"/>
      <c r="Q420" s="421"/>
      <c r="R420" s="421"/>
      <c r="S420" s="245"/>
      <c r="T420" s="246"/>
      <c r="U420" s="246"/>
      <c r="V420" s="246"/>
      <c r="W420" s="247"/>
    </row>
    <row r="421" spans="1:23" ht="30" customHeight="1" thickBot="1">
      <c r="A421" s="415"/>
      <c r="B421" s="419"/>
      <c r="C421" s="149" t="s">
        <v>24</v>
      </c>
      <c r="D421" s="421"/>
      <c r="E421" s="421"/>
      <c r="F421" s="421"/>
      <c r="G421" s="421"/>
      <c r="H421" s="426"/>
      <c r="I421" s="237">
        <v>5.8</v>
      </c>
      <c r="J421" s="238"/>
      <c r="K421" s="238"/>
      <c r="L421" s="238"/>
      <c r="M421" s="239"/>
      <c r="N421" s="429"/>
      <c r="O421" s="424"/>
      <c r="P421" s="424"/>
      <c r="Q421" s="424"/>
      <c r="R421" s="424"/>
      <c r="S421" s="251"/>
      <c r="T421" s="248"/>
      <c r="U421" s="248"/>
      <c r="V421" s="248"/>
      <c r="W421" s="252"/>
    </row>
    <row r="422" spans="1:23" ht="30" customHeight="1" thickBot="1">
      <c r="A422" s="416"/>
      <c r="B422" s="422" t="s">
        <v>25</v>
      </c>
      <c r="C422" s="423"/>
      <c r="D422" s="256">
        <f>D414+E414+F414+G414+H414</f>
        <v>213.71</v>
      </c>
      <c r="E422" s="223"/>
      <c r="F422" s="223"/>
      <c r="G422" s="223"/>
      <c r="H422" s="223"/>
      <c r="I422" s="223">
        <f>I414+I415+I416+I417+I418+I419+I420+I421</f>
        <v>33.5</v>
      </c>
      <c r="J422" s="223">
        <f>J414+J415+J416+J417+J418+J419+J420+J421</f>
        <v>0</v>
      </c>
      <c r="K422" s="223">
        <f>K414+K415+K416+K417+K418+K419+K420+K421</f>
        <v>0</v>
      </c>
      <c r="L422" s="223">
        <f>L414+L415+L416+L417+L418+L419+L420+L421</f>
        <v>0</v>
      </c>
      <c r="M422" s="224">
        <f>M414+M415+M416+M417+M418+M419+M420+M421</f>
        <v>0</v>
      </c>
      <c r="N422" s="256">
        <f>N414+O414+P414+Q414+R414</f>
        <v>2.4500000000000002</v>
      </c>
      <c r="O422" s="223"/>
      <c r="P422" s="223"/>
      <c r="Q422" s="223"/>
      <c r="R422" s="223"/>
      <c r="S422" s="223">
        <f>S414+S415+S416+S417+S418+S419+S420+S421</f>
        <v>0</v>
      </c>
      <c r="T422" s="223">
        <f>T414+T415+T416+T417+T418+T419+T420+T421</f>
        <v>0</v>
      </c>
      <c r="U422" s="223">
        <f>U414+U415+U416+U417+U418+U419+U420+U421</f>
        <v>0</v>
      </c>
      <c r="V422" s="223">
        <f>V414+V415+V416+V417+V418+V419+V420+V421</f>
        <v>0</v>
      </c>
      <c r="W422" s="224">
        <f>W414+W415+W416+W417+W418+W419+W420+W421</f>
        <v>0</v>
      </c>
    </row>
    <row r="423" spans="1:23" ht="30" customHeight="1">
      <c r="A423" s="415">
        <v>47</v>
      </c>
      <c r="B423" s="417" t="s">
        <v>312</v>
      </c>
      <c r="C423" s="144" t="s">
        <v>17</v>
      </c>
      <c r="D423" s="420">
        <v>267</v>
      </c>
      <c r="E423" s="420"/>
      <c r="F423" s="420"/>
      <c r="G423" s="420"/>
      <c r="H423" s="425"/>
      <c r="I423" s="240"/>
      <c r="J423" s="232"/>
      <c r="K423" s="232"/>
      <c r="L423" s="232"/>
      <c r="M423" s="233"/>
      <c r="N423" s="427"/>
      <c r="O423" s="420"/>
      <c r="P423" s="420"/>
      <c r="Q423" s="420"/>
      <c r="R423" s="420"/>
      <c r="S423" s="242"/>
      <c r="T423" s="243"/>
      <c r="U423" s="243"/>
      <c r="V423" s="243"/>
      <c r="W423" s="244"/>
    </row>
    <row r="424" spans="1:23" ht="30" customHeight="1">
      <c r="A424" s="415"/>
      <c r="B424" s="418"/>
      <c r="C424" s="146" t="s">
        <v>18</v>
      </c>
      <c r="D424" s="421"/>
      <c r="E424" s="421"/>
      <c r="F424" s="421"/>
      <c r="G424" s="421"/>
      <c r="H424" s="426"/>
      <c r="I424" s="236"/>
      <c r="J424" s="234"/>
      <c r="K424" s="234"/>
      <c r="L424" s="234"/>
      <c r="M424" s="235"/>
      <c r="N424" s="428"/>
      <c r="O424" s="421"/>
      <c r="P424" s="421"/>
      <c r="Q424" s="421"/>
      <c r="R424" s="421"/>
      <c r="S424" s="245"/>
      <c r="T424" s="246"/>
      <c r="U424" s="246"/>
      <c r="V424" s="246"/>
      <c r="W424" s="247"/>
    </row>
    <row r="425" spans="1:23" ht="30" customHeight="1">
      <c r="A425" s="415"/>
      <c r="B425" s="418"/>
      <c r="C425" s="146" t="s">
        <v>19</v>
      </c>
      <c r="D425" s="421"/>
      <c r="E425" s="421"/>
      <c r="F425" s="421"/>
      <c r="G425" s="421"/>
      <c r="H425" s="426"/>
      <c r="I425" s="236"/>
      <c r="J425" s="234"/>
      <c r="K425" s="234"/>
      <c r="L425" s="234"/>
      <c r="M425" s="235"/>
      <c r="N425" s="428"/>
      <c r="O425" s="421"/>
      <c r="P425" s="421"/>
      <c r="Q425" s="421"/>
      <c r="R425" s="421"/>
      <c r="S425" s="245"/>
      <c r="T425" s="246"/>
      <c r="U425" s="246"/>
      <c r="V425" s="246"/>
      <c r="W425" s="247"/>
    </row>
    <row r="426" spans="1:23" ht="30" customHeight="1">
      <c r="A426" s="415"/>
      <c r="B426" s="418"/>
      <c r="C426" s="146" t="s">
        <v>20</v>
      </c>
      <c r="D426" s="421"/>
      <c r="E426" s="421"/>
      <c r="F426" s="421"/>
      <c r="G426" s="421"/>
      <c r="H426" s="426"/>
      <c r="I426" s="236"/>
      <c r="J426" s="234"/>
      <c r="K426" s="234"/>
      <c r="L426" s="234"/>
      <c r="M426" s="235"/>
      <c r="N426" s="428"/>
      <c r="O426" s="421"/>
      <c r="P426" s="421"/>
      <c r="Q426" s="421"/>
      <c r="R426" s="421"/>
      <c r="S426" s="245"/>
      <c r="T426" s="246"/>
      <c r="U426" s="246"/>
      <c r="V426" s="246"/>
      <c r="W426" s="247"/>
    </row>
    <row r="427" spans="1:23" ht="30" customHeight="1">
      <c r="A427" s="415"/>
      <c r="B427" s="418"/>
      <c r="C427" s="146" t="s">
        <v>21</v>
      </c>
      <c r="D427" s="421"/>
      <c r="E427" s="421"/>
      <c r="F427" s="421"/>
      <c r="G427" s="421"/>
      <c r="H427" s="426"/>
      <c r="I427" s="236"/>
      <c r="J427" s="234"/>
      <c r="K427" s="234"/>
      <c r="L427" s="234"/>
      <c r="M427" s="235"/>
      <c r="N427" s="428"/>
      <c r="O427" s="421"/>
      <c r="P427" s="421"/>
      <c r="Q427" s="421"/>
      <c r="R427" s="421"/>
      <c r="S427" s="245"/>
      <c r="T427" s="246"/>
      <c r="U427" s="246"/>
      <c r="V427" s="246"/>
      <c r="W427" s="247"/>
    </row>
    <row r="428" spans="1:23" ht="30" customHeight="1">
      <c r="A428" s="415"/>
      <c r="B428" s="418"/>
      <c r="C428" s="146" t="s">
        <v>22</v>
      </c>
      <c r="D428" s="421"/>
      <c r="E428" s="421"/>
      <c r="F428" s="421"/>
      <c r="G428" s="421"/>
      <c r="H428" s="426"/>
      <c r="I428" s="236"/>
      <c r="J428" s="234"/>
      <c r="K428" s="234"/>
      <c r="L428" s="234"/>
      <c r="M428" s="235"/>
      <c r="N428" s="428"/>
      <c r="O428" s="421"/>
      <c r="P428" s="421"/>
      <c r="Q428" s="421"/>
      <c r="R428" s="421"/>
      <c r="S428" s="245"/>
      <c r="T428" s="246"/>
      <c r="U428" s="246"/>
      <c r="V428" s="246"/>
      <c r="W428" s="247"/>
    </row>
    <row r="429" spans="1:23" ht="30" customHeight="1">
      <c r="A429" s="415"/>
      <c r="B429" s="418"/>
      <c r="C429" s="146" t="s">
        <v>23</v>
      </c>
      <c r="D429" s="421"/>
      <c r="E429" s="421"/>
      <c r="F429" s="421"/>
      <c r="G429" s="421"/>
      <c r="H429" s="426"/>
      <c r="I429" s="236"/>
      <c r="J429" s="234"/>
      <c r="K429" s="234"/>
      <c r="L429" s="234"/>
      <c r="M429" s="235"/>
      <c r="N429" s="428"/>
      <c r="O429" s="421"/>
      <c r="P429" s="421"/>
      <c r="Q429" s="421"/>
      <c r="R429" s="421"/>
      <c r="S429" s="245"/>
      <c r="T429" s="246"/>
      <c r="U429" s="246"/>
      <c r="V429" s="246"/>
      <c r="W429" s="247"/>
    </row>
    <row r="430" spans="1:23" ht="30" customHeight="1" thickBot="1">
      <c r="A430" s="415"/>
      <c r="B430" s="419"/>
      <c r="C430" s="149" t="s">
        <v>24</v>
      </c>
      <c r="D430" s="421"/>
      <c r="E430" s="421"/>
      <c r="F430" s="421"/>
      <c r="G430" s="421"/>
      <c r="H430" s="426"/>
      <c r="I430" s="237"/>
      <c r="J430" s="238"/>
      <c r="K430" s="238"/>
      <c r="L430" s="238"/>
      <c r="M430" s="239"/>
      <c r="N430" s="429"/>
      <c r="O430" s="424"/>
      <c r="P430" s="424"/>
      <c r="Q430" s="424"/>
      <c r="R430" s="424"/>
      <c r="S430" s="251"/>
      <c r="T430" s="248"/>
      <c r="U430" s="248"/>
      <c r="V430" s="248"/>
      <c r="W430" s="252"/>
    </row>
    <row r="431" spans="1:23" ht="30" customHeight="1" thickBot="1">
      <c r="A431" s="416"/>
      <c r="B431" s="422" t="s">
        <v>25</v>
      </c>
      <c r="C431" s="423"/>
      <c r="D431" s="256">
        <f>D423+E423+F423+G423+H423</f>
        <v>267</v>
      </c>
      <c r="E431" s="223"/>
      <c r="F431" s="223"/>
      <c r="G431" s="223"/>
      <c r="H431" s="223"/>
      <c r="I431" s="223">
        <f>I423+I424+I425+I426+I427+I428+I429+I430</f>
        <v>0</v>
      </c>
      <c r="J431" s="223">
        <f>J423+J424+J425+J426+J427+J428+J429+J430</f>
        <v>0</v>
      </c>
      <c r="K431" s="223">
        <f>K423+K424+K425+K426+K427+K428+K429+K430</f>
        <v>0</v>
      </c>
      <c r="L431" s="223">
        <f>L423+L424+L425+L426+L427+L428+L429+L430</f>
        <v>0</v>
      </c>
      <c r="M431" s="224">
        <f>M423+M424+M425+M426+M427+M428+M429+M430</f>
        <v>0</v>
      </c>
      <c r="N431" s="256">
        <f>N423+O423+P423+Q423+R423</f>
        <v>0</v>
      </c>
      <c r="O431" s="223"/>
      <c r="P431" s="223"/>
      <c r="Q431" s="223"/>
      <c r="R431" s="223"/>
      <c r="S431" s="223">
        <f>S423+S424+S425+S426+S427+S428+S429+S430</f>
        <v>0</v>
      </c>
      <c r="T431" s="223">
        <f>T423+T424+T425+T426+T427+T428+T429+T430</f>
        <v>0</v>
      </c>
      <c r="U431" s="223">
        <f>U423+U424+U425+U426+U427+U428+U429+U430</f>
        <v>0</v>
      </c>
      <c r="V431" s="223">
        <f>V423+V424+V425+V426+V427+V428+V429+V430</f>
        <v>0</v>
      </c>
      <c r="W431" s="224">
        <f>W423+W424+W425+W426+W427+W428+W429+W430</f>
        <v>0</v>
      </c>
    </row>
    <row r="432" spans="1:23" ht="30" customHeight="1">
      <c r="A432" s="415">
        <v>48</v>
      </c>
      <c r="B432" s="417" t="s">
        <v>313</v>
      </c>
      <c r="C432" s="144" t="s">
        <v>17</v>
      </c>
      <c r="D432" s="420">
        <v>942.09</v>
      </c>
      <c r="E432" s="420"/>
      <c r="F432" s="420"/>
      <c r="G432" s="420"/>
      <c r="H432" s="425"/>
      <c r="I432" s="240">
        <v>53</v>
      </c>
      <c r="J432" s="232"/>
      <c r="K432" s="232"/>
      <c r="L432" s="232"/>
      <c r="M432" s="233"/>
      <c r="N432" s="427"/>
      <c r="O432" s="420"/>
      <c r="P432" s="420"/>
      <c r="Q432" s="420"/>
      <c r="R432" s="420"/>
      <c r="S432" s="242"/>
      <c r="T432" s="243"/>
      <c r="U432" s="243"/>
      <c r="V432" s="243"/>
      <c r="W432" s="244"/>
    </row>
    <row r="433" spans="1:23" ht="30" customHeight="1">
      <c r="A433" s="415"/>
      <c r="B433" s="418"/>
      <c r="C433" s="146" t="s">
        <v>18</v>
      </c>
      <c r="D433" s="421"/>
      <c r="E433" s="421"/>
      <c r="F433" s="421"/>
      <c r="G433" s="421"/>
      <c r="H433" s="426"/>
      <c r="I433" s="236"/>
      <c r="J433" s="234"/>
      <c r="K433" s="234"/>
      <c r="L433" s="234"/>
      <c r="M433" s="235"/>
      <c r="N433" s="428"/>
      <c r="O433" s="421"/>
      <c r="P433" s="421"/>
      <c r="Q433" s="421"/>
      <c r="R433" s="421"/>
      <c r="S433" s="245"/>
      <c r="T433" s="246"/>
      <c r="U433" s="246"/>
      <c r="V433" s="246"/>
      <c r="W433" s="247"/>
    </row>
    <row r="434" spans="1:23" ht="30" customHeight="1">
      <c r="A434" s="415"/>
      <c r="B434" s="418"/>
      <c r="C434" s="146" t="s">
        <v>19</v>
      </c>
      <c r="D434" s="421"/>
      <c r="E434" s="421"/>
      <c r="F434" s="421"/>
      <c r="G434" s="421"/>
      <c r="H434" s="426"/>
      <c r="I434" s="236"/>
      <c r="J434" s="234"/>
      <c r="K434" s="234"/>
      <c r="L434" s="234"/>
      <c r="M434" s="235"/>
      <c r="N434" s="428"/>
      <c r="O434" s="421"/>
      <c r="P434" s="421"/>
      <c r="Q434" s="421"/>
      <c r="R434" s="421"/>
      <c r="S434" s="245"/>
      <c r="T434" s="246"/>
      <c r="U434" s="246"/>
      <c r="V434" s="246"/>
      <c r="W434" s="247"/>
    </row>
    <row r="435" spans="1:23" ht="30" customHeight="1">
      <c r="A435" s="415"/>
      <c r="B435" s="418"/>
      <c r="C435" s="146" t="s">
        <v>20</v>
      </c>
      <c r="D435" s="421"/>
      <c r="E435" s="421"/>
      <c r="F435" s="421"/>
      <c r="G435" s="421"/>
      <c r="H435" s="426"/>
      <c r="I435" s="236">
        <v>47</v>
      </c>
      <c r="J435" s="234"/>
      <c r="K435" s="234"/>
      <c r="L435" s="234"/>
      <c r="M435" s="235"/>
      <c r="N435" s="428"/>
      <c r="O435" s="421"/>
      <c r="P435" s="421"/>
      <c r="Q435" s="421"/>
      <c r="R435" s="421"/>
      <c r="S435" s="245"/>
      <c r="T435" s="246"/>
      <c r="U435" s="246"/>
      <c r="V435" s="246"/>
      <c r="W435" s="247"/>
    </row>
    <row r="436" spans="1:23" ht="30" customHeight="1">
      <c r="A436" s="415"/>
      <c r="B436" s="418"/>
      <c r="C436" s="146" t="s">
        <v>21</v>
      </c>
      <c r="D436" s="421"/>
      <c r="E436" s="421"/>
      <c r="F436" s="421"/>
      <c r="G436" s="421"/>
      <c r="H436" s="426"/>
      <c r="I436" s="236">
        <v>298.52999999999997</v>
      </c>
      <c r="J436" s="234"/>
      <c r="K436" s="234"/>
      <c r="L436" s="234"/>
      <c r="M436" s="235"/>
      <c r="N436" s="428"/>
      <c r="O436" s="421"/>
      <c r="P436" s="421"/>
      <c r="Q436" s="421"/>
      <c r="R436" s="421"/>
      <c r="S436" s="245"/>
      <c r="T436" s="246"/>
      <c r="U436" s="246"/>
      <c r="V436" s="246"/>
      <c r="W436" s="247"/>
    </row>
    <row r="437" spans="1:23" ht="30" customHeight="1">
      <c r="A437" s="415"/>
      <c r="B437" s="418"/>
      <c r="C437" s="146" t="s">
        <v>22</v>
      </c>
      <c r="D437" s="421"/>
      <c r="E437" s="421"/>
      <c r="F437" s="421"/>
      <c r="G437" s="421"/>
      <c r="H437" s="426"/>
      <c r="I437" s="236"/>
      <c r="J437" s="234"/>
      <c r="K437" s="234"/>
      <c r="L437" s="234"/>
      <c r="M437" s="235"/>
      <c r="N437" s="428"/>
      <c r="O437" s="421"/>
      <c r="P437" s="421"/>
      <c r="Q437" s="421"/>
      <c r="R437" s="421"/>
      <c r="S437" s="245"/>
      <c r="T437" s="246"/>
      <c r="U437" s="246"/>
      <c r="V437" s="246"/>
      <c r="W437" s="247"/>
    </row>
    <row r="438" spans="1:23" ht="30" customHeight="1">
      <c r="A438" s="415"/>
      <c r="B438" s="418"/>
      <c r="C438" s="146" t="s">
        <v>23</v>
      </c>
      <c r="D438" s="421"/>
      <c r="E438" s="421"/>
      <c r="F438" s="421"/>
      <c r="G438" s="421"/>
      <c r="H438" s="426"/>
      <c r="I438" s="236"/>
      <c r="J438" s="234"/>
      <c r="K438" s="234"/>
      <c r="L438" s="234"/>
      <c r="M438" s="235"/>
      <c r="N438" s="428"/>
      <c r="O438" s="421"/>
      <c r="P438" s="421"/>
      <c r="Q438" s="421"/>
      <c r="R438" s="421"/>
      <c r="S438" s="245"/>
      <c r="T438" s="246"/>
      <c r="U438" s="246"/>
      <c r="V438" s="246"/>
      <c r="W438" s="247"/>
    </row>
    <row r="439" spans="1:23" ht="30" customHeight="1" thickBot="1">
      <c r="A439" s="415"/>
      <c r="B439" s="419"/>
      <c r="C439" s="149" t="s">
        <v>24</v>
      </c>
      <c r="D439" s="421"/>
      <c r="E439" s="421"/>
      <c r="F439" s="421"/>
      <c r="G439" s="421"/>
      <c r="H439" s="426"/>
      <c r="I439" s="237">
        <v>45</v>
      </c>
      <c r="J439" s="238"/>
      <c r="K439" s="238"/>
      <c r="L439" s="238"/>
      <c r="M439" s="239"/>
      <c r="N439" s="429"/>
      <c r="O439" s="424"/>
      <c r="P439" s="424"/>
      <c r="Q439" s="424"/>
      <c r="R439" s="424"/>
      <c r="S439" s="251"/>
      <c r="T439" s="248"/>
      <c r="U439" s="248"/>
      <c r="V439" s="248"/>
      <c r="W439" s="252"/>
    </row>
    <row r="440" spans="1:23" ht="30" customHeight="1" thickBot="1">
      <c r="A440" s="416"/>
      <c r="B440" s="422" t="s">
        <v>25</v>
      </c>
      <c r="C440" s="423"/>
      <c r="D440" s="256">
        <f>D432+E432+F432+G432+H432</f>
        <v>942.09</v>
      </c>
      <c r="E440" s="223"/>
      <c r="F440" s="223"/>
      <c r="G440" s="223"/>
      <c r="H440" s="223"/>
      <c r="I440" s="223">
        <f>I432+I433+I434+I435+I436+I437+I438+I439</f>
        <v>443.53</v>
      </c>
      <c r="J440" s="223">
        <f>J432+J433+J434+J435+J436+J437+J438+J439</f>
        <v>0</v>
      </c>
      <c r="K440" s="223">
        <f>K432+K433+K434+K435+K436+K437+K438+K439</f>
        <v>0</v>
      </c>
      <c r="L440" s="223">
        <f>L432+L433+L434+L435+L436+L437+L438+L439</f>
        <v>0</v>
      </c>
      <c r="M440" s="224">
        <f>M432+M433+M434+M435+M436+M437+M438+M439</f>
        <v>0</v>
      </c>
      <c r="N440" s="256">
        <f>N432+O432+P432+Q432+R432</f>
        <v>0</v>
      </c>
      <c r="O440" s="223"/>
      <c r="P440" s="223"/>
      <c r="Q440" s="223"/>
      <c r="R440" s="223"/>
      <c r="S440" s="223">
        <f>S432+S433+S434+S435+S436+S437+S438+S439</f>
        <v>0</v>
      </c>
      <c r="T440" s="223">
        <f>T432+T433+T434+T435+T436+T437+T438+T439</f>
        <v>0</v>
      </c>
      <c r="U440" s="223">
        <f>U432+U433+U434+U435+U436+U437+U438+U439</f>
        <v>0</v>
      </c>
      <c r="V440" s="223">
        <f>V432+V433+V434+V435+V436+V437+V438+V439</f>
        <v>0</v>
      </c>
      <c r="W440" s="224">
        <f>W432+W433+W434+W435+W436+W437+W438+W439</f>
        <v>0</v>
      </c>
    </row>
    <row r="441" spans="1:23" ht="30" customHeight="1">
      <c r="A441" s="415">
        <v>49</v>
      </c>
      <c r="B441" s="417" t="s">
        <v>314</v>
      </c>
      <c r="C441" s="144" t="s">
        <v>17</v>
      </c>
      <c r="D441" s="420">
        <v>638.66</v>
      </c>
      <c r="E441" s="420"/>
      <c r="F441" s="420"/>
      <c r="G441" s="420">
        <v>0.54</v>
      </c>
      <c r="H441" s="425"/>
      <c r="I441" s="240"/>
      <c r="J441" s="232"/>
      <c r="K441" s="232"/>
      <c r="L441" s="232"/>
      <c r="M441" s="233"/>
      <c r="N441" s="427"/>
      <c r="O441" s="420"/>
      <c r="P441" s="420"/>
      <c r="Q441" s="420"/>
      <c r="R441" s="420"/>
      <c r="S441" s="242"/>
      <c r="T441" s="243"/>
      <c r="U441" s="243"/>
      <c r="V441" s="243"/>
      <c r="W441" s="244"/>
    </row>
    <row r="442" spans="1:23" ht="30" customHeight="1">
      <c r="A442" s="415"/>
      <c r="B442" s="418"/>
      <c r="C442" s="146" t="s">
        <v>18</v>
      </c>
      <c r="D442" s="421"/>
      <c r="E442" s="421"/>
      <c r="F442" s="421"/>
      <c r="G442" s="421"/>
      <c r="H442" s="426"/>
      <c r="I442" s="236"/>
      <c r="J442" s="234"/>
      <c r="K442" s="234"/>
      <c r="L442" s="234"/>
      <c r="M442" s="235"/>
      <c r="N442" s="428"/>
      <c r="O442" s="421"/>
      <c r="P442" s="421"/>
      <c r="Q442" s="421"/>
      <c r="R442" s="421"/>
      <c r="S442" s="245"/>
      <c r="T442" s="246"/>
      <c r="U442" s="246"/>
      <c r="V442" s="246"/>
      <c r="W442" s="247"/>
    </row>
    <row r="443" spans="1:23" ht="30" customHeight="1">
      <c r="A443" s="415"/>
      <c r="B443" s="418"/>
      <c r="C443" s="146" t="s">
        <v>19</v>
      </c>
      <c r="D443" s="421"/>
      <c r="E443" s="421"/>
      <c r="F443" s="421"/>
      <c r="G443" s="421"/>
      <c r="H443" s="426"/>
      <c r="I443" s="236">
        <v>15</v>
      </c>
      <c r="J443" s="234"/>
      <c r="K443" s="234"/>
      <c r="L443" s="234"/>
      <c r="M443" s="235"/>
      <c r="N443" s="428"/>
      <c r="O443" s="421"/>
      <c r="P443" s="421"/>
      <c r="Q443" s="421"/>
      <c r="R443" s="421"/>
      <c r="S443" s="245"/>
      <c r="T443" s="246"/>
      <c r="U443" s="246"/>
      <c r="V443" s="246"/>
      <c r="W443" s="247"/>
    </row>
    <row r="444" spans="1:23" ht="30" customHeight="1">
      <c r="A444" s="415"/>
      <c r="B444" s="418"/>
      <c r="C444" s="146" t="s">
        <v>20</v>
      </c>
      <c r="D444" s="421"/>
      <c r="E444" s="421"/>
      <c r="F444" s="421"/>
      <c r="G444" s="421"/>
      <c r="H444" s="426"/>
      <c r="I444" s="236"/>
      <c r="J444" s="234"/>
      <c r="K444" s="234"/>
      <c r="L444" s="234"/>
      <c r="M444" s="235"/>
      <c r="N444" s="428"/>
      <c r="O444" s="421"/>
      <c r="P444" s="421"/>
      <c r="Q444" s="421"/>
      <c r="R444" s="421"/>
      <c r="S444" s="245"/>
      <c r="T444" s="246"/>
      <c r="U444" s="246"/>
      <c r="V444" s="246"/>
      <c r="W444" s="247"/>
    </row>
    <row r="445" spans="1:23" ht="30" customHeight="1">
      <c r="A445" s="415"/>
      <c r="B445" s="418"/>
      <c r="C445" s="146" t="s">
        <v>21</v>
      </c>
      <c r="D445" s="421"/>
      <c r="E445" s="421"/>
      <c r="F445" s="421"/>
      <c r="G445" s="421"/>
      <c r="H445" s="426"/>
      <c r="I445" s="236">
        <v>12.8</v>
      </c>
      <c r="J445" s="234"/>
      <c r="K445" s="234"/>
      <c r="L445" s="234"/>
      <c r="M445" s="235"/>
      <c r="N445" s="428"/>
      <c r="O445" s="421"/>
      <c r="P445" s="421"/>
      <c r="Q445" s="421"/>
      <c r="R445" s="421"/>
      <c r="S445" s="245"/>
      <c r="T445" s="246"/>
      <c r="U445" s="246"/>
      <c r="V445" s="246"/>
      <c r="W445" s="247"/>
    </row>
    <row r="446" spans="1:23" ht="30" customHeight="1">
      <c r="A446" s="415"/>
      <c r="B446" s="418"/>
      <c r="C446" s="146" t="s">
        <v>22</v>
      </c>
      <c r="D446" s="421"/>
      <c r="E446" s="421"/>
      <c r="F446" s="421"/>
      <c r="G446" s="421"/>
      <c r="H446" s="426"/>
      <c r="I446" s="236"/>
      <c r="J446" s="234"/>
      <c r="K446" s="234"/>
      <c r="L446" s="234"/>
      <c r="M446" s="235"/>
      <c r="N446" s="428"/>
      <c r="O446" s="421"/>
      <c r="P446" s="421"/>
      <c r="Q446" s="421"/>
      <c r="R446" s="421"/>
      <c r="S446" s="245"/>
      <c r="T446" s="246"/>
      <c r="U446" s="246"/>
      <c r="V446" s="246"/>
      <c r="W446" s="247"/>
    </row>
    <row r="447" spans="1:23" ht="30" customHeight="1">
      <c r="A447" s="415"/>
      <c r="B447" s="418"/>
      <c r="C447" s="146" t="s">
        <v>23</v>
      </c>
      <c r="D447" s="421"/>
      <c r="E447" s="421"/>
      <c r="F447" s="421"/>
      <c r="G447" s="421"/>
      <c r="H447" s="426"/>
      <c r="I447" s="236"/>
      <c r="J447" s="234"/>
      <c r="K447" s="234"/>
      <c r="L447" s="234"/>
      <c r="M447" s="235"/>
      <c r="N447" s="428"/>
      <c r="O447" s="421"/>
      <c r="P447" s="421"/>
      <c r="Q447" s="421"/>
      <c r="R447" s="421"/>
      <c r="S447" s="245"/>
      <c r="T447" s="246"/>
      <c r="U447" s="246"/>
      <c r="V447" s="246"/>
      <c r="W447" s="247"/>
    </row>
    <row r="448" spans="1:23" ht="30" customHeight="1" thickBot="1">
      <c r="A448" s="415"/>
      <c r="B448" s="419"/>
      <c r="C448" s="149" t="s">
        <v>24</v>
      </c>
      <c r="D448" s="421"/>
      <c r="E448" s="421"/>
      <c r="F448" s="421"/>
      <c r="G448" s="421"/>
      <c r="H448" s="426"/>
      <c r="I448" s="237"/>
      <c r="J448" s="238"/>
      <c r="K448" s="238"/>
      <c r="L448" s="238"/>
      <c r="M448" s="239"/>
      <c r="N448" s="429"/>
      <c r="O448" s="424"/>
      <c r="P448" s="424"/>
      <c r="Q448" s="424"/>
      <c r="R448" s="424"/>
      <c r="S448" s="251"/>
      <c r="T448" s="248"/>
      <c r="U448" s="248"/>
      <c r="V448" s="248"/>
      <c r="W448" s="252"/>
    </row>
    <row r="449" spans="1:23" ht="30" customHeight="1" thickBot="1">
      <c r="A449" s="416"/>
      <c r="B449" s="422" t="s">
        <v>25</v>
      </c>
      <c r="C449" s="423"/>
      <c r="D449" s="256">
        <f>D441+E441+F441+G441+H441</f>
        <v>639.19999999999993</v>
      </c>
      <c r="E449" s="223"/>
      <c r="F449" s="223"/>
      <c r="G449" s="223"/>
      <c r="H449" s="223"/>
      <c r="I449" s="223">
        <f>I441+I442+I443+I444+I445+I446+I447+I448</f>
        <v>27.8</v>
      </c>
      <c r="J449" s="223">
        <f>J441+J442+J443+J444+J445+J446+J447+J448</f>
        <v>0</v>
      </c>
      <c r="K449" s="223">
        <f>K441+K442+K443+K444+K445+K446+K447+K448</f>
        <v>0</v>
      </c>
      <c r="L449" s="223">
        <f>L441+L442+L443+L444+L445+L446+L447+L448</f>
        <v>0</v>
      </c>
      <c r="M449" s="224">
        <f>M441+M442+M443+M444+M445+M446+M447+M448</f>
        <v>0</v>
      </c>
      <c r="N449" s="256">
        <f>N441+O441+P441+Q441+R441</f>
        <v>0</v>
      </c>
      <c r="O449" s="223"/>
      <c r="P449" s="223"/>
      <c r="Q449" s="223"/>
      <c r="R449" s="223"/>
      <c r="S449" s="223">
        <f>S441+S442+S443+S444+S445+S446+S447+S448</f>
        <v>0</v>
      </c>
      <c r="T449" s="223">
        <f>T441+T442+T443+T444+T445+T446+T447+T448</f>
        <v>0</v>
      </c>
      <c r="U449" s="223">
        <f>U441+U442+U443+U444+U445+U446+U447+U448</f>
        <v>0</v>
      </c>
      <c r="V449" s="223">
        <f>V441+V442+V443+V444+V445+V446+V447+V448</f>
        <v>0</v>
      </c>
      <c r="W449" s="224">
        <f>W441+W442+W443+W444+W445+W446+W447+W448</f>
        <v>0</v>
      </c>
    </row>
    <row r="450" spans="1:23" ht="30" customHeight="1">
      <c r="A450" s="415">
        <v>50</v>
      </c>
      <c r="B450" s="417" t="s">
        <v>315</v>
      </c>
      <c r="C450" s="144" t="s">
        <v>17</v>
      </c>
      <c r="D450" s="420">
        <v>474.14</v>
      </c>
      <c r="E450" s="420"/>
      <c r="F450" s="420"/>
      <c r="G450" s="420">
        <v>1</v>
      </c>
      <c r="H450" s="425">
        <v>0.09</v>
      </c>
      <c r="I450" s="240">
        <v>228.84</v>
      </c>
      <c r="J450" s="232"/>
      <c r="K450" s="232"/>
      <c r="L450" s="232"/>
      <c r="M450" s="233"/>
      <c r="N450" s="427"/>
      <c r="O450" s="420"/>
      <c r="P450" s="420"/>
      <c r="Q450" s="420"/>
      <c r="R450" s="420"/>
      <c r="S450" s="242"/>
      <c r="T450" s="243"/>
      <c r="U450" s="243"/>
      <c r="V450" s="243"/>
      <c r="W450" s="244"/>
    </row>
    <row r="451" spans="1:23" ht="30" customHeight="1">
      <c r="A451" s="415"/>
      <c r="B451" s="418"/>
      <c r="C451" s="146" t="s">
        <v>18</v>
      </c>
      <c r="D451" s="421"/>
      <c r="E451" s="421"/>
      <c r="F451" s="421"/>
      <c r="G451" s="421"/>
      <c r="H451" s="426"/>
      <c r="I451" s="236"/>
      <c r="J451" s="234"/>
      <c r="K451" s="234"/>
      <c r="L451" s="234"/>
      <c r="M451" s="235"/>
      <c r="N451" s="428"/>
      <c r="O451" s="421"/>
      <c r="P451" s="421"/>
      <c r="Q451" s="421"/>
      <c r="R451" s="421"/>
      <c r="S451" s="245"/>
      <c r="T451" s="246"/>
      <c r="U451" s="246"/>
      <c r="V451" s="246"/>
      <c r="W451" s="247"/>
    </row>
    <row r="452" spans="1:23" ht="30" customHeight="1">
      <c r="A452" s="415"/>
      <c r="B452" s="418"/>
      <c r="C452" s="146" t="s">
        <v>19</v>
      </c>
      <c r="D452" s="421"/>
      <c r="E452" s="421"/>
      <c r="F452" s="421"/>
      <c r="G452" s="421"/>
      <c r="H452" s="426"/>
      <c r="I452" s="236"/>
      <c r="J452" s="234"/>
      <c r="K452" s="234"/>
      <c r="L452" s="234"/>
      <c r="M452" s="235"/>
      <c r="N452" s="428"/>
      <c r="O452" s="421"/>
      <c r="P452" s="421"/>
      <c r="Q452" s="421"/>
      <c r="R452" s="421"/>
      <c r="S452" s="245"/>
      <c r="T452" s="246"/>
      <c r="U452" s="246"/>
      <c r="V452" s="246"/>
      <c r="W452" s="247"/>
    </row>
    <row r="453" spans="1:23" ht="30" customHeight="1">
      <c r="A453" s="415"/>
      <c r="B453" s="418"/>
      <c r="C453" s="146" t="s">
        <v>20</v>
      </c>
      <c r="D453" s="421"/>
      <c r="E453" s="421"/>
      <c r="F453" s="421"/>
      <c r="G453" s="421"/>
      <c r="H453" s="426"/>
      <c r="I453" s="236">
        <v>40</v>
      </c>
      <c r="J453" s="234"/>
      <c r="K453" s="234"/>
      <c r="L453" s="234"/>
      <c r="M453" s="235"/>
      <c r="N453" s="428"/>
      <c r="O453" s="421"/>
      <c r="P453" s="421"/>
      <c r="Q453" s="421"/>
      <c r="R453" s="421"/>
      <c r="S453" s="245"/>
      <c r="T453" s="246"/>
      <c r="U453" s="246"/>
      <c r="V453" s="246"/>
      <c r="W453" s="247"/>
    </row>
    <row r="454" spans="1:23" ht="30" customHeight="1">
      <c r="A454" s="415"/>
      <c r="B454" s="418"/>
      <c r="C454" s="146" t="s">
        <v>21</v>
      </c>
      <c r="D454" s="421"/>
      <c r="E454" s="421"/>
      <c r="F454" s="421"/>
      <c r="G454" s="421"/>
      <c r="H454" s="426"/>
      <c r="I454" s="236">
        <v>45</v>
      </c>
      <c r="J454" s="234"/>
      <c r="K454" s="234"/>
      <c r="L454" s="234"/>
      <c r="M454" s="235"/>
      <c r="N454" s="428"/>
      <c r="O454" s="421"/>
      <c r="P454" s="421"/>
      <c r="Q454" s="421"/>
      <c r="R454" s="421"/>
      <c r="S454" s="245"/>
      <c r="T454" s="246"/>
      <c r="U454" s="246"/>
      <c r="V454" s="246"/>
      <c r="W454" s="247"/>
    </row>
    <row r="455" spans="1:23" ht="30" customHeight="1">
      <c r="A455" s="415"/>
      <c r="B455" s="418"/>
      <c r="C455" s="146" t="s">
        <v>22</v>
      </c>
      <c r="D455" s="421"/>
      <c r="E455" s="421"/>
      <c r="F455" s="421"/>
      <c r="G455" s="421"/>
      <c r="H455" s="426"/>
      <c r="I455" s="236"/>
      <c r="J455" s="234"/>
      <c r="K455" s="234"/>
      <c r="L455" s="234"/>
      <c r="M455" s="235"/>
      <c r="N455" s="428"/>
      <c r="O455" s="421"/>
      <c r="P455" s="421"/>
      <c r="Q455" s="421"/>
      <c r="R455" s="421"/>
      <c r="S455" s="245"/>
      <c r="T455" s="246"/>
      <c r="U455" s="246"/>
      <c r="V455" s="246"/>
      <c r="W455" s="247"/>
    </row>
    <row r="456" spans="1:23" ht="30" customHeight="1">
      <c r="A456" s="415"/>
      <c r="B456" s="418"/>
      <c r="C456" s="146" t="s">
        <v>23</v>
      </c>
      <c r="D456" s="421"/>
      <c r="E456" s="421"/>
      <c r="F456" s="421"/>
      <c r="G456" s="421"/>
      <c r="H456" s="426"/>
      <c r="I456" s="236"/>
      <c r="J456" s="234"/>
      <c r="K456" s="234"/>
      <c r="L456" s="234"/>
      <c r="M456" s="235"/>
      <c r="N456" s="428"/>
      <c r="O456" s="421"/>
      <c r="P456" s="421"/>
      <c r="Q456" s="421"/>
      <c r="R456" s="421"/>
      <c r="S456" s="245"/>
      <c r="T456" s="246"/>
      <c r="U456" s="246"/>
      <c r="V456" s="246"/>
      <c r="W456" s="247"/>
    </row>
    <row r="457" spans="1:23" ht="30" customHeight="1" thickBot="1">
      <c r="A457" s="415"/>
      <c r="B457" s="419"/>
      <c r="C457" s="149" t="s">
        <v>24</v>
      </c>
      <c r="D457" s="421"/>
      <c r="E457" s="421"/>
      <c r="F457" s="421"/>
      <c r="G457" s="421"/>
      <c r="H457" s="426"/>
      <c r="I457" s="237">
        <v>45</v>
      </c>
      <c r="J457" s="238"/>
      <c r="K457" s="238"/>
      <c r="L457" s="238"/>
      <c r="M457" s="239"/>
      <c r="N457" s="429"/>
      <c r="O457" s="424"/>
      <c r="P457" s="424"/>
      <c r="Q457" s="424"/>
      <c r="R457" s="424"/>
      <c r="S457" s="251"/>
      <c r="T457" s="248"/>
      <c r="U457" s="248"/>
      <c r="V457" s="248"/>
      <c r="W457" s="252"/>
    </row>
    <row r="458" spans="1:23" ht="30" customHeight="1" thickBot="1">
      <c r="A458" s="416"/>
      <c r="B458" s="422" t="s">
        <v>25</v>
      </c>
      <c r="C458" s="423"/>
      <c r="D458" s="256">
        <f>D450+E450+F450+G450+H450</f>
        <v>475.22999999999996</v>
      </c>
      <c r="E458" s="223"/>
      <c r="F458" s="223"/>
      <c r="G458" s="223"/>
      <c r="H458" s="223"/>
      <c r="I458" s="223">
        <f>I450+I451+I452+I453+I454+I455+I456+I457</f>
        <v>358.84000000000003</v>
      </c>
      <c r="J458" s="223">
        <f>J450+J451+J452+J453+J454+J455+J456+J457</f>
        <v>0</v>
      </c>
      <c r="K458" s="223">
        <f>K450+K451+K452+K453+K454+K455+K456+K457</f>
        <v>0</v>
      </c>
      <c r="L458" s="223">
        <f>L450+L451+L452+L453+L454+L455+L456+L457</f>
        <v>0</v>
      </c>
      <c r="M458" s="224">
        <f>M450+M451+M452+M453+M454+M455+M456+M457</f>
        <v>0</v>
      </c>
      <c r="N458" s="256">
        <f>N450+O450+P450+Q450+R450</f>
        <v>0</v>
      </c>
      <c r="O458" s="223"/>
      <c r="P458" s="223"/>
      <c r="Q458" s="223"/>
      <c r="R458" s="223"/>
      <c r="S458" s="223">
        <f>S450+S451+S452+S453+S454+S455+S456+S457</f>
        <v>0</v>
      </c>
      <c r="T458" s="223">
        <f>T450+T451+T452+T453+T454+T455+T456+T457</f>
        <v>0</v>
      </c>
      <c r="U458" s="223">
        <f>U450+U451+U452+U453+U454+U455+U456+U457</f>
        <v>0</v>
      </c>
      <c r="V458" s="223">
        <f>V450+V451+V452+V453+V454+V455+V456+V457</f>
        <v>0</v>
      </c>
      <c r="W458" s="224">
        <f>W450+W451+W452+W453+W454+W455+W456+W457</f>
        <v>0</v>
      </c>
    </row>
    <row r="459" spans="1:23" ht="30" customHeight="1">
      <c r="A459" s="415">
        <v>51</v>
      </c>
      <c r="B459" s="417" t="s">
        <v>316</v>
      </c>
      <c r="C459" s="144" t="s">
        <v>17</v>
      </c>
      <c r="D459" s="420">
        <v>128</v>
      </c>
      <c r="E459" s="420"/>
      <c r="F459" s="420"/>
      <c r="G459" s="420"/>
      <c r="H459" s="425">
        <v>1.1100000000000001</v>
      </c>
      <c r="I459" s="240"/>
      <c r="J459" s="232"/>
      <c r="K459" s="232"/>
      <c r="L459" s="232"/>
      <c r="M459" s="233"/>
      <c r="N459" s="427">
        <v>0.73</v>
      </c>
      <c r="O459" s="420"/>
      <c r="P459" s="420"/>
      <c r="Q459" s="420"/>
      <c r="R459" s="420"/>
      <c r="S459" s="242"/>
      <c r="T459" s="243"/>
      <c r="U459" s="243"/>
      <c r="V459" s="243"/>
      <c r="W459" s="244"/>
    </row>
    <row r="460" spans="1:23" ht="30" customHeight="1">
      <c r="A460" s="415"/>
      <c r="B460" s="418"/>
      <c r="C460" s="146" t="s">
        <v>18</v>
      </c>
      <c r="D460" s="421"/>
      <c r="E460" s="421"/>
      <c r="F460" s="421"/>
      <c r="G460" s="421"/>
      <c r="H460" s="426"/>
      <c r="I460" s="236"/>
      <c r="J460" s="234"/>
      <c r="K460" s="234"/>
      <c r="L460" s="234"/>
      <c r="M460" s="235"/>
      <c r="N460" s="428"/>
      <c r="O460" s="421"/>
      <c r="P460" s="421"/>
      <c r="Q460" s="421"/>
      <c r="R460" s="421"/>
      <c r="S460" s="245"/>
      <c r="T460" s="246"/>
      <c r="U460" s="246"/>
      <c r="V460" s="246"/>
      <c r="W460" s="247"/>
    </row>
    <row r="461" spans="1:23" ht="30" customHeight="1">
      <c r="A461" s="415"/>
      <c r="B461" s="418"/>
      <c r="C461" s="146" t="s">
        <v>19</v>
      </c>
      <c r="D461" s="421"/>
      <c r="E461" s="421"/>
      <c r="F461" s="421"/>
      <c r="G461" s="421"/>
      <c r="H461" s="426"/>
      <c r="I461" s="236"/>
      <c r="J461" s="234"/>
      <c r="K461" s="234"/>
      <c r="L461" s="234"/>
      <c r="M461" s="235"/>
      <c r="N461" s="428"/>
      <c r="O461" s="421"/>
      <c r="P461" s="421"/>
      <c r="Q461" s="421"/>
      <c r="R461" s="421"/>
      <c r="S461" s="245"/>
      <c r="T461" s="246"/>
      <c r="U461" s="246"/>
      <c r="V461" s="246"/>
      <c r="W461" s="247"/>
    </row>
    <row r="462" spans="1:23" ht="30" customHeight="1">
      <c r="A462" s="415"/>
      <c r="B462" s="418"/>
      <c r="C462" s="146" t="s">
        <v>20</v>
      </c>
      <c r="D462" s="421"/>
      <c r="E462" s="421"/>
      <c r="F462" s="421"/>
      <c r="G462" s="421"/>
      <c r="H462" s="426"/>
      <c r="I462" s="236"/>
      <c r="J462" s="234"/>
      <c r="K462" s="234"/>
      <c r="L462" s="234"/>
      <c r="M462" s="235"/>
      <c r="N462" s="428"/>
      <c r="O462" s="421"/>
      <c r="P462" s="421"/>
      <c r="Q462" s="421"/>
      <c r="R462" s="421"/>
      <c r="S462" s="245"/>
      <c r="T462" s="246"/>
      <c r="U462" s="246"/>
      <c r="V462" s="246"/>
      <c r="W462" s="247"/>
    </row>
    <row r="463" spans="1:23" ht="30" customHeight="1">
      <c r="A463" s="415"/>
      <c r="B463" s="418"/>
      <c r="C463" s="146" t="s">
        <v>21</v>
      </c>
      <c r="D463" s="421"/>
      <c r="E463" s="421"/>
      <c r="F463" s="421"/>
      <c r="G463" s="421"/>
      <c r="H463" s="426"/>
      <c r="I463" s="236"/>
      <c r="J463" s="234"/>
      <c r="K463" s="234"/>
      <c r="L463" s="234"/>
      <c r="M463" s="235"/>
      <c r="N463" s="428"/>
      <c r="O463" s="421"/>
      <c r="P463" s="421"/>
      <c r="Q463" s="421"/>
      <c r="R463" s="421"/>
      <c r="S463" s="245"/>
      <c r="T463" s="246"/>
      <c r="U463" s="246"/>
      <c r="V463" s="246"/>
      <c r="W463" s="247"/>
    </row>
    <row r="464" spans="1:23" ht="30" customHeight="1">
      <c r="A464" s="415"/>
      <c r="B464" s="418"/>
      <c r="C464" s="146" t="s">
        <v>22</v>
      </c>
      <c r="D464" s="421"/>
      <c r="E464" s="421"/>
      <c r="F464" s="421"/>
      <c r="G464" s="421"/>
      <c r="H464" s="426"/>
      <c r="I464" s="236"/>
      <c r="J464" s="234"/>
      <c r="K464" s="234"/>
      <c r="L464" s="234"/>
      <c r="M464" s="235"/>
      <c r="N464" s="428"/>
      <c r="O464" s="421"/>
      <c r="P464" s="421"/>
      <c r="Q464" s="421"/>
      <c r="R464" s="421"/>
      <c r="S464" s="245"/>
      <c r="T464" s="246"/>
      <c r="U464" s="246"/>
      <c r="V464" s="246"/>
      <c r="W464" s="247"/>
    </row>
    <row r="465" spans="1:23" ht="30" customHeight="1">
      <c r="A465" s="415"/>
      <c r="B465" s="418"/>
      <c r="C465" s="146" t="s">
        <v>23</v>
      </c>
      <c r="D465" s="421"/>
      <c r="E465" s="421"/>
      <c r="F465" s="421"/>
      <c r="G465" s="421"/>
      <c r="H465" s="426"/>
      <c r="I465" s="236"/>
      <c r="J465" s="234"/>
      <c r="K465" s="234"/>
      <c r="L465" s="234"/>
      <c r="M465" s="235"/>
      <c r="N465" s="428"/>
      <c r="O465" s="421"/>
      <c r="P465" s="421"/>
      <c r="Q465" s="421"/>
      <c r="R465" s="421"/>
      <c r="S465" s="245"/>
      <c r="T465" s="246"/>
      <c r="U465" s="246"/>
      <c r="V465" s="246"/>
      <c r="W465" s="247"/>
    </row>
    <row r="466" spans="1:23" ht="30" customHeight="1" thickBot="1">
      <c r="A466" s="415"/>
      <c r="B466" s="419"/>
      <c r="C466" s="149" t="s">
        <v>24</v>
      </c>
      <c r="D466" s="421"/>
      <c r="E466" s="421"/>
      <c r="F466" s="421"/>
      <c r="G466" s="421"/>
      <c r="H466" s="426"/>
      <c r="I466" s="237"/>
      <c r="J466" s="238"/>
      <c r="K466" s="238"/>
      <c r="L466" s="238"/>
      <c r="M466" s="239"/>
      <c r="N466" s="429"/>
      <c r="O466" s="424"/>
      <c r="P466" s="424"/>
      <c r="Q466" s="424"/>
      <c r="R466" s="424"/>
      <c r="S466" s="251"/>
      <c r="T466" s="248"/>
      <c r="U466" s="248"/>
      <c r="V466" s="248"/>
      <c r="W466" s="252"/>
    </row>
    <row r="467" spans="1:23" ht="30" customHeight="1" thickBot="1">
      <c r="A467" s="416"/>
      <c r="B467" s="422" t="s">
        <v>25</v>
      </c>
      <c r="C467" s="423"/>
      <c r="D467" s="256">
        <f>D459+E459+F459+G459+H459</f>
        <v>129.11000000000001</v>
      </c>
      <c r="E467" s="223"/>
      <c r="F467" s="223"/>
      <c r="G467" s="223"/>
      <c r="H467" s="223"/>
      <c r="I467" s="223">
        <f>I459+I460+I461+I462+I463+I464+I465+I466</f>
        <v>0</v>
      </c>
      <c r="J467" s="223">
        <f>J459+J460+J461+J462+J463+J464+J465+J466</f>
        <v>0</v>
      </c>
      <c r="K467" s="223">
        <f>K459+K460+K461+K462+K463+K464+K465+K466</f>
        <v>0</v>
      </c>
      <c r="L467" s="223">
        <f>L459+L460+L461+L462+L463+L464+L465+L466</f>
        <v>0</v>
      </c>
      <c r="M467" s="224">
        <f>M459+M460+M461+M462+M463+M464+M465+M466</f>
        <v>0</v>
      </c>
      <c r="N467" s="256">
        <f>N459+O459+P459+Q459+R459</f>
        <v>0.73</v>
      </c>
      <c r="O467" s="223"/>
      <c r="P467" s="223"/>
      <c r="Q467" s="223"/>
      <c r="R467" s="223"/>
      <c r="S467" s="223">
        <f>S459+S460+S461+S462+S463+S464+S465+S466</f>
        <v>0</v>
      </c>
      <c r="T467" s="223">
        <f>T459+T460+T461+T462+T463+T464+T465+T466</f>
        <v>0</v>
      </c>
      <c r="U467" s="223">
        <f>U459+U460+U461+U462+U463+U464+U465+U466</f>
        <v>0</v>
      </c>
      <c r="V467" s="223">
        <f>V459+V460+V461+V462+V463+V464+V465+V466</f>
        <v>0</v>
      </c>
      <c r="W467" s="224">
        <f>W459+W460+W461+W462+W463+W464+W465+W466</f>
        <v>0</v>
      </c>
    </row>
    <row r="468" spans="1:23" ht="30" customHeight="1">
      <c r="A468" s="415">
        <v>52</v>
      </c>
      <c r="B468" s="417" t="s">
        <v>317</v>
      </c>
      <c r="C468" s="144" t="s">
        <v>17</v>
      </c>
      <c r="D468" s="420">
        <v>722.13</v>
      </c>
      <c r="E468" s="420"/>
      <c r="F468" s="420">
        <v>1818.35</v>
      </c>
      <c r="G468" s="420">
        <v>0.4</v>
      </c>
      <c r="H468" s="425">
        <v>1.0900000000000001</v>
      </c>
      <c r="I468" s="240">
        <v>565.70000000000005</v>
      </c>
      <c r="J468" s="232"/>
      <c r="K468" s="232"/>
      <c r="L468" s="232"/>
      <c r="M468" s="233"/>
      <c r="N468" s="427"/>
      <c r="O468" s="420"/>
      <c r="P468" s="420"/>
      <c r="Q468" s="420"/>
      <c r="R468" s="420"/>
      <c r="S468" s="242"/>
      <c r="T468" s="243"/>
      <c r="U468" s="243"/>
      <c r="V468" s="243"/>
      <c r="W468" s="244"/>
    </row>
    <row r="469" spans="1:23" ht="30" customHeight="1">
      <c r="A469" s="415"/>
      <c r="B469" s="418"/>
      <c r="C469" s="146" t="s">
        <v>18</v>
      </c>
      <c r="D469" s="421"/>
      <c r="E469" s="421"/>
      <c r="F469" s="421"/>
      <c r="G469" s="421"/>
      <c r="H469" s="426"/>
      <c r="I469" s="236"/>
      <c r="J469" s="234"/>
      <c r="K469" s="234"/>
      <c r="L469" s="234"/>
      <c r="M469" s="235"/>
      <c r="N469" s="428"/>
      <c r="O469" s="421"/>
      <c r="P469" s="421"/>
      <c r="Q469" s="421"/>
      <c r="R469" s="421"/>
      <c r="S469" s="245"/>
      <c r="T469" s="246"/>
      <c r="U469" s="246"/>
      <c r="V469" s="246"/>
      <c r="W469" s="247"/>
    </row>
    <row r="470" spans="1:23" ht="30" customHeight="1">
      <c r="A470" s="415"/>
      <c r="B470" s="418"/>
      <c r="C470" s="146" t="s">
        <v>19</v>
      </c>
      <c r="D470" s="421"/>
      <c r="E470" s="421"/>
      <c r="F470" s="421"/>
      <c r="G470" s="421"/>
      <c r="H470" s="426"/>
      <c r="I470" s="236"/>
      <c r="J470" s="234"/>
      <c r="K470" s="234">
        <v>218.6</v>
      </c>
      <c r="L470" s="234"/>
      <c r="M470" s="235"/>
      <c r="N470" s="428"/>
      <c r="O470" s="421"/>
      <c r="P470" s="421"/>
      <c r="Q470" s="421"/>
      <c r="R470" s="421"/>
      <c r="S470" s="245"/>
      <c r="T470" s="246"/>
      <c r="U470" s="246"/>
      <c r="V470" s="246"/>
      <c r="W470" s="247"/>
    </row>
    <row r="471" spans="1:23" ht="30" customHeight="1">
      <c r="A471" s="415"/>
      <c r="B471" s="418"/>
      <c r="C471" s="146" t="s">
        <v>20</v>
      </c>
      <c r="D471" s="421"/>
      <c r="E471" s="421"/>
      <c r="F471" s="421"/>
      <c r="G471" s="421"/>
      <c r="H471" s="426"/>
      <c r="I471" s="236"/>
      <c r="J471" s="234"/>
      <c r="K471" s="234"/>
      <c r="L471" s="234"/>
      <c r="M471" s="235"/>
      <c r="N471" s="428"/>
      <c r="O471" s="421"/>
      <c r="P471" s="421"/>
      <c r="Q471" s="421"/>
      <c r="R471" s="421"/>
      <c r="S471" s="245"/>
      <c r="T471" s="246"/>
      <c r="U471" s="246"/>
      <c r="V471" s="246"/>
      <c r="W471" s="247"/>
    </row>
    <row r="472" spans="1:23" ht="30" customHeight="1">
      <c r="A472" s="415"/>
      <c r="B472" s="418"/>
      <c r="C472" s="146" t="s">
        <v>21</v>
      </c>
      <c r="D472" s="421"/>
      <c r="E472" s="421"/>
      <c r="F472" s="421"/>
      <c r="G472" s="421"/>
      <c r="H472" s="426"/>
      <c r="I472" s="236">
        <v>111.3</v>
      </c>
      <c r="J472" s="234"/>
      <c r="K472" s="234">
        <v>42</v>
      </c>
      <c r="L472" s="234"/>
      <c r="M472" s="235"/>
      <c r="N472" s="428"/>
      <c r="O472" s="421"/>
      <c r="P472" s="421"/>
      <c r="Q472" s="421"/>
      <c r="R472" s="421"/>
      <c r="S472" s="245"/>
      <c r="T472" s="246"/>
      <c r="U472" s="246"/>
      <c r="V472" s="246"/>
      <c r="W472" s="247"/>
    </row>
    <row r="473" spans="1:23" ht="30" customHeight="1">
      <c r="A473" s="415"/>
      <c r="B473" s="418"/>
      <c r="C473" s="146" t="s">
        <v>22</v>
      </c>
      <c r="D473" s="421"/>
      <c r="E473" s="421"/>
      <c r="F473" s="421"/>
      <c r="G473" s="421"/>
      <c r="H473" s="426"/>
      <c r="I473" s="236"/>
      <c r="J473" s="234"/>
      <c r="K473" s="234"/>
      <c r="L473" s="234"/>
      <c r="M473" s="235"/>
      <c r="N473" s="428"/>
      <c r="O473" s="421"/>
      <c r="P473" s="421"/>
      <c r="Q473" s="421"/>
      <c r="R473" s="421"/>
      <c r="S473" s="245"/>
      <c r="T473" s="246"/>
      <c r="U473" s="246"/>
      <c r="V473" s="246"/>
      <c r="W473" s="247"/>
    </row>
    <row r="474" spans="1:23" ht="30" customHeight="1">
      <c r="A474" s="415"/>
      <c r="B474" s="418"/>
      <c r="C474" s="146" t="s">
        <v>23</v>
      </c>
      <c r="D474" s="421"/>
      <c r="E474" s="421"/>
      <c r="F474" s="421"/>
      <c r="G474" s="421"/>
      <c r="H474" s="426"/>
      <c r="I474" s="236"/>
      <c r="J474" s="234"/>
      <c r="K474" s="234"/>
      <c r="L474" s="234"/>
      <c r="M474" s="235"/>
      <c r="N474" s="428"/>
      <c r="O474" s="421"/>
      <c r="P474" s="421"/>
      <c r="Q474" s="421"/>
      <c r="R474" s="421"/>
      <c r="S474" s="245"/>
      <c r="T474" s="246"/>
      <c r="U474" s="246"/>
      <c r="V474" s="246"/>
      <c r="W474" s="247"/>
    </row>
    <row r="475" spans="1:23" ht="30" customHeight="1" thickBot="1">
      <c r="A475" s="415"/>
      <c r="B475" s="419"/>
      <c r="C475" s="149" t="s">
        <v>24</v>
      </c>
      <c r="D475" s="421"/>
      <c r="E475" s="421"/>
      <c r="F475" s="421"/>
      <c r="G475" s="421"/>
      <c r="H475" s="426"/>
      <c r="I475" s="237"/>
      <c r="J475" s="238"/>
      <c r="K475" s="238"/>
      <c r="L475" s="238">
        <v>0.4</v>
      </c>
      <c r="M475" s="239"/>
      <c r="N475" s="429"/>
      <c r="O475" s="424"/>
      <c r="P475" s="424"/>
      <c r="Q475" s="424"/>
      <c r="R475" s="424"/>
      <c r="S475" s="251"/>
      <c r="T475" s="248"/>
      <c r="U475" s="248"/>
      <c r="V475" s="248"/>
      <c r="W475" s="252"/>
    </row>
    <row r="476" spans="1:23" ht="30" customHeight="1" thickBot="1">
      <c r="A476" s="416"/>
      <c r="B476" s="422" t="s">
        <v>25</v>
      </c>
      <c r="C476" s="423"/>
      <c r="D476" s="256">
        <f>D468+E468+F468+G468+H468</f>
        <v>2541.9700000000003</v>
      </c>
      <c r="E476" s="223"/>
      <c r="F476" s="223"/>
      <c r="G476" s="223"/>
      <c r="H476" s="223"/>
      <c r="I476" s="223">
        <f>I468+I469+I470+I471+I472+I473+I474+I475</f>
        <v>677</v>
      </c>
      <c r="J476" s="223">
        <f>J468+J469+J470+J471+J472+J473+J474+J475</f>
        <v>0</v>
      </c>
      <c r="K476" s="223">
        <f>K468+K469+K470+K471+K472+K473+K474+K475</f>
        <v>260.60000000000002</v>
      </c>
      <c r="L476" s="223">
        <f>L468+L469+L470+L471+L472+L473+L474+L475</f>
        <v>0.4</v>
      </c>
      <c r="M476" s="224">
        <f>M468+M469+M470+M471+M472+M473+M474+M475</f>
        <v>0</v>
      </c>
      <c r="N476" s="256">
        <f>N468+O468+P468+Q468+R468</f>
        <v>0</v>
      </c>
      <c r="O476" s="223"/>
      <c r="P476" s="223"/>
      <c r="Q476" s="223"/>
      <c r="R476" s="223"/>
      <c r="S476" s="223">
        <f>S468+S469+S470+S471+S472+S473+S474+S475</f>
        <v>0</v>
      </c>
      <c r="T476" s="223">
        <f>T468+T469+T470+T471+T472+T473+T474+T475</f>
        <v>0</v>
      </c>
      <c r="U476" s="223">
        <f>U468+U469+U470+U471+U472+U473+U474+U475</f>
        <v>0</v>
      </c>
      <c r="V476" s="223">
        <f>V468+V469+V470+V471+V472+V473+V474+V475</f>
        <v>0</v>
      </c>
      <c r="W476" s="224">
        <f>W468+W469+W470+W471+W472+W473+W474+W475</f>
        <v>0</v>
      </c>
    </row>
    <row r="477" spans="1:23" ht="30" customHeight="1">
      <c r="A477" s="415">
        <v>53</v>
      </c>
      <c r="B477" s="417" t="s">
        <v>318</v>
      </c>
      <c r="C477" s="144" t="s">
        <v>17</v>
      </c>
      <c r="D477" s="420">
        <v>825.67</v>
      </c>
      <c r="E477" s="420">
        <v>104.65</v>
      </c>
      <c r="F477" s="420">
        <v>182.27</v>
      </c>
      <c r="G477" s="420">
        <v>2.5</v>
      </c>
      <c r="H477" s="425">
        <v>3.15</v>
      </c>
      <c r="I477" s="240">
        <v>48.6</v>
      </c>
      <c r="J477" s="232"/>
      <c r="K477" s="232"/>
      <c r="L477" s="232"/>
      <c r="M477" s="233"/>
      <c r="N477" s="427">
        <v>4.55</v>
      </c>
      <c r="O477" s="420">
        <v>0.01</v>
      </c>
      <c r="P477" s="420"/>
      <c r="Q477" s="420">
        <v>0.41</v>
      </c>
      <c r="R477" s="420"/>
      <c r="S477" s="242"/>
      <c r="T477" s="243"/>
      <c r="U477" s="243"/>
      <c r="V477" s="243"/>
      <c r="W477" s="244"/>
    </row>
    <row r="478" spans="1:23" ht="30" customHeight="1">
      <c r="A478" s="415"/>
      <c r="B478" s="418"/>
      <c r="C478" s="146" t="s">
        <v>18</v>
      </c>
      <c r="D478" s="421"/>
      <c r="E478" s="421"/>
      <c r="F478" s="421"/>
      <c r="G478" s="421"/>
      <c r="H478" s="426"/>
      <c r="I478" s="236"/>
      <c r="J478" s="234"/>
      <c r="K478" s="234"/>
      <c r="L478" s="234"/>
      <c r="M478" s="235"/>
      <c r="N478" s="428"/>
      <c r="O478" s="421"/>
      <c r="P478" s="421"/>
      <c r="Q478" s="421"/>
      <c r="R478" s="421"/>
      <c r="S478" s="245"/>
      <c r="T478" s="246"/>
      <c r="U478" s="246"/>
      <c r="V478" s="246"/>
      <c r="W478" s="247"/>
    </row>
    <row r="479" spans="1:23" ht="30" customHeight="1">
      <c r="A479" s="415"/>
      <c r="B479" s="418"/>
      <c r="C479" s="146" t="s">
        <v>19</v>
      </c>
      <c r="D479" s="421"/>
      <c r="E479" s="421"/>
      <c r="F479" s="421"/>
      <c r="G479" s="421"/>
      <c r="H479" s="426"/>
      <c r="I479" s="236">
        <v>33</v>
      </c>
      <c r="J479" s="234"/>
      <c r="K479" s="234"/>
      <c r="L479" s="234"/>
      <c r="M479" s="235"/>
      <c r="N479" s="428"/>
      <c r="O479" s="421"/>
      <c r="P479" s="421"/>
      <c r="Q479" s="421"/>
      <c r="R479" s="421"/>
      <c r="S479" s="245"/>
      <c r="T479" s="246"/>
      <c r="U479" s="246"/>
      <c r="V479" s="246"/>
      <c r="W479" s="247"/>
    </row>
    <row r="480" spans="1:23" ht="30" customHeight="1">
      <c r="A480" s="415"/>
      <c r="B480" s="418"/>
      <c r="C480" s="146" t="s">
        <v>20</v>
      </c>
      <c r="D480" s="421"/>
      <c r="E480" s="421"/>
      <c r="F480" s="421"/>
      <c r="G480" s="421"/>
      <c r="H480" s="426"/>
      <c r="I480" s="236"/>
      <c r="J480" s="234"/>
      <c r="K480" s="234"/>
      <c r="L480" s="234"/>
      <c r="M480" s="235"/>
      <c r="N480" s="428"/>
      <c r="O480" s="421"/>
      <c r="P480" s="421"/>
      <c r="Q480" s="421"/>
      <c r="R480" s="421"/>
      <c r="S480" s="245"/>
      <c r="T480" s="246"/>
      <c r="U480" s="246"/>
      <c r="V480" s="246"/>
      <c r="W480" s="247"/>
    </row>
    <row r="481" spans="1:23" ht="30" customHeight="1">
      <c r="A481" s="415"/>
      <c r="B481" s="418"/>
      <c r="C481" s="146" t="s">
        <v>21</v>
      </c>
      <c r="D481" s="421"/>
      <c r="E481" s="421"/>
      <c r="F481" s="421"/>
      <c r="G481" s="421"/>
      <c r="H481" s="426"/>
      <c r="I481" s="236">
        <v>37</v>
      </c>
      <c r="J481" s="234"/>
      <c r="K481" s="234"/>
      <c r="L481" s="234"/>
      <c r="M481" s="235"/>
      <c r="N481" s="428"/>
      <c r="O481" s="421"/>
      <c r="P481" s="421"/>
      <c r="Q481" s="421"/>
      <c r="R481" s="421"/>
      <c r="S481" s="245"/>
      <c r="T481" s="246"/>
      <c r="U481" s="246"/>
      <c r="V481" s="246"/>
      <c r="W481" s="247"/>
    </row>
    <row r="482" spans="1:23" ht="30" customHeight="1">
      <c r="A482" s="415"/>
      <c r="B482" s="418"/>
      <c r="C482" s="146" t="s">
        <v>22</v>
      </c>
      <c r="D482" s="421"/>
      <c r="E482" s="421"/>
      <c r="F482" s="421"/>
      <c r="G482" s="421"/>
      <c r="H482" s="426"/>
      <c r="I482" s="236"/>
      <c r="J482" s="234"/>
      <c r="K482" s="234"/>
      <c r="L482" s="234"/>
      <c r="M482" s="235"/>
      <c r="N482" s="428"/>
      <c r="O482" s="421"/>
      <c r="P482" s="421"/>
      <c r="Q482" s="421"/>
      <c r="R482" s="421"/>
      <c r="S482" s="245"/>
      <c r="T482" s="246"/>
      <c r="U482" s="246"/>
      <c r="V482" s="246"/>
      <c r="W482" s="247"/>
    </row>
    <row r="483" spans="1:23" ht="30" customHeight="1">
      <c r="A483" s="415"/>
      <c r="B483" s="418"/>
      <c r="C483" s="146" t="s">
        <v>23</v>
      </c>
      <c r="D483" s="421"/>
      <c r="E483" s="421"/>
      <c r="F483" s="421"/>
      <c r="G483" s="421"/>
      <c r="H483" s="426"/>
      <c r="I483" s="236"/>
      <c r="J483" s="234"/>
      <c r="K483" s="234"/>
      <c r="L483" s="234"/>
      <c r="M483" s="235"/>
      <c r="N483" s="428"/>
      <c r="O483" s="421"/>
      <c r="P483" s="421"/>
      <c r="Q483" s="421"/>
      <c r="R483" s="421"/>
      <c r="S483" s="245"/>
      <c r="T483" s="246"/>
      <c r="U483" s="246"/>
      <c r="V483" s="246"/>
      <c r="W483" s="247"/>
    </row>
    <row r="484" spans="1:23" ht="30" customHeight="1" thickBot="1">
      <c r="A484" s="415"/>
      <c r="B484" s="419"/>
      <c r="C484" s="149" t="s">
        <v>24</v>
      </c>
      <c r="D484" s="421"/>
      <c r="E484" s="421"/>
      <c r="F484" s="421"/>
      <c r="G484" s="421"/>
      <c r="H484" s="426"/>
      <c r="I484" s="237"/>
      <c r="J484" s="238"/>
      <c r="K484" s="238"/>
      <c r="L484" s="238"/>
      <c r="M484" s="239"/>
      <c r="N484" s="429"/>
      <c r="O484" s="424"/>
      <c r="P484" s="424"/>
      <c r="Q484" s="424"/>
      <c r="R484" s="424"/>
      <c r="S484" s="251"/>
      <c r="T484" s="248"/>
      <c r="U484" s="248"/>
      <c r="V484" s="248"/>
      <c r="W484" s="252"/>
    </row>
    <row r="485" spans="1:23" ht="30" customHeight="1" thickBot="1">
      <c r="A485" s="416"/>
      <c r="B485" s="422" t="s">
        <v>25</v>
      </c>
      <c r="C485" s="423"/>
      <c r="D485" s="256">
        <f>D477+E477+F477+G477+H477</f>
        <v>1118.24</v>
      </c>
      <c r="E485" s="223"/>
      <c r="F485" s="223"/>
      <c r="G485" s="223"/>
      <c r="H485" s="223"/>
      <c r="I485" s="223">
        <f>I477+I478+I479+I480+I481+I482+I483+I484</f>
        <v>118.6</v>
      </c>
      <c r="J485" s="223">
        <f>J477+J478+J479+J480+J481+J482+J483+J484</f>
        <v>0</v>
      </c>
      <c r="K485" s="223">
        <f>K477+K478+K479+K480+K481+K482+K483+K484</f>
        <v>0</v>
      </c>
      <c r="L485" s="223">
        <f>L477+L478+L479+L480+L481+L482+L483+L484</f>
        <v>0</v>
      </c>
      <c r="M485" s="224">
        <f>M477+M478+M479+M480+M481+M482+M483+M484</f>
        <v>0</v>
      </c>
      <c r="N485" s="256">
        <f>N477+O477+P477+Q477+R477</f>
        <v>4.97</v>
      </c>
      <c r="O485" s="223"/>
      <c r="P485" s="223"/>
      <c r="Q485" s="223"/>
      <c r="R485" s="223"/>
      <c r="S485" s="223">
        <f>S477+S478+S479+S480+S481+S482+S483+S484</f>
        <v>0</v>
      </c>
      <c r="T485" s="223">
        <f>T477+T478+T479+T480+T481+T482+T483+T484</f>
        <v>0</v>
      </c>
      <c r="U485" s="223">
        <f>U477+U478+U479+U480+U481+U482+U483+U484</f>
        <v>0</v>
      </c>
      <c r="V485" s="223">
        <f>V477+V478+V479+V480+V481+V482+V483+V484</f>
        <v>0</v>
      </c>
      <c r="W485" s="224">
        <f>W477+W478+W479+W480+W481+W482+W483+W484</f>
        <v>0</v>
      </c>
    </row>
    <row r="486" spans="1:23" ht="30" customHeight="1">
      <c r="A486" s="415">
        <v>54</v>
      </c>
      <c r="B486" s="417" t="s">
        <v>319</v>
      </c>
      <c r="C486" s="144" t="s">
        <v>17</v>
      </c>
      <c r="D486" s="420">
        <v>496.41</v>
      </c>
      <c r="E486" s="420">
        <v>17.309999999999999</v>
      </c>
      <c r="F486" s="420">
        <v>625.77430000000004</v>
      </c>
      <c r="G486" s="420">
        <v>2.33</v>
      </c>
      <c r="H486" s="425">
        <v>1.35</v>
      </c>
      <c r="I486" s="240"/>
      <c r="J486" s="232"/>
      <c r="K486" s="232"/>
      <c r="L486" s="232"/>
      <c r="M486" s="233"/>
      <c r="N486" s="427">
        <v>3.05</v>
      </c>
      <c r="O486" s="420"/>
      <c r="P486" s="420"/>
      <c r="Q486" s="420">
        <v>0</v>
      </c>
      <c r="R486" s="420">
        <v>5.0599999999999996</v>
      </c>
      <c r="S486" s="242"/>
      <c r="T486" s="243"/>
      <c r="U486" s="243"/>
      <c r="V486" s="243"/>
      <c r="W486" s="244"/>
    </row>
    <row r="487" spans="1:23" ht="30" customHeight="1">
      <c r="A487" s="415"/>
      <c r="B487" s="418"/>
      <c r="C487" s="146" t="s">
        <v>18</v>
      </c>
      <c r="D487" s="421"/>
      <c r="E487" s="421"/>
      <c r="F487" s="421"/>
      <c r="G487" s="421"/>
      <c r="H487" s="426"/>
      <c r="I487" s="236"/>
      <c r="J487" s="234"/>
      <c r="K487" s="234"/>
      <c r="L487" s="234"/>
      <c r="M487" s="235"/>
      <c r="N487" s="428"/>
      <c r="O487" s="421"/>
      <c r="P487" s="421"/>
      <c r="Q487" s="421"/>
      <c r="R487" s="421"/>
      <c r="S487" s="245"/>
      <c r="T487" s="246"/>
      <c r="U487" s="246"/>
      <c r="V487" s="246"/>
      <c r="W487" s="247"/>
    </row>
    <row r="488" spans="1:23" ht="30" customHeight="1">
      <c r="A488" s="415"/>
      <c r="B488" s="418"/>
      <c r="C488" s="146" t="s">
        <v>19</v>
      </c>
      <c r="D488" s="421"/>
      <c r="E488" s="421"/>
      <c r="F488" s="421"/>
      <c r="G488" s="421"/>
      <c r="H488" s="426"/>
      <c r="I488" s="236"/>
      <c r="J488" s="234"/>
      <c r="K488" s="234"/>
      <c r="L488" s="234"/>
      <c r="M488" s="235"/>
      <c r="N488" s="428"/>
      <c r="O488" s="421"/>
      <c r="P488" s="421"/>
      <c r="Q488" s="421"/>
      <c r="R488" s="421"/>
      <c r="S488" s="245"/>
      <c r="T488" s="246"/>
      <c r="U488" s="246"/>
      <c r="V488" s="246"/>
      <c r="W488" s="247"/>
    </row>
    <row r="489" spans="1:23" ht="30" customHeight="1">
      <c r="A489" s="415"/>
      <c r="B489" s="418"/>
      <c r="C489" s="146" t="s">
        <v>20</v>
      </c>
      <c r="D489" s="421"/>
      <c r="E489" s="421"/>
      <c r="F489" s="421"/>
      <c r="G489" s="421"/>
      <c r="H489" s="426"/>
      <c r="I489" s="236"/>
      <c r="J489" s="234"/>
      <c r="K489" s="234"/>
      <c r="L489" s="234"/>
      <c r="M489" s="235"/>
      <c r="N489" s="428"/>
      <c r="O489" s="421"/>
      <c r="P489" s="421"/>
      <c r="Q489" s="421"/>
      <c r="R489" s="421"/>
      <c r="S489" s="245"/>
      <c r="T489" s="246"/>
      <c r="U489" s="246"/>
      <c r="V489" s="246"/>
      <c r="W489" s="247"/>
    </row>
    <row r="490" spans="1:23" ht="30" customHeight="1">
      <c r="A490" s="415"/>
      <c r="B490" s="418"/>
      <c r="C490" s="146" t="s">
        <v>21</v>
      </c>
      <c r="D490" s="421"/>
      <c r="E490" s="421"/>
      <c r="F490" s="421"/>
      <c r="G490" s="421"/>
      <c r="H490" s="426"/>
      <c r="I490" s="236"/>
      <c r="J490" s="234"/>
      <c r="K490" s="234"/>
      <c r="L490" s="234"/>
      <c r="M490" s="235"/>
      <c r="N490" s="428"/>
      <c r="O490" s="421"/>
      <c r="P490" s="421"/>
      <c r="Q490" s="421"/>
      <c r="R490" s="421"/>
      <c r="S490" s="245"/>
      <c r="T490" s="246"/>
      <c r="U490" s="246"/>
      <c r="V490" s="246"/>
      <c r="W490" s="247"/>
    </row>
    <row r="491" spans="1:23" ht="30" customHeight="1">
      <c r="A491" s="415"/>
      <c r="B491" s="418"/>
      <c r="C491" s="146" t="s">
        <v>22</v>
      </c>
      <c r="D491" s="421"/>
      <c r="E491" s="421"/>
      <c r="F491" s="421"/>
      <c r="G491" s="421"/>
      <c r="H491" s="426"/>
      <c r="I491" s="236"/>
      <c r="J491" s="234"/>
      <c r="K491" s="234"/>
      <c r="L491" s="234"/>
      <c r="M491" s="235"/>
      <c r="N491" s="428"/>
      <c r="O491" s="421"/>
      <c r="P491" s="421"/>
      <c r="Q491" s="421"/>
      <c r="R491" s="421"/>
      <c r="S491" s="245"/>
      <c r="T491" s="246"/>
      <c r="U491" s="246"/>
      <c r="V491" s="246"/>
      <c r="W491" s="247"/>
    </row>
    <row r="492" spans="1:23" ht="30" customHeight="1">
      <c r="A492" s="415"/>
      <c r="B492" s="418"/>
      <c r="C492" s="146" t="s">
        <v>23</v>
      </c>
      <c r="D492" s="421"/>
      <c r="E492" s="421"/>
      <c r="F492" s="421"/>
      <c r="G492" s="421"/>
      <c r="H492" s="426"/>
      <c r="I492" s="236"/>
      <c r="J492" s="234"/>
      <c r="K492" s="234"/>
      <c r="L492" s="234"/>
      <c r="M492" s="235"/>
      <c r="N492" s="428"/>
      <c r="O492" s="421"/>
      <c r="P492" s="421"/>
      <c r="Q492" s="421"/>
      <c r="R492" s="421"/>
      <c r="S492" s="245"/>
      <c r="T492" s="246"/>
      <c r="U492" s="246"/>
      <c r="V492" s="246"/>
      <c r="W492" s="247"/>
    </row>
    <row r="493" spans="1:23" ht="30" customHeight="1" thickBot="1">
      <c r="A493" s="415"/>
      <c r="B493" s="419"/>
      <c r="C493" s="149" t="s">
        <v>24</v>
      </c>
      <c r="D493" s="421"/>
      <c r="E493" s="421"/>
      <c r="F493" s="421"/>
      <c r="G493" s="421"/>
      <c r="H493" s="426"/>
      <c r="I493" s="237"/>
      <c r="J493" s="238"/>
      <c r="K493" s="238"/>
      <c r="L493" s="238"/>
      <c r="M493" s="239"/>
      <c r="N493" s="429"/>
      <c r="O493" s="424"/>
      <c r="P493" s="424"/>
      <c r="Q493" s="424"/>
      <c r="R493" s="424"/>
      <c r="S493" s="251"/>
      <c r="T493" s="248"/>
      <c r="U493" s="248"/>
      <c r="V493" s="248"/>
      <c r="W493" s="252"/>
    </row>
    <row r="494" spans="1:23" ht="30" customHeight="1" thickBot="1">
      <c r="A494" s="416"/>
      <c r="B494" s="422" t="s">
        <v>25</v>
      </c>
      <c r="C494" s="423"/>
      <c r="D494" s="256">
        <f>D486+E486+F486+G486+H486</f>
        <v>1143.1742999999999</v>
      </c>
      <c r="E494" s="223"/>
      <c r="F494" s="223"/>
      <c r="G494" s="223"/>
      <c r="H494" s="223"/>
      <c r="I494" s="223">
        <f>I486+I487+I488+I489+I490+I491+I492+I493</f>
        <v>0</v>
      </c>
      <c r="J494" s="223">
        <f>J486+J487+J488+J489+J490+J491+J492+J493</f>
        <v>0</v>
      </c>
      <c r="K494" s="223">
        <f>K486+K487+K488+K489+K490+K491+K492+K493</f>
        <v>0</v>
      </c>
      <c r="L494" s="223">
        <f>L486+L487+L488+L489+L490+L491+L492+L493</f>
        <v>0</v>
      </c>
      <c r="M494" s="224">
        <f>M486+M487+M488+M489+M490+M491+M492+M493</f>
        <v>0</v>
      </c>
      <c r="N494" s="256">
        <f>N486+O486+P486+Q486+R486</f>
        <v>8.11</v>
      </c>
      <c r="O494" s="223"/>
      <c r="P494" s="223"/>
      <c r="Q494" s="223"/>
      <c r="R494" s="223"/>
      <c r="S494" s="223">
        <f>S486+S487+S488+S489+S490+S491+S492+S493</f>
        <v>0</v>
      </c>
      <c r="T494" s="223">
        <f>T486+T487+T488+T489+T490+T491+T492+T493</f>
        <v>0</v>
      </c>
      <c r="U494" s="223">
        <f>U486+U487+U488+U489+U490+U491+U492+U493</f>
        <v>0</v>
      </c>
      <c r="V494" s="223">
        <f>V486+V487+V488+V489+V490+V491+V492+V493</f>
        <v>0</v>
      </c>
      <c r="W494" s="224">
        <f>W486+W487+W488+W489+W490+W491+W492+W493</f>
        <v>0</v>
      </c>
    </row>
    <row r="495" spans="1:23" ht="30" customHeight="1">
      <c r="A495" s="415">
        <v>55</v>
      </c>
      <c r="B495" s="417" t="s">
        <v>320</v>
      </c>
      <c r="C495" s="144" t="s">
        <v>17</v>
      </c>
      <c r="D495" s="420">
        <v>118.76</v>
      </c>
      <c r="E495" s="420"/>
      <c r="F495" s="420"/>
      <c r="G495" s="420">
        <v>0.13</v>
      </c>
      <c r="H495" s="425"/>
      <c r="I495" s="240"/>
      <c r="J495" s="232"/>
      <c r="K495" s="232"/>
      <c r="L495" s="232"/>
      <c r="M495" s="233"/>
      <c r="N495" s="427">
        <v>4.6100000000000003</v>
      </c>
      <c r="O495" s="420"/>
      <c r="P495" s="420"/>
      <c r="Q495" s="420"/>
      <c r="R495" s="420"/>
      <c r="S495" s="242"/>
      <c r="T495" s="243"/>
      <c r="U495" s="243"/>
      <c r="V495" s="243"/>
      <c r="W495" s="244"/>
    </row>
    <row r="496" spans="1:23" ht="30" customHeight="1">
      <c r="A496" s="415"/>
      <c r="B496" s="418"/>
      <c r="C496" s="146" t="s">
        <v>18</v>
      </c>
      <c r="D496" s="421"/>
      <c r="E496" s="421"/>
      <c r="F496" s="421"/>
      <c r="G496" s="421"/>
      <c r="H496" s="426"/>
      <c r="I496" s="236"/>
      <c r="J496" s="234"/>
      <c r="K496" s="234"/>
      <c r="L496" s="234"/>
      <c r="M496" s="235"/>
      <c r="N496" s="428"/>
      <c r="O496" s="421"/>
      <c r="P496" s="421"/>
      <c r="Q496" s="421"/>
      <c r="R496" s="421"/>
      <c r="S496" s="245"/>
      <c r="T496" s="246"/>
      <c r="U496" s="246"/>
      <c r="V496" s="246"/>
      <c r="W496" s="247"/>
    </row>
    <row r="497" spans="1:23" ht="30" customHeight="1">
      <c r="A497" s="415"/>
      <c r="B497" s="418"/>
      <c r="C497" s="146" t="s">
        <v>19</v>
      </c>
      <c r="D497" s="421"/>
      <c r="E497" s="421"/>
      <c r="F497" s="421"/>
      <c r="G497" s="421"/>
      <c r="H497" s="426"/>
      <c r="I497" s="236"/>
      <c r="J497" s="234"/>
      <c r="K497" s="234"/>
      <c r="L497" s="234"/>
      <c r="M497" s="235"/>
      <c r="N497" s="428"/>
      <c r="O497" s="421"/>
      <c r="P497" s="421"/>
      <c r="Q497" s="421"/>
      <c r="R497" s="421"/>
      <c r="S497" s="245"/>
      <c r="T497" s="246"/>
      <c r="U497" s="246"/>
      <c r="V497" s="246"/>
      <c r="W497" s="247"/>
    </row>
    <row r="498" spans="1:23" ht="30" customHeight="1">
      <c r="A498" s="415"/>
      <c r="B498" s="418"/>
      <c r="C498" s="146" t="s">
        <v>20</v>
      </c>
      <c r="D498" s="421"/>
      <c r="E498" s="421"/>
      <c r="F498" s="421"/>
      <c r="G498" s="421"/>
      <c r="H498" s="426"/>
      <c r="I498" s="236"/>
      <c r="J498" s="234"/>
      <c r="K498" s="234"/>
      <c r="L498" s="234"/>
      <c r="M498" s="235"/>
      <c r="N498" s="428"/>
      <c r="O498" s="421"/>
      <c r="P498" s="421"/>
      <c r="Q498" s="421"/>
      <c r="R498" s="421"/>
      <c r="S498" s="245"/>
      <c r="T498" s="246"/>
      <c r="U498" s="246"/>
      <c r="V498" s="246"/>
      <c r="W498" s="247"/>
    </row>
    <row r="499" spans="1:23" ht="30" customHeight="1">
      <c r="A499" s="415"/>
      <c r="B499" s="418"/>
      <c r="C499" s="146" t="s">
        <v>21</v>
      </c>
      <c r="D499" s="421"/>
      <c r="E499" s="421"/>
      <c r="F499" s="421"/>
      <c r="G499" s="421"/>
      <c r="H499" s="426"/>
      <c r="I499" s="236"/>
      <c r="J499" s="234"/>
      <c r="K499" s="234"/>
      <c r="L499" s="234"/>
      <c r="M499" s="235"/>
      <c r="N499" s="428"/>
      <c r="O499" s="421"/>
      <c r="P499" s="421"/>
      <c r="Q499" s="421"/>
      <c r="R499" s="421"/>
      <c r="S499" s="245"/>
      <c r="T499" s="246"/>
      <c r="U499" s="246"/>
      <c r="V499" s="246"/>
      <c r="W499" s="247"/>
    </row>
    <row r="500" spans="1:23" ht="30" customHeight="1">
      <c r="A500" s="415"/>
      <c r="B500" s="418"/>
      <c r="C500" s="146" t="s">
        <v>22</v>
      </c>
      <c r="D500" s="421"/>
      <c r="E500" s="421"/>
      <c r="F500" s="421"/>
      <c r="G500" s="421"/>
      <c r="H500" s="426"/>
      <c r="I500" s="236"/>
      <c r="J500" s="234"/>
      <c r="K500" s="234"/>
      <c r="L500" s="234"/>
      <c r="M500" s="235"/>
      <c r="N500" s="428"/>
      <c r="O500" s="421"/>
      <c r="P500" s="421"/>
      <c r="Q500" s="421"/>
      <c r="R500" s="421"/>
      <c r="S500" s="245"/>
      <c r="T500" s="246"/>
      <c r="U500" s="246"/>
      <c r="V500" s="246"/>
      <c r="W500" s="247"/>
    </row>
    <row r="501" spans="1:23" ht="30" customHeight="1">
      <c r="A501" s="415"/>
      <c r="B501" s="418"/>
      <c r="C501" s="146" t="s">
        <v>23</v>
      </c>
      <c r="D501" s="421"/>
      <c r="E501" s="421"/>
      <c r="F501" s="421"/>
      <c r="G501" s="421"/>
      <c r="H501" s="426"/>
      <c r="I501" s="236"/>
      <c r="J501" s="234"/>
      <c r="K501" s="234"/>
      <c r="L501" s="234"/>
      <c r="M501" s="235"/>
      <c r="N501" s="428"/>
      <c r="O501" s="421"/>
      <c r="P501" s="421"/>
      <c r="Q501" s="421"/>
      <c r="R501" s="421"/>
      <c r="S501" s="245"/>
      <c r="T501" s="246"/>
      <c r="U501" s="246"/>
      <c r="V501" s="246"/>
      <c r="W501" s="247"/>
    </row>
    <row r="502" spans="1:23" ht="30" customHeight="1" thickBot="1">
      <c r="A502" s="415"/>
      <c r="B502" s="419"/>
      <c r="C502" s="149" t="s">
        <v>24</v>
      </c>
      <c r="D502" s="421"/>
      <c r="E502" s="421"/>
      <c r="F502" s="421"/>
      <c r="G502" s="421"/>
      <c r="H502" s="426"/>
      <c r="I502" s="237"/>
      <c r="J502" s="238"/>
      <c r="K502" s="238"/>
      <c r="L502" s="238"/>
      <c r="M502" s="239"/>
      <c r="N502" s="429"/>
      <c r="O502" s="424"/>
      <c r="P502" s="424"/>
      <c r="Q502" s="424"/>
      <c r="R502" s="424"/>
      <c r="S502" s="251"/>
      <c r="T502" s="248"/>
      <c r="U502" s="248"/>
      <c r="V502" s="248"/>
      <c r="W502" s="252"/>
    </row>
    <row r="503" spans="1:23" ht="30" customHeight="1" thickBot="1">
      <c r="A503" s="416"/>
      <c r="B503" s="422" t="s">
        <v>25</v>
      </c>
      <c r="C503" s="423"/>
      <c r="D503" s="256">
        <f>D495+E495+F495+G495+H495</f>
        <v>118.89</v>
      </c>
      <c r="E503" s="223"/>
      <c r="F503" s="223"/>
      <c r="G503" s="223"/>
      <c r="H503" s="223"/>
      <c r="I503" s="223">
        <f>I495+I496+I497+I498+I499+I500+I501+I502</f>
        <v>0</v>
      </c>
      <c r="J503" s="223">
        <f>J495+J496+J497+J498+J499+J500+J501+J502</f>
        <v>0</v>
      </c>
      <c r="K503" s="223">
        <f>K495+K496+K497+K498+K499+K500+K501+K502</f>
        <v>0</v>
      </c>
      <c r="L503" s="223">
        <f>L495+L496+L497+L498+L499+L500+L501+L502</f>
        <v>0</v>
      </c>
      <c r="M503" s="224">
        <f>M495+M496+M497+M498+M499+M500+M501+M502</f>
        <v>0</v>
      </c>
      <c r="N503" s="256">
        <f>N495+O495+P495+Q495+R495</f>
        <v>4.6100000000000003</v>
      </c>
      <c r="O503" s="223"/>
      <c r="P503" s="223"/>
      <c r="Q503" s="223"/>
      <c r="R503" s="223"/>
      <c r="S503" s="223">
        <f>S495+S496+S497+S498+S499+S500+S501+S502</f>
        <v>0</v>
      </c>
      <c r="T503" s="223">
        <f>T495+T496+T497+T498+T499+T500+T501+T502</f>
        <v>0</v>
      </c>
      <c r="U503" s="223">
        <f>U495+U496+U497+U498+U499+U500+U501+U502</f>
        <v>0</v>
      </c>
      <c r="V503" s="223">
        <f>V495+V496+V497+V498+V499+V500+V501+V502</f>
        <v>0</v>
      </c>
      <c r="W503" s="224">
        <f>W495+W496+W497+W498+W499+W500+W501+W502</f>
        <v>0</v>
      </c>
    </row>
    <row r="504" spans="1:23" ht="30" customHeight="1">
      <c r="A504" s="415">
        <v>56</v>
      </c>
      <c r="B504" s="417" t="s">
        <v>321</v>
      </c>
      <c r="C504" s="144" t="s">
        <v>17</v>
      </c>
      <c r="D504" s="420">
        <v>0</v>
      </c>
      <c r="E504" s="420">
        <v>0</v>
      </c>
      <c r="F504" s="420">
        <v>0</v>
      </c>
      <c r="G504" s="420">
        <v>0</v>
      </c>
      <c r="H504" s="425">
        <v>0</v>
      </c>
      <c r="I504" s="240"/>
      <c r="J504" s="232"/>
      <c r="K504" s="232"/>
      <c r="L504" s="232"/>
      <c r="M504" s="233"/>
      <c r="N504" s="427">
        <v>0</v>
      </c>
      <c r="O504" s="420">
        <v>0</v>
      </c>
      <c r="P504" s="420">
        <v>0</v>
      </c>
      <c r="Q504" s="420">
        <v>0</v>
      </c>
      <c r="R504" s="420">
        <v>0</v>
      </c>
      <c r="S504" s="242"/>
      <c r="T504" s="243"/>
      <c r="U504" s="243"/>
      <c r="V504" s="243"/>
      <c r="W504" s="244"/>
    </row>
    <row r="505" spans="1:23" ht="30" customHeight="1">
      <c r="A505" s="415"/>
      <c r="B505" s="418"/>
      <c r="C505" s="146" t="s">
        <v>18</v>
      </c>
      <c r="D505" s="421"/>
      <c r="E505" s="421"/>
      <c r="F505" s="421"/>
      <c r="G505" s="421"/>
      <c r="H505" s="426"/>
      <c r="I505" s="236"/>
      <c r="J505" s="234"/>
      <c r="K505" s="234"/>
      <c r="L505" s="234"/>
      <c r="M505" s="235"/>
      <c r="N505" s="428"/>
      <c r="O505" s="421"/>
      <c r="P505" s="421"/>
      <c r="Q505" s="421"/>
      <c r="R505" s="421"/>
      <c r="S505" s="245"/>
      <c r="T505" s="246"/>
      <c r="U505" s="246"/>
      <c r="V505" s="246"/>
      <c r="W505" s="247"/>
    </row>
    <row r="506" spans="1:23" ht="30" customHeight="1">
      <c r="A506" s="415"/>
      <c r="B506" s="418"/>
      <c r="C506" s="146" t="s">
        <v>19</v>
      </c>
      <c r="D506" s="421"/>
      <c r="E506" s="421"/>
      <c r="F506" s="421"/>
      <c r="G506" s="421"/>
      <c r="H506" s="426"/>
      <c r="I506" s="236"/>
      <c r="J506" s="234"/>
      <c r="K506" s="234"/>
      <c r="L506" s="234"/>
      <c r="M506" s="235"/>
      <c r="N506" s="428"/>
      <c r="O506" s="421"/>
      <c r="P506" s="421"/>
      <c r="Q506" s="421"/>
      <c r="R506" s="421"/>
      <c r="S506" s="245"/>
      <c r="T506" s="246"/>
      <c r="U506" s="246"/>
      <c r="V506" s="246"/>
      <c r="W506" s="247"/>
    </row>
    <row r="507" spans="1:23" ht="30" customHeight="1">
      <c r="A507" s="415"/>
      <c r="B507" s="418"/>
      <c r="C507" s="146" t="s">
        <v>20</v>
      </c>
      <c r="D507" s="421"/>
      <c r="E507" s="421"/>
      <c r="F507" s="421"/>
      <c r="G507" s="421"/>
      <c r="H507" s="426"/>
      <c r="I507" s="236"/>
      <c r="J507" s="234"/>
      <c r="K507" s="234"/>
      <c r="L507" s="234"/>
      <c r="M507" s="235"/>
      <c r="N507" s="428"/>
      <c r="O507" s="421"/>
      <c r="P507" s="421"/>
      <c r="Q507" s="421"/>
      <c r="R507" s="421"/>
      <c r="S507" s="245"/>
      <c r="T507" s="246"/>
      <c r="U507" s="246"/>
      <c r="V507" s="246"/>
      <c r="W507" s="247"/>
    </row>
    <row r="508" spans="1:23" ht="30" customHeight="1">
      <c r="A508" s="415"/>
      <c r="B508" s="418"/>
      <c r="C508" s="146" t="s">
        <v>21</v>
      </c>
      <c r="D508" s="421"/>
      <c r="E508" s="421"/>
      <c r="F508" s="421"/>
      <c r="G508" s="421"/>
      <c r="H508" s="426"/>
      <c r="I508" s="236"/>
      <c r="J508" s="234"/>
      <c r="K508" s="234"/>
      <c r="L508" s="234"/>
      <c r="M508" s="235"/>
      <c r="N508" s="428"/>
      <c r="O508" s="421"/>
      <c r="P508" s="421"/>
      <c r="Q508" s="421"/>
      <c r="R508" s="421"/>
      <c r="S508" s="245"/>
      <c r="T508" s="246"/>
      <c r="U508" s="246"/>
      <c r="V508" s="246"/>
      <c r="W508" s="247"/>
    </row>
    <row r="509" spans="1:23" ht="30" customHeight="1">
      <c r="A509" s="415"/>
      <c r="B509" s="418"/>
      <c r="C509" s="146" t="s">
        <v>22</v>
      </c>
      <c r="D509" s="421"/>
      <c r="E509" s="421"/>
      <c r="F509" s="421"/>
      <c r="G509" s="421"/>
      <c r="H509" s="426"/>
      <c r="I509" s="236"/>
      <c r="J509" s="234"/>
      <c r="K509" s="234"/>
      <c r="L509" s="234"/>
      <c r="M509" s="235"/>
      <c r="N509" s="428"/>
      <c r="O509" s="421"/>
      <c r="P509" s="421"/>
      <c r="Q509" s="421"/>
      <c r="R509" s="421"/>
      <c r="S509" s="245"/>
      <c r="T509" s="246"/>
      <c r="U509" s="246"/>
      <c r="V509" s="246"/>
      <c r="W509" s="247"/>
    </row>
    <row r="510" spans="1:23" ht="30" customHeight="1">
      <c r="A510" s="415"/>
      <c r="B510" s="418"/>
      <c r="C510" s="146" t="s">
        <v>23</v>
      </c>
      <c r="D510" s="421"/>
      <c r="E510" s="421"/>
      <c r="F510" s="421"/>
      <c r="G510" s="421"/>
      <c r="H510" s="426"/>
      <c r="I510" s="236"/>
      <c r="J510" s="234"/>
      <c r="K510" s="234"/>
      <c r="L510" s="234"/>
      <c r="M510" s="235"/>
      <c r="N510" s="428"/>
      <c r="O510" s="421"/>
      <c r="P510" s="421"/>
      <c r="Q510" s="421"/>
      <c r="R510" s="421"/>
      <c r="S510" s="245"/>
      <c r="T510" s="246"/>
      <c r="U510" s="246"/>
      <c r="V510" s="246"/>
      <c r="W510" s="247"/>
    </row>
    <row r="511" spans="1:23" ht="30" customHeight="1" thickBot="1">
      <c r="A511" s="415"/>
      <c r="B511" s="419"/>
      <c r="C511" s="149" t="s">
        <v>24</v>
      </c>
      <c r="D511" s="421"/>
      <c r="E511" s="421"/>
      <c r="F511" s="421"/>
      <c r="G511" s="421"/>
      <c r="H511" s="426"/>
      <c r="I511" s="237"/>
      <c r="J511" s="238"/>
      <c r="K511" s="238"/>
      <c r="L511" s="238"/>
      <c r="M511" s="239"/>
      <c r="N511" s="429"/>
      <c r="O511" s="424"/>
      <c r="P511" s="424"/>
      <c r="Q511" s="424"/>
      <c r="R511" s="424"/>
      <c r="S511" s="251"/>
      <c r="T511" s="248"/>
      <c r="U511" s="248"/>
      <c r="V511" s="248"/>
      <c r="W511" s="252"/>
    </row>
    <row r="512" spans="1:23" ht="30" customHeight="1" thickBot="1">
      <c r="A512" s="416"/>
      <c r="B512" s="422" t="s">
        <v>25</v>
      </c>
      <c r="C512" s="423"/>
      <c r="D512" s="256">
        <f>D504+E504+F504+G504+H504</f>
        <v>0</v>
      </c>
      <c r="E512" s="223"/>
      <c r="F512" s="223"/>
      <c r="G512" s="223"/>
      <c r="H512" s="223"/>
      <c r="I512" s="223">
        <f>I504+I505+I506+I507+I508+I509+I510+I511</f>
        <v>0</v>
      </c>
      <c r="J512" s="223">
        <f>J504+J505+J506+J507+J508+J509+J510+J511</f>
        <v>0</v>
      </c>
      <c r="K512" s="223">
        <f>K504+K505+K506+K507+K508+K509+K510+K511</f>
        <v>0</v>
      </c>
      <c r="L512" s="223">
        <f>L504+L505+L506+L507+L508+L509+L510+L511</f>
        <v>0</v>
      </c>
      <c r="M512" s="224">
        <f>M504+M505+M506+M507+M508+M509+M510+M511</f>
        <v>0</v>
      </c>
      <c r="N512" s="256">
        <f>N504+O504+P504+Q504+R504</f>
        <v>0</v>
      </c>
      <c r="O512" s="223"/>
      <c r="P512" s="223"/>
      <c r="Q512" s="223"/>
      <c r="R512" s="223"/>
      <c r="S512" s="223">
        <f>S504+S505+S506+S507+S508+S509+S510+S511</f>
        <v>0</v>
      </c>
      <c r="T512" s="223">
        <f>T504+T505+T506+T507+T508+T509+T510+T511</f>
        <v>0</v>
      </c>
      <c r="U512" s="223">
        <f>U504+U505+U506+U507+U508+U509+U510+U511</f>
        <v>0</v>
      </c>
      <c r="V512" s="223">
        <f>V504+V505+V506+V507+V508+V509+V510+V511</f>
        <v>0</v>
      </c>
      <c r="W512" s="224">
        <f>W504+W505+W506+W507+W508+W509+W510+W511</f>
        <v>0</v>
      </c>
    </row>
    <row r="513" spans="1:23" ht="30" customHeight="1">
      <c r="A513" s="415"/>
      <c r="B513" s="561" t="s">
        <v>25</v>
      </c>
      <c r="C513" s="91" t="s">
        <v>17</v>
      </c>
      <c r="D513" s="527">
        <f t="shared" ref="D513:W520" si="0">D9+D18+D27+D36+D45+D54+D63+D72+D81+D90+D99+D108+D117+D126+D135+D144+D153+D162+D171+D180+D189+D198+D207+D216+D225+D234+D243+D252+D261+D270+D279+D288+D297+D306+D315+D324+D333+D342+D351+D360+D369+D378+D387+D396+D405+D414+D423+D432+D441+D450+D459+D468+D477+D486+D495+D504</f>
        <v>28162.239999999998</v>
      </c>
      <c r="E513" s="527">
        <f t="shared" si="0"/>
        <v>282.61930000000001</v>
      </c>
      <c r="F513" s="527">
        <f t="shared" si="0"/>
        <v>14579.3233</v>
      </c>
      <c r="G513" s="527">
        <f t="shared" si="0"/>
        <v>107.18839999999999</v>
      </c>
      <c r="H513" s="527">
        <f t="shared" si="0"/>
        <v>72.542800000000014</v>
      </c>
      <c r="I513" s="263">
        <f t="shared" si="0"/>
        <v>2015.2500000000002</v>
      </c>
      <c r="J513" s="264">
        <f t="shared" si="0"/>
        <v>27.7</v>
      </c>
      <c r="K513" s="264">
        <f t="shared" si="0"/>
        <v>287.89999999999998</v>
      </c>
      <c r="L513" s="264">
        <f t="shared" si="0"/>
        <v>0.82000000000000006</v>
      </c>
      <c r="M513" s="265">
        <f t="shared" si="0"/>
        <v>2.9</v>
      </c>
      <c r="N513" s="527">
        <f t="shared" si="0"/>
        <v>141.89300000000003</v>
      </c>
      <c r="O513" s="527">
        <f t="shared" si="0"/>
        <v>5.1709999999999994</v>
      </c>
      <c r="P513" s="527">
        <f t="shared" si="0"/>
        <v>73.792999999999992</v>
      </c>
      <c r="Q513" s="527">
        <f t="shared" si="0"/>
        <v>3176.096</v>
      </c>
      <c r="R513" s="527">
        <f t="shared" si="0"/>
        <v>37.948</v>
      </c>
      <c r="S513" s="266">
        <f t="shared" si="0"/>
        <v>0.11</v>
      </c>
      <c r="T513" s="267">
        <f t="shared" si="0"/>
        <v>1</v>
      </c>
      <c r="U513" s="267">
        <f t="shared" si="0"/>
        <v>4</v>
      </c>
      <c r="V513" s="267">
        <f t="shared" si="0"/>
        <v>2.52</v>
      </c>
      <c r="W513" s="268">
        <f t="shared" si="0"/>
        <v>0</v>
      </c>
    </row>
    <row r="514" spans="1:23" ht="30" customHeight="1">
      <c r="A514" s="415"/>
      <c r="B514" s="562"/>
      <c r="C514" s="91" t="s">
        <v>18</v>
      </c>
      <c r="D514" s="528"/>
      <c r="E514" s="528"/>
      <c r="F514" s="528"/>
      <c r="G514" s="528"/>
      <c r="H514" s="528"/>
      <c r="I514" s="263">
        <f t="shared" si="0"/>
        <v>24.07</v>
      </c>
      <c r="J514" s="264">
        <f t="shared" si="0"/>
        <v>0</v>
      </c>
      <c r="K514" s="264">
        <f t="shared" si="0"/>
        <v>3.1</v>
      </c>
      <c r="L514" s="264">
        <f t="shared" si="0"/>
        <v>0</v>
      </c>
      <c r="M514" s="265">
        <f t="shared" si="0"/>
        <v>7.4827000000000004</v>
      </c>
      <c r="N514" s="528"/>
      <c r="O514" s="528"/>
      <c r="P514" s="528"/>
      <c r="Q514" s="528"/>
      <c r="R514" s="528"/>
      <c r="S514" s="266">
        <f t="shared" si="0"/>
        <v>12</v>
      </c>
      <c r="T514" s="267">
        <f t="shared" si="0"/>
        <v>0</v>
      </c>
      <c r="U514" s="267">
        <f t="shared" si="0"/>
        <v>0</v>
      </c>
      <c r="V514" s="267">
        <f t="shared" si="0"/>
        <v>0</v>
      </c>
      <c r="W514" s="268">
        <f t="shared" si="0"/>
        <v>0</v>
      </c>
    </row>
    <row r="515" spans="1:23" ht="30" customHeight="1">
      <c r="A515" s="415"/>
      <c r="B515" s="562"/>
      <c r="C515" s="91" t="s">
        <v>19</v>
      </c>
      <c r="D515" s="528"/>
      <c r="E515" s="528"/>
      <c r="F515" s="528"/>
      <c r="G515" s="528"/>
      <c r="H515" s="528"/>
      <c r="I515" s="263">
        <f t="shared" si="0"/>
        <v>353.56</v>
      </c>
      <c r="J515" s="264">
        <f t="shared" si="0"/>
        <v>0</v>
      </c>
      <c r="K515" s="264">
        <f t="shared" si="0"/>
        <v>740.43999999999994</v>
      </c>
      <c r="L515" s="264">
        <f t="shared" si="0"/>
        <v>0</v>
      </c>
      <c r="M515" s="265">
        <f t="shared" si="0"/>
        <v>0</v>
      </c>
      <c r="N515" s="528"/>
      <c r="O515" s="528"/>
      <c r="P515" s="528"/>
      <c r="Q515" s="528"/>
      <c r="R515" s="528"/>
      <c r="S515" s="266">
        <f t="shared" si="0"/>
        <v>0</v>
      </c>
      <c r="T515" s="267">
        <f t="shared" si="0"/>
        <v>0</v>
      </c>
      <c r="U515" s="267">
        <f t="shared" si="0"/>
        <v>0</v>
      </c>
      <c r="V515" s="267">
        <f t="shared" si="0"/>
        <v>0</v>
      </c>
      <c r="W515" s="268">
        <f t="shared" si="0"/>
        <v>0</v>
      </c>
    </row>
    <row r="516" spans="1:23" ht="30" customHeight="1">
      <c r="A516" s="415"/>
      <c r="B516" s="562"/>
      <c r="C516" s="91" t="s">
        <v>20</v>
      </c>
      <c r="D516" s="528"/>
      <c r="E516" s="528"/>
      <c r="F516" s="528"/>
      <c r="G516" s="528"/>
      <c r="H516" s="528"/>
      <c r="I516" s="263">
        <f t="shared" si="0"/>
        <v>376</v>
      </c>
      <c r="J516" s="264">
        <f t="shared" si="0"/>
        <v>0</v>
      </c>
      <c r="K516" s="264">
        <f t="shared" si="0"/>
        <v>0</v>
      </c>
      <c r="L516" s="264">
        <f t="shared" si="0"/>
        <v>0</v>
      </c>
      <c r="M516" s="265">
        <f t="shared" si="0"/>
        <v>0</v>
      </c>
      <c r="N516" s="528"/>
      <c r="O516" s="528"/>
      <c r="P516" s="528"/>
      <c r="Q516" s="528"/>
      <c r="R516" s="528"/>
      <c r="S516" s="266">
        <f t="shared" si="0"/>
        <v>0</v>
      </c>
      <c r="T516" s="267">
        <f t="shared" si="0"/>
        <v>0</v>
      </c>
      <c r="U516" s="267">
        <f t="shared" si="0"/>
        <v>0</v>
      </c>
      <c r="V516" s="267">
        <f t="shared" si="0"/>
        <v>0</v>
      </c>
      <c r="W516" s="268">
        <f t="shared" si="0"/>
        <v>0</v>
      </c>
    </row>
    <row r="517" spans="1:23" ht="30" customHeight="1">
      <c r="A517" s="415"/>
      <c r="B517" s="562"/>
      <c r="C517" s="91" t="s">
        <v>21</v>
      </c>
      <c r="D517" s="528"/>
      <c r="E517" s="528"/>
      <c r="F517" s="528"/>
      <c r="G517" s="528"/>
      <c r="H517" s="528"/>
      <c r="I517" s="263">
        <f t="shared" si="0"/>
        <v>861.81999999999994</v>
      </c>
      <c r="J517" s="264">
        <f t="shared" si="0"/>
        <v>0</v>
      </c>
      <c r="K517" s="264">
        <f t="shared" si="0"/>
        <v>765.67</v>
      </c>
      <c r="L517" s="264">
        <f t="shared" si="0"/>
        <v>16.57</v>
      </c>
      <c r="M517" s="265">
        <f t="shared" si="0"/>
        <v>0.6</v>
      </c>
      <c r="N517" s="528"/>
      <c r="O517" s="528"/>
      <c r="P517" s="528"/>
      <c r="Q517" s="528"/>
      <c r="R517" s="528"/>
      <c r="S517" s="266">
        <f t="shared" si="0"/>
        <v>21.21</v>
      </c>
      <c r="T517" s="267">
        <f t="shared" si="0"/>
        <v>0</v>
      </c>
      <c r="U517" s="267">
        <f t="shared" si="0"/>
        <v>10.85</v>
      </c>
      <c r="V517" s="267">
        <f t="shared" si="0"/>
        <v>17.3</v>
      </c>
      <c r="W517" s="268">
        <f t="shared" si="0"/>
        <v>0</v>
      </c>
    </row>
    <row r="518" spans="1:23" ht="30" customHeight="1">
      <c r="A518" s="415"/>
      <c r="B518" s="562"/>
      <c r="C518" s="91" t="s">
        <v>22</v>
      </c>
      <c r="D518" s="528"/>
      <c r="E518" s="528"/>
      <c r="F518" s="528"/>
      <c r="G518" s="528"/>
      <c r="H518" s="528"/>
      <c r="I518" s="263">
        <f t="shared" si="0"/>
        <v>69.400000000000006</v>
      </c>
      <c r="J518" s="264">
        <f t="shared" si="0"/>
        <v>0</v>
      </c>
      <c r="K518" s="264">
        <f t="shared" si="0"/>
        <v>0</v>
      </c>
      <c r="L518" s="264">
        <f t="shared" si="0"/>
        <v>0</v>
      </c>
      <c r="M518" s="265">
        <f t="shared" si="0"/>
        <v>0</v>
      </c>
      <c r="N518" s="528"/>
      <c r="O518" s="528"/>
      <c r="P518" s="528"/>
      <c r="Q518" s="528"/>
      <c r="R518" s="528"/>
      <c r="S518" s="266">
        <f t="shared" si="0"/>
        <v>0</v>
      </c>
      <c r="T518" s="267">
        <f t="shared" si="0"/>
        <v>0</v>
      </c>
      <c r="U518" s="267">
        <f t="shared" si="0"/>
        <v>0</v>
      </c>
      <c r="V518" s="267">
        <f t="shared" si="0"/>
        <v>0</v>
      </c>
      <c r="W518" s="268">
        <f t="shared" si="0"/>
        <v>0</v>
      </c>
    </row>
    <row r="519" spans="1:23" ht="30" customHeight="1" thickBot="1">
      <c r="A519" s="415"/>
      <c r="B519" s="562"/>
      <c r="C519" s="92" t="s">
        <v>23</v>
      </c>
      <c r="D519" s="528"/>
      <c r="E519" s="528"/>
      <c r="F519" s="528"/>
      <c r="G519" s="528"/>
      <c r="H519" s="528"/>
      <c r="I519" s="269">
        <f t="shared" si="0"/>
        <v>88</v>
      </c>
      <c r="J519" s="270">
        <f t="shared" si="0"/>
        <v>0</v>
      </c>
      <c r="K519" s="270">
        <f t="shared" si="0"/>
        <v>31.96</v>
      </c>
      <c r="L519" s="270">
        <f t="shared" si="0"/>
        <v>0</v>
      </c>
      <c r="M519" s="271">
        <f t="shared" si="0"/>
        <v>0</v>
      </c>
      <c r="N519" s="528"/>
      <c r="O519" s="528"/>
      <c r="P519" s="528"/>
      <c r="Q519" s="528"/>
      <c r="R519" s="528"/>
      <c r="S519" s="272">
        <f t="shared" si="0"/>
        <v>0</v>
      </c>
      <c r="T519" s="273">
        <f t="shared" si="0"/>
        <v>0</v>
      </c>
      <c r="U519" s="273">
        <f t="shared" si="0"/>
        <v>0</v>
      </c>
      <c r="V519" s="273">
        <f t="shared" si="0"/>
        <v>0</v>
      </c>
      <c r="W519" s="274">
        <f t="shared" si="0"/>
        <v>0</v>
      </c>
    </row>
    <row r="520" spans="1:23" ht="30" customHeight="1" thickBot="1">
      <c r="A520" s="416"/>
      <c r="B520" s="563"/>
      <c r="C520" s="276" t="s">
        <v>24</v>
      </c>
      <c r="D520" s="560"/>
      <c r="E520" s="560"/>
      <c r="F520" s="560"/>
      <c r="G520" s="560"/>
      <c r="H520" s="560"/>
      <c r="I520" s="96">
        <f t="shared" si="0"/>
        <v>898.01</v>
      </c>
      <c r="J520" s="96">
        <f t="shared" si="0"/>
        <v>5.97</v>
      </c>
      <c r="K520" s="96">
        <f t="shared" si="0"/>
        <v>746.62</v>
      </c>
      <c r="L520" s="96">
        <f t="shared" si="0"/>
        <v>2.75</v>
      </c>
      <c r="M520" s="97">
        <f t="shared" si="0"/>
        <v>0</v>
      </c>
      <c r="N520" s="560"/>
      <c r="O520" s="560"/>
      <c r="P520" s="560"/>
      <c r="Q520" s="560"/>
      <c r="R520" s="560"/>
      <c r="S520" s="257">
        <f t="shared" si="0"/>
        <v>0</v>
      </c>
      <c r="T520" s="257">
        <f t="shared" si="0"/>
        <v>0</v>
      </c>
      <c r="U520" s="257">
        <f t="shared" si="0"/>
        <v>0</v>
      </c>
      <c r="V520" s="257">
        <f t="shared" si="0"/>
        <v>2361.83</v>
      </c>
      <c r="W520" s="257">
        <f t="shared" si="0"/>
        <v>0</v>
      </c>
    </row>
    <row r="521" spans="1:23" ht="30" customHeight="1" thickBot="1">
      <c r="A521" s="277"/>
      <c r="B521" s="96" t="s">
        <v>25</v>
      </c>
      <c r="C521" s="278"/>
      <c r="D521" s="279">
        <f>D17+D26+D35+D44+D53+D62+D71+D80+D89+D98+D107+D116+D125+D134+D143+D152+D161+D170+D179+D188+D197+D206+D215+D224+D233+D242+D251+D260+D269+D278+D287+D296+D305+D314+D323+D332+D341+D350+D359+D368+D377+D386+D395+D404+D413+D422+D431+D440+D449+D458+D467+D476+D485+D494+D503+D512</f>
        <v>43203.913799999995</v>
      </c>
      <c r="E521" s="279"/>
      <c r="F521" s="279"/>
      <c r="G521" s="279"/>
      <c r="H521" s="279"/>
      <c r="I521" s="279">
        <f>I513+I514+I515+I516+I517+I518+I519+I520</f>
        <v>4686.1099999999997</v>
      </c>
      <c r="J521" s="280">
        <f>J513+J514+J515+J516+J517+J518+J519+J520</f>
        <v>33.67</v>
      </c>
      <c r="K521" s="280">
        <f>K513+K514+K515+K516+K517+K518+K519+K520</f>
        <v>2575.69</v>
      </c>
      <c r="L521" s="280">
        <f>L513+L514+L515+L516+L517+L518+L519+L520</f>
        <v>20.14</v>
      </c>
      <c r="M521" s="281">
        <f>M513+M514+M515+M516+M517+M518+M519+M520</f>
        <v>10.982699999999999</v>
      </c>
      <c r="N521" s="279">
        <f>N17+N26+N35+N44+N53+N62+N71+N80+N89+N98+N107+N116+N125+N134+N143+N152+N161+N170+N179+N188+N197+N206+N215+N224+N233+N242+N251+N260+N269+N278+N287+N296+N305+N314+N323+N332+N341+N350+N359+N368+N377+N386+N395+N404+N413+N422+N431+N440+N449+N458+N467+N476+N485+N494+N503+N512</f>
        <v>3434.9009999999998</v>
      </c>
      <c r="O521" s="279"/>
      <c r="P521" s="279"/>
      <c r="Q521" s="279"/>
      <c r="R521" s="279"/>
      <c r="S521" s="279">
        <f>S513+S514+S515+S516+S517+S518+S519+S520</f>
        <v>33.32</v>
      </c>
      <c r="T521" s="279">
        <f>T513+T514+T515+T516+T517+T518+T519+T520</f>
        <v>1</v>
      </c>
      <c r="U521" s="279">
        <f>U513+U514+U515+U516+U517+U518+U519+U520</f>
        <v>14.85</v>
      </c>
      <c r="V521" s="279">
        <f>V513+V514+V515+V516+V517+V518+V519+V520</f>
        <v>2381.65</v>
      </c>
      <c r="W521" s="282">
        <f>W513+W514+W515+W516+W517+W518+W519+W520</f>
        <v>0</v>
      </c>
    </row>
    <row r="522" spans="1:23" ht="30" customHeight="1">
      <c r="I522" s="143"/>
    </row>
    <row r="523" spans="1:23" ht="30" customHeight="1"/>
    <row r="524" spans="1:23" ht="30" customHeight="1"/>
    <row r="526" spans="1:23" ht="17.25">
      <c r="D526" s="135"/>
      <c r="E526" s="135"/>
      <c r="F526" s="135"/>
      <c r="G526" s="135"/>
      <c r="H526" s="135"/>
      <c r="I526" s="135"/>
      <c r="J526" s="135"/>
      <c r="K526" s="135"/>
    </row>
    <row r="527" spans="1:23" ht="17.25">
      <c r="C527" s="136"/>
      <c r="D527" s="137"/>
      <c r="E527" s="137"/>
      <c r="F527" s="137"/>
      <c r="G527" s="137"/>
      <c r="H527" s="137"/>
      <c r="I527" s="137"/>
      <c r="J527" s="137"/>
      <c r="K527" s="137"/>
      <c r="L527" s="136"/>
    </row>
    <row r="528" spans="1:23" ht="17.25">
      <c r="C528" s="136"/>
      <c r="D528" s="137"/>
      <c r="E528" s="138"/>
      <c r="F528" s="138"/>
      <c r="G528" s="138"/>
      <c r="H528" s="138"/>
      <c r="I528" s="138"/>
      <c r="J528" s="138"/>
      <c r="K528" s="137"/>
      <c r="L528" s="136"/>
    </row>
    <row r="529" spans="3:12" ht="17.25">
      <c r="C529" s="136"/>
      <c r="D529" s="137"/>
      <c r="E529" s="139"/>
      <c r="F529" s="139"/>
      <c r="G529" s="139"/>
      <c r="H529" s="139"/>
      <c r="I529" s="139"/>
      <c r="J529" s="139"/>
      <c r="K529" s="137"/>
      <c r="L529" s="136"/>
    </row>
    <row r="530" spans="3:12" ht="17.25">
      <c r="C530" s="136"/>
      <c r="D530" s="137"/>
      <c r="E530" s="139"/>
      <c r="F530" s="139"/>
      <c r="G530" s="139"/>
      <c r="H530" s="139"/>
      <c r="I530" s="139"/>
      <c r="J530" s="139"/>
      <c r="K530" s="137"/>
      <c r="L530" s="136"/>
    </row>
    <row r="531" spans="3:12" ht="17.25">
      <c r="C531" s="136"/>
      <c r="D531" s="137"/>
      <c r="E531" s="139"/>
      <c r="F531" s="139"/>
      <c r="G531" s="139"/>
      <c r="H531" s="139"/>
      <c r="I531" s="139"/>
      <c r="J531" s="139"/>
      <c r="K531" s="137"/>
      <c r="L531" s="140"/>
    </row>
    <row r="532" spans="3:12" ht="17.25">
      <c r="C532" s="136"/>
      <c r="D532" s="137"/>
      <c r="E532" s="139"/>
      <c r="F532" s="139"/>
      <c r="G532" s="139"/>
      <c r="H532" s="139"/>
      <c r="I532" s="139"/>
      <c r="J532" s="139"/>
      <c r="K532" s="137"/>
      <c r="L532" s="136"/>
    </row>
    <row r="533" spans="3:12" ht="17.25">
      <c r="C533" s="136"/>
      <c r="D533" s="137"/>
      <c r="E533" s="139"/>
      <c r="F533" s="139"/>
      <c r="G533" s="139"/>
      <c r="H533" s="139"/>
      <c r="I533" s="139"/>
      <c r="J533" s="139"/>
      <c r="K533" s="137"/>
      <c r="L533" s="136"/>
    </row>
    <row r="534" spans="3:12" ht="17.25">
      <c r="C534" s="136"/>
      <c r="D534" s="137"/>
      <c r="E534" s="138"/>
      <c r="F534" s="138"/>
      <c r="G534" s="138"/>
      <c r="H534" s="138"/>
      <c r="I534" s="138"/>
      <c r="J534" s="138"/>
      <c r="K534" s="137"/>
      <c r="L534" s="136"/>
    </row>
    <row r="535" spans="3:12" ht="17.25">
      <c r="C535" s="136"/>
      <c r="D535" s="137"/>
      <c r="E535" s="139"/>
      <c r="F535" s="139"/>
      <c r="G535" s="139"/>
      <c r="H535" s="139"/>
      <c r="I535" s="139"/>
      <c r="J535" s="139"/>
      <c r="K535" s="137"/>
      <c r="L535" s="136"/>
    </row>
    <row r="536" spans="3:12" ht="17.25">
      <c r="C536" s="136"/>
      <c r="D536" s="137"/>
      <c r="E536" s="139"/>
      <c r="F536" s="139"/>
      <c r="G536" s="139"/>
      <c r="H536" s="139"/>
      <c r="I536" s="139"/>
      <c r="J536" s="139"/>
      <c r="K536" s="137"/>
      <c r="L536" s="136"/>
    </row>
    <row r="537" spans="3:12" ht="17.25">
      <c r="D537" s="135"/>
      <c r="E537" s="141"/>
      <c r="F537" s="141"/>
      <c r="G537" s="141"/>
      <c r="H537" s="141"/>
      <c r="I537" s="141"/>
      <c r="J537" s="141"/>
      <c r="K537" s="135"/>
    </row>
    <row r="538" spans="3:12" ht="17.25">
      <c r="D538" s="135"/>
      <c r="E538" s="135"/>
      <c r="F538" s="135"/>
      <c r="G538" s="135"/>
      <c r="H538" s="135"/>
      <c r="I538" s="135"/>
      <c r="J538" s="135"/>
      <c r="K538" s="135"/>
    </row>
    <row r="539" spans="3:12" ht="17.25">
      <c r="D539" s="135"/>
      <c r="E539" s="135"/>
      <c r="F539" s="135"/>
      <c r="G539" s="135"/>
      <c r="H539" s="135"/>
      <c r="I539" s="135"/>
      <c r="J539" s="135"/>
      <c r="K539" s="135"/>
    </row>
  </sheetData>
  <mergeCells count="760">
    <mergeCell ref="N513:N520"/>
    <mergeCell ref="P495:P502"/>
    <mergeCell ref="Q495:Q502"/>
    <mergeCell ref="R495:R502"/>
    <mergeCell ref="B503:C503"/>
    <mergeCell ref="A495:A503"/>
    <mergeCell ref="B495:B502"/>
    <mergeCell ref="D495:D502"/>
    <mergeCell ref="E495:E502"/>
    <mergeCell ref="F495:F502"/>
    <mergeCell ref="G495:G502"/>
    <mergeCell ref="H495:H502"/>
    <mergeCell ref="N495:N502"/>
    <mergeCell ref="O495:O502"/>
    <mergeCell ref="A513:A520"/>
    <mergeCell ref="H504:H511"/>
    <mergeCell ref="N504:N511"/>
    <mergeCell ref="O504:O511"/>
    <mergeCell ref="P504:P511"/>
    <mergeCell ref="Q504:Q511"/>
    <mergeCell ref="R504:R511"/>
    <mergeCell ref="A504:A512"/>
    <mergeCell ref="B504:B511"/>
    <mergeCell ref="D504:D511"/>
    <mergeCell ref="E504:E511"/>
    <mergeCell ref="F504:F511"/>
    <mergeCell ref="G504:G511"/>
    <mergeCell ref="B512:C512"/>
    <mergeCell ref="O513:O520"/>
    <mergeCell ref="P513:P520"/>
    <mergeCell ref="Q513:Q520"/>
    <mergeCell ref="R513:R520"/>
    <mergeCell ref="B513:B520"/>
    <mergeCell ref="D513:D520"/>
    <mergeCell ref="E513:E520"/>
    <mergeCell ref="F513:F520"/>
    <mergeCell ref="G513:G520"/>
    <mergeCell ref="H513:H520"/>
    <mergeCell ref="H486:H493"/>
    <mergeCell ref="N486:N493"/>
    <mergeCell ref="O486:O493"/>
    <mergeCell ref="P486:P493"/>
    <mergeCell ref="Q486:Q493"/>
    <mergeCell ref="R486:R493"/>
    <mergeCell ref="A486:A494"/>
    <mergeCell ref="B486:B493"/>
    <mergeCell ref="D486:D493"/>
    <mergeCell ref="E486:E493"/>
    <mergeCell ref="F486:F493"/>
    <mergeCell ref="G486:G493"/>
    <mergeCell ref="B494:C494"/>
    <mergeCell ref="P477:P484"/>
    <mergeCell ref="Q477:Q484"/>
    <mergeCell ref="R477:R484"/>
    <mergeCell ref="B485:C485"/>
    <mergeCell ref="A477:A485"/>
    <mergeCell ref="B477:B484"/>
    <mergeCell ref="D477:D484"/>
    <mergeCell ref="E477:E484"/>
    <mergeCell ref="F477:F484"/>
    <mergeCell ref="G477:G484"/>
    <mergeCell ref="H477:H484"/>
    <mergeCell ref="N477:N484"/>
    <mergeCell ref="O477:O484"/>
    <mergeCell ref="H468:H475"/>
    <mergeCell ref="N468:N475"/>
    <mergeCell ref="O468:O475"/>
    <mergeCell ref="P468:P475"/>
    <mergeCell ref="Q468:Q475"/>
    <mergeCell ref="R468:R475"/>
    <mergeCell ref="A468:A476"/>
    <mergeCell ref="B468:B475"/>
    <mergeCell ref="D468:D475"/>
    <mergeCell ref="E468:E475"/>
    <mergeCell ref="F468:F475"/>
    <mergeCell ref="G468:G475"/>
    <mergeCell ref="B476:C476"/>
    <mergeCell ref="P459:P466"/>
    <mergeCell ref="Q459:Q466"/>
    <mergeCell ref="R459:R466"/>
    <mergeCell ref="B467:C467"/>
    <mergeCell ref="A459:A467"/>
    <mergeCell ref="B459:B466"/>
    <mergeCell ref="D459:D466"/>
    <mergeCell ref="E459:E466"/>
    <mergeCell ref="F459:F466"/>
    <mergeCell ref="G459:G466"/>
    <mergeCell ref="H459:H466"/>
    <mergeCell ref="N459:N466"/>
    <mergeCell ref="O459:O466"/>
    <mergeCell ref="H450:H457"/>
    <mergeCell ref="N450:N457"/>
    <mergeCell ref="O450:O457"/>
    <mergeCell ref="P450:P457"/>
    <mergeCell ref="Q450:Q457"/>
    <mergeCell ref="R450:R457"/>
    <mergeCell ref="A450:A458"/>
    <mergeCell ref="B450:B457"/>
    <mergeCell ref="D450:D457"/>
    <mergeCell ref="E450:E457"/>
    <mergeCell ref="F450:F457"/>
    <mergeCell ref="G450:G457"/>
    <mergeCell ref="B458:C458"/>
    <mergeCell ref="P441:P448"/>
    <mergeCell ref="Q441:Q448"/>
    <mergeCell ref="R441:R448"/>
    <mergeCell ref="B449:C449"/>
    <mergeCell ref="A441:A449"/>
    <mergeCell ref="B441:B448"/>
    <mergeCell ref="D441:D448"/>
    <mergeCell ref="E441:E448"/>
    <mergeCell ref="F441:F448"/>
    <mergeCell ref="G441:G448"/>
    <mergeCell ref="H441:H448"/>
    <mergeCell ref="N441:N448"/>
    <mergeCell ref="O441:O448"/>
    <mergeCell ref="H432:H439"/>
    <mergeCell ref="N432:N439"/>
    <mergeCell ref="O432:O439"/>
    <mergeCell ref="P432:P439"/>
    <mergeCell ref="Q432:Q439"/>
    <mergeCell ref="R432:R439"/>
    <mergeCell ref="A432:A440"/>
    <mergeCell ref="B432:B439"/>
    <mergeCell ref="D432:D439"/>
    <mergeCell ref="E432:E439"/>
    <mergeCell ref="F432:F439"/>
    <mergeCell ref="G432:G439"/>
    <mergeCell ref="B440:C440"/>
    <mergeCell ref="P423:P430"/>
    <mergeCell ref="Q423:Q430"/>
    <mergeCell ref="R423:R430"/>
    <mergeCell ref="B431:C431"/>
    <mergeCell ref="A423:A431"/>
    <mergeCell ref="B423:B430"/>
    <mergeCell ref="D423:D430"/>
    <mergeCell ref="E423:E430"/>
    <mergeCell ref="F423:F430"/>
    <mergeCell ref="G423:G430"/>
    <mergeCell ref="H423:H430"/>
    <mergeCell ref="N423:N430"/>
    <mergeCell ref="O423:O430"/>
    <mergeCell ref="H414:H421"/>
    <mergeCell ref="N414:N421"/>
    <mergeCell ref="O414:O421"/>
    <mergeCell ref="P414:P421"/>
    <mergeCell ref="Q414:Q421"/>
    <mergeCell ref="R414:R421"/>
    <mergeCell ref="A414:A422"/>
    <mergeCell ref="B414:B421"/>
    <mergeCell ref="D414:D421"/>
    <mergeCell ref="E414:E421"/>
    <mergeCell ref="F414:F421"/>
    <mergeCell ref="G414:G421"/>
    <mergeCell ref="B422:C422"/>
    <mergeCell ref="P405:P412"/>
    <mergeCell ref="Q405:Q412"/>
    <mergeCell ref="R405:R412"/>
    <mergeCell ref="B413:C413"/>
    <mergeCell ref="A405:A413"/>
    <mergeCell ref="B405:B412"/>
    <mergeCell ref="D405:D412"/>
    <mergeCell ref="E405:E412"/>
    <mergeCell ref="F405:F412"/>
    <mergeCell ref="G405:G412"/>
    <mergeCell ref="H405:H412"/>
    <mergeCell ref="N405:N412"/>
    <mergeCell ref="O405:O412"/>
    <mergeCell ref="H396:H403"/>
    <mergeCell ref="N396:N403"/>
    <mergeCell ref="O396:O403"/>
    <mergeCell ref="P396:P403"/>
    <mergeCell ref="Q396:Q403"/>
    <mergeCell ref="R396:R403"/>
    <mergeCell ref="A396:A404"/>
    <mergeCell ref="B396:B403"/>
    <mergeCell ref="D396:D403"/>
    <mergeCell ref="E396:E403"/>
    <mergeCell ref="F396:F403"/>
    <mergeCell ref="G396:G403"/>
    <mergeCell ref="B404:C404"/>
    <mergeCell ref="P387:P394"/>
    <mergeCell ref="Q387:Q394"/>
    <mergeCell ref="R387:R394"/>
    <mergeCell ref="B395:C395"/>
    <mergeCell ref="A387:A395"/>
    <mergeCell ref="B387:B394"/>
    <mergeCell ref="D387:D394"/>
    <mergeCell ref="E387:E394"/>
    <mergeCell ref="F387:F394"/>
    <mergeCell ref="G387:G394"/>
    <mergeCell ref="H387:H394"/>
    <mergeCell ref="N387:N394"/>
    <mergeCell ref="O387:O394"/>
    <mergeCell ref="H378:H385"/>
    <mergeCell ref="N378:N385"/>
    <mergeCell ref="O378:O385"/>
    <mergeCell ref="P378:P385"/>
    <mergeCell ref="Q378:Q385"/>
    <mergeCell ref="R378:R385"/>
    <mergeCell ref="A378:A386"/>
    <mergeCell ref="B378:B385"/>
    <mergeCell ref="D378:D385"/>
    <mergeCell ref="E378:E385"/>
    <mergeCell ref="F378:F385"/>
    <mergeCell ref="G378:G385"/>
    <mergeCell ref="B386:C386"/>
    <mergeCell ref="P369:P376"/>
    <mergeCell ref="Q369:Q376"/>
    <mergeCell ref="R369:R376"/>
    <mergeCell ref="B377:C377"/>
    <mergeCell ref="A369:A377"/>
    <mergeCell ref="B369:B376"/>
    <mergeCell ref="D369:D376"/>
    <mergeCell ref="E369:E376"/>
    <mergeCell ref="F369:F376"/>
    <mergeCell ref="G369:G376"/>
    <mergeCell ref="H369:H376"/>
    <mergeCell ref="N369:N376"/>
    <mergeCell ref="O369:O376"/>
    <mergeCell ref="H360:H367"/>
    <mergeCell ref="N360:N367"/>
    <mergeCell ref="O360:O367"/>
    <mergeCell ref="P360:P367"/>
    <mergeCell ref="Q360:Q367"/>
    <mergeCell ref="R360:R367"/>
    <mergeCell ref="A360:A368"/>
    <mergeCell ref="B360:B367"/>
    <mergeCell ref="D360:D367"/>
    <mergeCell ref="E360:E367"/>
    <mergeCell ref="F360:F367"/>
    <mergeCell ref="G360:G367"/>
    <mergeCell ref="B368:C368"/>
    <mergeCell ref="P351:P358"/>
    <mergeCell ref="Q351:Q358"/>
    <mergeCell ref="R351:R358"/>
    <mergeCell ref="B359:C359"/>
    <mergeCell ref="A351:A359"/>
    <mergeCell ref="B351:B358"/>
    <mergeCell ref="D351:D358"/>
    <mergeCell ref="E351:E358"/>
    <mergeCell ref="F351:F358"/>
    <mergeCell ref="G351:G358"/>
    <mergeCell ref="H351:H358"/>
    <mergeCell ref="N351:N358"/>
    <mergeCell ref="O351:O358"/>
    <mergeCell ref="H342:H349"/>
    <mergeCell ref="N342:N349"/>
    <mergeCell ref="O342:O349"/>
    <mergeCell ref="P342:P349"/>
    <mergeCell ref="Q342:Q349"/>
    <mergeCell ref="R342:R349"/>
    <mergeCell ref="A342:A350"/>
    <mergeCell ref="B342:B349"/>
    <mergeCell ref="D342:D349"/>
    <mergeCell ref="E342:E349"/>
    <mergeCell ref="F342:F349"/>
    <mergeCell ref="G342:G349"/>
    <mergeCell ref="B350:C350"/>
    <mergeCell ref="P333:P340"/>
    <mergeCell ref="Q333:Q340"/>
    <mergeCell ref="R333:R340"/>
    <mergeCell ref="B341:C341"/>
    <mergeCell ref="A333:A341"/>
    <mergeCell ref="B333:B340"/>
    <mergeCell ref="D333:D340"/>
    <mergeCell ref="E333:E340"/>
    <mergeCell ref="F333:F340"/>
    <mergeCell ref="G333:G340"/>
    <mergeCell ref="H333:H340"/>
    <mergeCell ref="N333:N340"/>
    <mergeCell ref="O333:O340"/>
    <mergeCell ref="H324:H331"/>
    <mergeCell ref="N324:N331"/>
    <mergeCell ref="O324:O331"/>
    <mergeCell ref="P324:P331"/>
    <mergeCell ref="Q324:Q331"/>
    <mergeCell ref="R324:R331"/>
    <mergeCell ref="A324:A332"/>
    <mergeCell ref="B324:B331"/>
    <mergeCell ref="D324:D331"/>
    <mergeCell ref="E324:E331"/>
    <mergeCell ref="F324:F331"/>
    <mergeCell ref="G324:G331"/>
    <mergeCell ref="B332:C332"/>
    <mergeCell ref="N315:N322"/>
    <mergeCell ref="O315:O322"/>
    <mergeCell ref="P315:P322"/>
    <mergeCell ref="Q315:Q322"/>
    <mergeCell ref="R315:R322"/>
    <mergeCell ref="B323:C323"/>
    <mergeCell ref="E315:E322"/>
    <mergeCell ref="A315:A323"/>
    <mergeCell ref="B315:B322"/>
    <mergeCell ref="D315:D322"/>
    <mergeCell ref="F315:F322"/>
    <mergeCell ref="G315:G322"/>
    <mergeCell ref="H315:H322"/>
    <mergeCell ref="P306:P313"/>
    <mergeCell ref="Q306:Q313"/>
    <mergeCell ref="R306:R313"/>
    <mergeCell ref="B314:C314"/>
    <mergeCell ref="A306:A314"/>
    <mergeCell ref="B306:B313"/>
    <mergeCell ref="D306:D313"/>
    <mergeCell ref="E306:E313"/>
    <mergeCell ref="F306:F313"/>
    <mergeCell ref="G306:G313"/>
    <mergeCell ref="H306:H313"/>
    <mergeCell ref="N306:N313"/>
    <mergeCell ref="O306:O313"/>
    <mergeCell ref="H297:H304"/>
    <mergeCell ref="N297:N304"/>
    <mergeCell ref="O297:O304"/>
    <mergeCell ref="P297:P304"/>
    <mergeCell ref="Q297:Q304"/>
    <mergeCell ref="R297:R304"/>
    <mergeCell ref="A297:A305"/>
    <mergeCell ref="B297:B304"/>
    <mergeCell ref="D297:D304"/>
    <mergeCell ref="E297:E304"/>
    <mergeCell ref="F297:F304"/>
    <mergeCell ref="G297:G304"/>
    <mergeCell ref="B305:C305"/>
    <mergeCell ref="P288:P295"/>
    <mergeCell ref="Q288:Q295"/>
    <mergeCell ref="R288:R295"/>
    <mergeCell ref="B296:C296"/>
    <mergeCell ref="A288:A296"/>
    <mergeCell ref="B288:B295"/>
    <mergeCell ref="D288:D295"/>
    <mergeCell ref="E288:E295"/>
    <mergeCell ref="F288:F295"/>
    <mergeCell ref="G288:G295"/>
    <mergeCell ref="H288:H295"/>
    <mergeCell ref="N288:N295"/>
    <mergeCell ref="O288:O295"/>
    <mergeCell ref="H279:H286"/>
    <mergeCell ref="N279:N286"/>
    <mergeCell ref="O279:O286"/>
    <mergeCell ref="P279:P286"/>
    <mergeCell ref="Q279:Q286"/>
    <mergeCell ref="R279:R286"/>
    <mergeCell ref="A279:A287"/>
    <mergeCell ref="B279:B286"/>
    <mergeCell ref="D279:D286"/>
    <mergeCell ref="E279:E286"/>
    <mergeCell ref="F279:F286"/>
    <mergeCell ref="G279:G286"/>
    <mergeCell ref="B287:C287"/>
    <mergeCell ref="P270:P277"/>
    <mergeCell ref="Q270:Q277"/>
    <mergeCell ref="R270:R277"/>
    <mergeCell ref="B278:C278"/>
    <mergeCell ref="A270:A278"/>
    <mergeCell ref="B270:B277"/>
    <mergeCell ref="D270:D277"/>
    <mergeCell ref="E270:E277"/>
    <mergeCell ref="F270:F277"/>
    <mergeCell ref="G270:G277"/>
    <mergeCell ref="H270:H277"/>
    <mergeCell ref="N270:N277"/>
    <mergeCell ref="O270:O277"/>
    <mergeCell ref="H261:H268"/>
    <mergeCell ref="N261:N268"/>
    <mergeCell ref="O261:O268"/>
    <mergeCell ref="P261:P268"/>
    <mergeCell ref="Q261:Q268"/>
    <mergeCell ref="R261:R268"/>
    <mergeCell ref="A261:A269"/>
    <mergeCell ref="B261:B268"/>
    <mergeCell ref="D261:D268"/>
    <mergeCell ref="E261:E268"/>
    <mergeCell ref="F261:F268"/>
    <mergeCell ref="G261:G268"/>
    <mergeCell ref="B269:C269"/>
    <mergeCell ref="P252:P259"/>
    <mergeCell ref="Q252:Q259"/>
    <mergeCell ref="R252:R259"/>
    <mergeCell ref="B260:C260"/>
    <mergeCell ref="A252:A260"/>
    <mergeCell ref="B252:B259"/>
    <mergeCell ref="D252:D259"/>
    <mergeCell ref="E252:E259"/>
    <mergeCell ref="F252:F259"/>
    <mergeCell ref="G252:G259"/>
    <mergeCell ref="H252:H259"/>
    <mergeCell ref="N252:N259"/>
    <mergeCell ref="O252:O259"/>
    <mergeCell ref="H243:H250"/>
    <mergeCell ref="N243:N250"/>
    <mergeCell ref="O243:O250"/>
    <mergeCell ref="P243:P250"/>
    <mergeCell ref="Q243:Q250"/>
    <mergeCell ref="R243:R250"/>
    <mergeCell ref="A243:A251"/>
    <mergeCell ref="B243:B250"/>
    <mergeCell ref="D243:D250"/>
    <mergeCell ref="E243:E250"/>
    <mergeCell ref="F243:F250"/>
    <mergeCell ref="G243:G250"/>
    <mergeCell ref="B251:C251"/>
    <mergeCell ref="P234:P241"/>
    <mergeCell ref="Q234:Q241"/>
    <mergeCell ref="R234:R241"/>
    <mergeCell ref="B242:C242"/>
    <mergeCell ref="A234:A242"/>
    <mergeCell ref="B234:B241"/>
    <mergeCell ref="D234:D241"/>
    <mergeCell ref="E234:E241"/>
    <mergeCell ref="F234:F241"/>
    <mergeCell ref="G234:G241"/>
    <mergeCell ref="H234:H241"/>
    <mergeCell ref="N234:N241"/>
    <mergeCell ref="O234:O241"/>
    <mergeCell ref="H225:H232"/>
    <mergeCell ref="N225:N232"/>
    <mergeCell ref="O225:O232"/>
    <mergeCell ref="P225:P232"/>
    <mergeCell ref="Q225:Q232"/>
    <mergeCell ref="R225:R232"/>
    <mergeCell ref="A225:A233"/>
    <mergeCell ref="B225:B232"/>
    <mergeCell ref="D225:D232"/>
    <mergeCell ref="E225:E232"/>
    <mergeCell ref="F225:F232"/>
    <mergeCell ref="G225:G232"/>
    <mergeCell ref="B233:C233"/>
    <mergeCell ref="P216:P223"/>
    <mergeCell ref="Q216:Q223"/>
    <mergeCell ref="R216:R223"/>
    <mergeCell ref="B224:C224"/>
    <mergeCell ref="A216:A224"/>
    <mergeCell ref="B216:B223"/>
    <mergeCell ref="D216:D223"/>
    <mergeCell ref="E216:E223"/>
    <mergeCell ref="F216:F223"/>
    <mergeCell ref="G216:G223"/>
    <mergeCell ref="H216:H223"/>
    <mergeCell ref="N216:N223"/>
    <mergeCell ref="O216:O223"/>
    <mergeCell ref="H207:H214"/>
    <mergeCell ref="N207:N214"/>
    <mergeCell ref="O207:O214"/>
    <mergeCell ref="P207:P214"/>
    <mergeCell ref="Q207:Q214"/>
    <mergeCell ref="R207:R214"/>
    <mergeCell ref="A207:A215"/>
    <mergeCell ref="B207:B214"/>
    <mergeCell ref="D207:D214"/>
    <mergeCell ref="E207:E214"/>
    <mergeCell ref="F207:F214"/>
    <mergeCell ref="G207:G214"/>
    <mergeCell ref="B215:C215"/>
    <mergeCell ref="P198:P205"/>
    <mergeCell ref="Q198:Q205"/>
    <mergeCell ref="R198:R205"/>
    <mergeCell ref="B206:C206"/>
    <mergeCell ref="A198:A206"/>
    <mergeCell ref="B198:B205"/>
    <mergeCell ref="D198:D205"/>
    <mergeCell ref="E198:E205"/>
    <mergeCell ref="F198:F205"/>
    <mergeCell ref="G198:G205"/>
    <mergeCell ref="H198:H205"/>
    <mergeCell ref="N198:N205"/>
    <mergeCell ref="O198:O205"/>
    <mergeCell ref="H189:H196"/>
    <mergeCell ref="N189:N196"/>
    <mergeCell ref="O189:O196"/>
    <mergeCell ref="P189:P196"/>
    <mergeCell ref="Q189:Q196"/>
    <mergeCell ref="R189:R196"/>
    <mergeCell ref="A189:A197"/>
    <mergeCell ref="B189:B196"/>
    <mergeCell ref="D189:D196"/>
    <mergeCell ref="E189:E196"/>
    <mergeCell ref="F189:F196"/>
    <mergeCell ref="G189:G196"/>
    <mergeCell ref="B197:C197"/>
    <mergeCell ref="P180:P187"/>
    <mergeCell ref="Q180:Q187"/>
    <mergeCell ref="R180:R187"/>
    <mergeCell ref="B188:C188"/>
    <mergeCell ref="A180:A188"/>
    <mergeCell ref="B180:B187"/>
    <mergeCell ref="D180:D187"/>
    <mergeCell ref="E180:E187"/>
    <mergeCell ref="F180:F187"/>
    <mergeCell ref="G180:G187"/>
    <mergeCell ref="H180:H187"/>
    <mergeCell ref="N180:N187"/>
    <mergeCell ref="O180:O187"/>
    <mergeCell ref="H171:H178"/>
    <mergeCell ref="N171:N178"/>
    <mergeCell ref="O171:O178"/>
    <mergeCell ref="P171:P178"/>
    <mergeCell ref="Q171:Q178"/>
    <mergeCell ref="R171:R178"/>
    <mergeCell ref="A171:A179"/>
    <mergeCell ref="B171:B178"/>
    <mergeCell ref="D171:D178"/>
    <mergeCell ref="E171:E178"/>
    <mergeCell ref="F171:F178"/>
    <mergeCell ref="G171:G178"/>
    <mergeCell ref="B179:C179"/>
    <mergeCell ref="P162:P169"/>
    <mergeCell ref="Q162:Q169"/>
    <mergeCell ref="R162:R169"/>
    <mergeCell ref="B170:C170"/>
    <mergeCell ref="A162:A170"/>
    <mergeCell ref="B162:B169"/>
    <mergeCell ref="D162:D169"/>
    <mergeCell ref="E162:E169"/>
    <mergeCell ref="F162:F169"/>
    <mergeCell ref="G162:G169"/>
    <mergeCell ref="H162:H169"/>
    <mergeCell ref="N162:N169"/>
    <mergeCell ref="O162:O169"/>
    <mergeCell ref="H153:H160"/>
    <mergeCell ref="N153:N160"/>
    <mergeCell ref="O153:O160"/>
    <mergeCell ref="P153:P160"/>
    <mergeCell ref="Q153:Q160"/>
    <mergeCell ref="R153:R160"/>
    <mergeCell ref="A153:A161"/>
    <mergeCell ref="B153:B160"/>
    <mergeCell ref="D153:D160"/>
    <mergeCell ref="E153:E160"/>
    <mergeCell ref="F153:F160"/>
    <mergeCell ref="G153:G160"/>
    <mergeCell ref="B161:C161"/>
    <mergeCell ref="P144:P151"/>
    <mergeCell ref="Q144:Q151"/>
    <mergeCell ref="R144:R151"/>
    <mergeCell ref="B152:C152"/>
    <mergeCell ref="A144:A152"/>
    <mergeCell ref="B144:B151"/>
    <mergeCell ref="D144:D151"/>
    <mergeCell ref="E144:E151"/>
    <mergeCell ref="F144:F151"/>
    <mergeCell ref="G144:G151"/>
    <mergeCell ref="H144:H151"/>
    <mergeCell ref="N144:N151"/>
    <mergeCell ref="O144:O151"/>
    <mergeCell ref="H135:H142"/>
    <mergeCell ref="N135:N142"/>
    <mergeCell ref="O135:O142"/>
    <mergeCell ref="P135:P142"/>
    <mergeCell ref="Q135:Q142"/>
    <mergeCell ref="R135:R142"/>
    <mergeCell ref="A135:A143"/>
    <mergeCell ref="B135:B142"/>
    <mergeCell ref="D135:D142"/>
    <mergeCell ref="E135:E142"/>
    <mergeCell ref="F135:F142"/>
    <mergeCell ref="G135:G142"/>
    <mergeCell ref="B143:C143"/>
    <mergeCell ref="P126:P133"/>
    <mergeCell ref="Q126:Q133"/>
    <mergeCell ref="R126:R133"/>
    <mergeCell ref="B134:C134"/>
    <mergeCell ref="A126:A134"/>
    <mergeCell ref="B126:B133"/>
    <mergeCell ref="D126:D133"/>
    <mergeCell ref="E126:E133"/>
    <mergeCell ref="F126:F133"/>
    <mergeCell ref="G126:G133"/>
    <mergeCell ref="H126:H133"/>
    <mergeCell ref="N126:N133"/>
    <mergeCell ref="O126:O133"/>
    <mergeCell ref="H117:H124"/>
    <mergeCell ref="N117:N124"/>
    <mergeCell ref="O117:O124"/>
    <mergeCell ref="P117:P124"/>
    <mergeCell ref="Q117:Q124"/>
    <mergeCell ref="R117:R124"/>
    <mergeCell ref="A117:A125"/>
    <mergeCell ref="B117:B124"/>
    <mergeCell ref="D117:D124"/>
    <mergeCell ref="E117:E124"/>
    <mergeCell ref="F117:F124"/>
    <mergeCell ref="G117:G124"/>
    <mergeCell ref="B125:C125"/>
    <mergeCell ref="P108:P115"/>
    <mergeCell ref="Q108:Q115"/>
    <mergeCell ref="R108:R115"/>
    <mergeCell ref="B116:C116"/>
    <mergeCell ref="A108:A116"/>
    <mergeCell ref="B108:B115"/>
    <mergeCell ref="D108:D115"/>
    <mergeCell ref="E108:E115"/>
    <mergeCell ref="F108:F115"/>
    <mergeCell ref="G108:G115"/>
    <mergeCell ref="H108:H115"/>
    <mergeCell ref="N108:N115"/>
    <mergeCell ref="O108:O115"/>
    <mergeCell ref="H99:H106"/>
    <mergeCell ref="N99:N106"/>
    <mergeCell ref="O99:O106"/>
    <mergeCell ref="P99:P106"/>
    <mergeCell ref="Q99:Q106"/>
    <mergeCell ref="R99:R106"/>
    <mergeCell ref="A99:A107"/>
    <mergeCell ref="B99:B106"/>
    <mergeCell ref="D99:D106"/>
    <mergeCell ref="E99:E106"/>
    <mergeCell ref="F99:F106"/>
    <mergeCell ref="G99:G106"/>
    <mergeCell ref="B107:C107"/>
    <mergeCell ref="P90:P97"/>
    <mergeCell ref="Q90:Q97"/>
    <mergeCell ref="R90:R97"/>
    <mergeCell ref="B98:C98"/>
    <mergeCell ref="A90:A98"/>
    <mergeCell ref="B90:B97"/>
    <mergeCell ref="D90:D97"/>
    <mergeCell ref="E90:E97"/>
    <mergeCell ref="F90:F97"/>
    <mergeCell ref="G90:G97"/>
    <mergeCell ref="H90:H97"/>
    <mergeCell ref="N90:N97"/>
    <mergeCell ref="O90:O97"/>
    <mergeCell ref="H81:H88"/>
    <mergeCell ref="N81:N88"/>
    <mergeCell ref="O81:O88"/>
    <mergeCell ref="P81:P88"/>
    <mergeCell ref="Q81:Q88"/>
    <mergeCell ref="R81:R88"/>
    <mergeCell ref="A81:A89"/>
    <mergeCell ref="B81:B88"/>
    <mergeCell ref="D81:D88"/>
    <mergeCell ref="E81:E88"/>
    <mergeCell ref="F81:F88"/>
    <mergeCell ref="G81:G88"/>
    <mergeCell ref="B89:C89"/>
    <mergeCell ref="P72:P79"/>
    <mergeCell ref="Q72:Q79"/>
    <mergeCell ref="R72:R79"/>
    <mergeCell ref="B80:C80"/>
    <mergeCell ref="A72:A80"/>
    <mergeCell ref="B72:B79"/>
    <mergeCell ref="D72:D79"/>
    <mergeCell ref="E72:E79"/>
    <mergeCell ref="F72:F79"/>
    <mergeCell ref="G72:G79"/>
    <mergeCell ref="H72:H79"/>
    <mergeCell ref="N72:N79"/>
    <mergeCell ref="O72:O79"/>
    <mergeCell ref="H63:H70"/>
    <mergeCell ref="N63:N70"/>
    <mergeCell ref="O63:O70"/>
    <mergeCell ref="P63:P70"/>
    <mergeCell ref="Q63:Q70"/>
    <mergeCell ref="R63:R70"/>
    <mergeCell ref="A63:A71"/>
    <mergeCell ref="B63:B70"/>
    <mergeCell ref="D63:D70"/>
    <mergeCell ref="E63:E70"/>
    <mergeCell ref="F63:F70"/>
    <mergeCell ref="G63:G70"/>
    <mergeCell ref="B71:C71"/>
    <mergeCell ref="P54:P61"/>
    <mergeCell ref="Q54:Q61"/>
    <mergeCell ref="R54:R61"/>
    <mergeCell ref="B62:C62"/>
    <mergeCell ref="A54:A62"/>
    <mergeCell ref="B54:B61"/>
    <mergeCell ref="D54:D61"/>
    <mergeCell ref="E54:E61"/>
    <mergeCell ref="F54:F61"/>
    <mergeCell ref="G54:G61"/>
    <mergeCell ref="H54:H61"/>
    <mergeCell ref="N54:N61"/>
    <mergeCell ref="O54:O61"/>
    <mergeCell ref="H45:H52"/>
    <mergeCell ref="N45:N52"/>
    <mergeCell ref="O45:O52"/>
    <mergeCell ref="P45:P52"/>
    <mergeCell ref="Q45:Q52"/>
    <mergeCell ref="R45:R52"/>
    <mergeCell ref="A45:A53"/>
    <mergeCell ref="B45:B52"/>
    <mergeCell ref="D45:D52"/>
    <mergeCell ref="E45:E52"/>
    <mergeCell ref="F45:F52"/>
    <mergeCell ref="G45:G52"/>
    <mergeCell ref="B53:C53"/>
    <mergeCell ref="P36:P43"/>
    <mergeCell ref="Q36:Q43"/>
    <mergeCell ref="R36:R43"/>
    <mergeCell ref="B44:C44"/>
    <mergeCell ref="A36:A44"/>
    <mergeCell ref="B36:B43"/>
    <mergeCell ref="D36:D43"/>
    <mergeCell ref="E36:E43"/>
    <mergeCell ref="F36:F43"/>
    <mergeCell ref="G36:G43"/>
    <mergeCell ref="H36:H43"/>
    <mergeCell ref="N36:N43"/>
    <mergeCell ref="O36:O43"/>
    <mergeCell ref="H27:H34"/>
    <mergeCell ref="N27:N34"/>
    <mergeCell ref="O27:O34"/>
    <mergeCell ref="P27:P34"/>
    <mergeCell ref="Q27:Q34"/>
    <mergeCell ref="R27:R34"/>
    <mergeCell ref="A27:A35"/>
    <mergeCell ref="B27:B34"/>
    <mergeCell ref="D27:D34"/>
    <mergeCell ref="E27:E34"/>
    <mergeCell ref="F27:F34"/>
    <mergeCell ref="G27:G34"/>
    <mergeCell ref="B35:C35"/>
    <mergeCell ref="N18:N25"/>
    <mergeCell ref="O18:O25"/>
    <mergeCell ref="P18:P25"/>
    <mergeCell ref="Q18:Q25"/>
    <mergeCell ref="R18:R25"/>
    <mergeCell ref="B26:C26"/>
    <mergeCell ref="B17:C17"/>
    <mergeCell ref="A18:A26"/>
    <mergeCell ref="B18:B25"/>
    <mergeCell ref="D18:D25"/>
    <mergeCell ref="E18:E25"/>
    <mergeCell ref="F18:F25"/>
    <mergeCell ref="G18:G25"/>
    <mergeCell ref="H18:H25"/>
    <mergeCell ref="S8:W8"/>
    <mergeCell ref="A9:A17"/>
    <mergeCell ref="B9:B16"/>
    <mergeCell ref="D9:D16"/>
    <mergeCell ref="E9:E16"/>
    <mergeCell ref="F9:F16"/>
    <mergeCell ref="G9:G16"/>
    <mergeCell ref="N5:R5"/>
    <mergeCell ref="S5:W5"/>
    <mergeCell ref="D6:H6"/>
    <mergeCell ref="I6:M6"/>
    <mergeCell ref="N6:R6"/>
    <mergeCell ref="S6:W6"/>
    <mergeCell ref="H9:H16"/>
    <mergeCell ref="N9:N16"/>
    <mergeCell ref="O9:O16"/>
    <mergeCell ref="P9:P16"/>
    <mergeCell ref="Q9:Q16"/>
    <mergeCell ref="R9:R16"/>
    <mergeCell ref="D8:H8"/>
    <mergeCell ref="I8:M8"/>
    <mergeCell ref="N8:R8"/>
    <mergeCell ref="A1:W1"/>
    <mergeCell ref="A2:W2"/>
    <mergeCell ref="A3:W3"/>
    <mergeCell ref="A4:A7"/>
    <mergeCell ref="B4:B7"/>
    <mergeCell ref="C4:C7"/>
    <mergeCell ref="D4:M4"/>
    <mergeCell ref="N4:W4"/>
    <mergeCell ref="D5:H5"/>
    <mergeCell ref="I5:M5"/>
  </mergeCells>
  <pageMargins left="0" right="0" top="0.31496062992126" bottom="0.118110236220472" header="3.9370078740157501E-2" footer="3.9370078740157501E-2"/>
  <pageSetup scale="6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X378"/>
  <sheetViews>
    <sheetView topLeftCell="A373" workbookViewId="0">
      <selection activeCell="C382" sqref="C382"/>
    </sheetView>
  </sheetViews>
  <sheetFormatPr defaultRowHeight="13.5"/>
  <cols>
    <col min="1" max="1" width="3.42578125" style="19" customWidth="1"/>
    <col min="2" max="2" width="14" style="19" customWidth="1"/>
    <col min="3" max="3" width="53" style="19" customWidth="1"/>
    <col min="4" max="7" width="7.28515625" style="19" customWidth="1"/>
    <col min="8" max="8" width="7" style="19" customWidth="1"/>
    <col min="9" max="9" width="9.140625" style="19" customWidth="1"/>
    <col min="10" max="10" width="7.28515625" style="19" customWidth="1"/>
    <col min="11" max="11" width="8.140625" style="19" customWidth="1"/>
    <col min="12" max="23" width="7.28515625" style="19" customWidth="1"/>
    <col min="24" max="24" width="12.42578125" style="19" customWidth="1"/>
    <col min="25" max="222" width="9.140625" style="19"/>
    <col min="223" max="223" width="3.42578125" style="19" customWidth="1"/>
    <col min="224" max="224" width="15" style="19" customWidth="1"/>
    <col min="225" max="225" width="16.28515625" style="19" customWidth="1"/>
    <col min="226" max="226" width="15.42578125" style="19" customWidth="1"/>
    <col min="227" max="227" width="14.5703125" style="19" customWidth="1"/>
    <col min="228" max="228" width="12.85546875" style="19" customWidth="1"/>
    <col min="229" max="232" width="8.28515625" style="19" customWidth="1"/>
    <col min="233" max="233" width="11.7109375" style="19" customWidth="1"/>
    <col min="234" max="237" width="8.28515625" style="19" customWidth="1"/>
    <col min="238" max="238" width="11.7109375" style="19" customWidth="1"/>
    <col min="239" max="242" width="8.28515625" style="19" customWidth="1"/>
    <col min="243" max="243" width="11.7109375" style="19" customWidth="1"/>
    <col min="244" max="247" width="8.28515625" style="19" customWidth="1"/>
    <col min="248" max="248" width="11.7109375" style="19" customWidth="1"/>
    <col min="249" max="16384" width="9.140625" style="19"/>
  </cols>
  <sheetData>
    <row r="1" spans="1:24" ht="28.5" customHeight="1">
      <c r="A1" s="564" t="s">
        <v>0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18" t="s">
        <v>1</v>
      </c>
    </row>
    <row r="2" spans="1:24" ht="47.25" customHeight="1">
      <c r="A2" s="565" t="s">
        <v>323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  <c r="R2" s="565"/>
      <c r="S2" s="565"/>
      <c r="T2" s="565"/>
      <c r="U2" s="565"/>
      <c r="V2" s="565"/>
      <c r="W2" s="565"/>
    </row>
    <row r="3" spans="1:24" ht="30.75" customHeight="1" thickBot="1">
      <c r="A3" s="566" t="s">
        <v>484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66"/>
      <c r="S3" s="566"/>
      <c r="T3" s="566"/>
      <c r="U3" s="566"/>
      <c r="V3" s="566"/>
      <c r="W3" s="566"/>
    </row>
    <row r="4" spans="1:24" ht="36" customHeight="1" thickBot="1">
      <c r="A4" s="567" t="s">
        <v>3</v>
      </c>
      <c r="B4" s="569" t="s">
        <v>4</v>
      </c>
      <c r="C4" s="571" t="s">
        <v>5</v>
      </c>
      <c r="D4" s="518" t="s">
        <v>6</v>
      </c>
      <c r="E4" s="518"/>
      <c r="F4" s="518"/>
      <c r="G4" s="518"/>
      <c r="H4" s="518"/>
      <c r="I4" s="518"/>
      <c r="J4" s="518"/>
      <c r="K4" s="518"/>
      <c r="L4" s="518"/>
      <c r="M4" s="518"/>
      <c r="N4" s="518" t="s">
        <v>7</v>
      </c>
      <c r="O4" s="518"/>
      <c r="P4" s="518"/>
      <c r="Q4" s="518"/>
      <c r="R4" s="518"/>
      <c r="S4" s="518"/>
      <c r="T4" s="518"/>
      <c r="U4" s="518"/>
      <c r="V4" s="518"/>
      <c r="W4" s="518"/>
    </row>
    <row r="5" spans="1:24" ht="54" customHeight="1" thickBot="1">
      <c r="A5" s="568"/>
      <c r="B5" s="570"/>
      <c r="C5" s="572"/>
      <c r="D5" s="379" t="s">
        <v>8</v>
      </c>
      <c r="E5" s="354"/>
      <c r="F5" s="354"/>
      <c r="G5" s="354"/>
      <c r="H5" s="355"/>
      <c r="I5" s="379" t="s">
        <v>9</v>
      </c>
      <c r="J5" s="354"/>
      <c r="K5" s="354"/>
      <c r="L5" s="354"/>
      <c r="M5" s="380"/>
      <c r="N5" s="353" t="s">
        <v>8</v>
      </c>
      <c r="O5" s="354"/>
      <c r="P5" s="354"/>
      <c r="Q5" s="354"/>
      <c r="R5" s="355"/>
      <c r="S5" s="356" t="s">
        <v>9</v>
      </c>
      <c r="T5" s="357"/>
      <c r="U5" s="357"/>
      <c r="V5" s="357"/>
      <c r="W5" s="358"/>
    </row>
    <row r="6" spans="1:24" ht="24.75" customHeight="1" thickBot="1">
      <c r="A6" s="568"/>
      <c r="B6" s="570"/>
      <c r="C6" s="572"/>
      <c r="D6" s="359" t="s">
        <v>10</v>
      </c>
      <c r="E6" s="360"/>
      <c r="F6" s="360"/>
      <c r="G6" s="360"/>
      <c r="H6" s="361"/>
      <c r="I6" s="359" t="s">
        <v>10</v>
      </c>
      <c r="J6" s="360"/>
      <c r="K6" s="360"/>
      <c r="L6" s="360"/>
      <c r="M6" s="361"/>
      <c r="N6" s="362" t="s">
        <v>10</v>
      </c>
      <c r="O6" s="360"/>
      <c r="P6" s="360"/>
      <c r="Q6" s="360"/>
      <c r="R6" s="363"/>
      <c r="S6" s="364" t="s">
        <v>10</v>
      </c>
      <c r="T6" s="365"/>
      <c r="U6" s="365"/>
      <c r="V6" s="365"/>
      <c r="W6" s="366"/>
    </row>
    <row r="7" spans="1:24" ht="72.75" customHeight="1" thickBot="1">
      <c r="A7" s="568"/>
      <c r="B7" s="570"/>
      <c r="C7" s="572"/>
      <c r="D7" s="24" t="s">
        <v>11</v>
      </c>
      <c r="E7" s="25" t="s">
        <v>12</v>
      </c>
      <c r="F7" s="25" t="s">
        <v>13</v>
      </c>
      <c r="G7" s="25" t="s">
        <v>14</v>
      </c>
      <c r="H7" s="26" t="s">
        <v>15</v>
      </c>
      <c r="I7" s="24" t="s">
        <v>11</v>
      </c>
      <c r="J7" s="25" t="s">
        <v>12</v>
      </c>
      <c r="K7" s="25" t="s">
        <v>13</v>
      </c>
      <c r="L7" s="25" t="s">
        <v>14</v>
      </c>
      <c r="M7" s="26" t="s">
        <v>15</v>
      </c>
      <c r="N7" s="27" t="s">
        <v>11</v>
      </c>
      <c r="O7" s="25" t="s">
        <v>12</v>
      </c>
      <c r="P7" s="25" t="s">
        <v>13</v>
      </c>
      <c r="Q7" s="25" t="s">
        <v>14</v>
      </c>
      <c r="R7" s="28" t="s">
        <v>15</v>
      </c>
      <c r="S7" s="20" t="s">
        <v>11</v>
      </c>
      <c r="T7" s="21" t="s">
        <v>12</v>
      </c>
      <c r="U7" s="21" t="s">
        <v>13</v>
      </c>
      <c r="V7" s="21" t="s">
        <v>14</v>
      </c>
      <c r="W7" s="22" t="s">
        <v>15</v>
      </c>
    </row>
    <row r="8" spans="1:24" ht="15" customHeight="1" thickBot="1">
      <c r="A8" s="77">
        <v>1</v>
      </c>
      <c r="B8" s="78">
        <v>2</v>
      </c>
      <c r="C8" s="79">
        <v>3</v>
      </c>
      <c r="D8" s="573">
        <v>4</v>
      </c>
      <c r="E8" s="574"/>
      <c r="F8" s="574"/>
      <c r="G8" s="574"/>
      <c r="H8" s="575"/>
      <c r="I8" s="576">
        <v>5</v>
      </c>
      <c r="J8" s="577"/>
      <c r="K8" s="577"/>
      <c r="L8" s="577"/>
      <c r="M8" s="578"/>
      <c r="N8" s="579">
        <v>6</v>
      </c>
      <c r="O8" s="574"/>
      <c r="P8" s="574"/>
      <c r="Q8" s="574"/>
      <c r="R8" s="580"/>
      <c r="S8" s="412">
        <v>7</v>
      </c>
      <c r="T8" s="413"/>
      <c r="U8" s="413"/>
      <c r="V8" s="413"/>
      <c r="W8" s="414"/>
    </row>
    <row r="9" spans="1:24" ht="30" customHeight="1">
      <c r="A9" s="415">
        <v>1</v>
      </c>
      <c r="B9" s="417" t="s">
        <v>324</v>
      </c>
      <c r="C9" s="144" t="s">
        <v>17</v>
      </c>
      <c r="D9" s="420"/>
      <c r="E9" s="420"/>
      <c r="F9" s="420"/>
      <c r="G9" s="420"/>
      <c r="H9" s="425"/>
      <c r="I9" s="240">
        <v>97</v>
      </c>
      <c r="J9" s="232"/>
      <c r="K9" s="232"/>
      <c r="L9" s="232"/>
      <c r="M9" s="233"/>
      <c r="N9" s="427"/>
      <c r="O9" s="420"/>
      <c r="P9" s="420"/>
      <c r="Q9" s="420"/>
      <c r="R9" s="420"/>
      <c r="S9" s="242"/>
      <c r="T9" s="243"/>
      <c r="U9" s="243"/>
      <c r="V9" s="243"/>
      <c r="W9" s="244"/>
    </row>
    <row r="10" spans="1:24" ht="30" customHeight="1">
      <c r="A10" s="415"/>
      <c r="B10" s="418"/>
      <c r="C10" s="146" t="s">
        <v>18</v>
      </c>
      <c r="D10" s="421"/>
      <c r="E10" s="421"/>
      <c r="F10" s="421"/>
      <c r="G10" s="421"/>
      <c r="H10" s="426"/>
      <c r="I10" s="236"/>
      <c r="J10" s="234"/>
      <c r="K10" s="234"/>
      <c r="L10" s="234"/>
      <c r="M10" s="235"/>
      <c r="N10" s="428"/>
      <c r="O10" s="421"/>
      <c r="P10" s="421"/>
      <c r="Q10" s="421"/>
      <c r="R10" s="421"/>
      <c r="S10" s="245"/>
      <c r="T10" s="246"/>
      <c r="U10" s="246"/>
      <c r="V10" s="246"/>
      <c r="W10" s="247"/>
    </row>
    <row r="11" spans="1:24" ht="30" customHeight="1">
      <c r="A11" s="415"/>
      <c r="B11" s="418"/>
      <c r="C11" s="146" t="s">
        <v>19</v>
      </c>
      <c r="D11" s="421"/>
      <c r="E11" s="421"/>
      <c r="F11" s="421"/>
      <c r="G11" s="421"/>
      <c r="H11" s="426"/>
      <c r="I11" s="236"/>
      <c r="J11" s="234"/>
      <c r="K11" s="234"/>
      <c r="L11" s="234"/>
      <c r="M11" s="235"/>
      <c r="N11" s="428"/>
      <c r="O11" s="421"/>
      <c r="P11" s="421"/>
      <c r="Q11" s="421"/>
      <c r="R11" s="421"/>
      <c r="S11" s="245"/>
      <c r="T11" s="246"/>
      <c r="U11" s="246"/>
      <c r="V11" s="246"/>
      <c r="W11" s="247"/>
    </row>
    <row r="12" spans="1:24" ht="30" customHeight="1">
      <c r="A12" s="415"/>
      <c r="B12" s="418"/>
      <c r="C12" s="146" t="s">
        <v>20</v>
      </c>
      <c r="D12" s="421"/>
      <c r="E12" s="421"/>
      <c r="F12" s="421"/>
      <c r="G12" s="421"/>
      <c r="H12" s="426"/>
      <c r="I12" s="236"/>
      <c r="J12" s="234"/>
      <c r="K12" s="234"/>
      <c r="L12" s="234"/>
      <c r="M12" s="235"/>
      <c r="N12" s="428"/>
      <c r="O12" s="421"/>
      <c r="P12" s="421"/>
      <c r="Q12" s="421"/>
      <c r="R12" s="421"/>
      <c r="S12" s="245"/>
      <c r="T12" s="246"/>
      <c r="U12" s="246"/>
      <c r="V12" s="246"/>
      <c r="W12" s="247"/>
    </row>
    <row r="13" spans="1:24" ht="30" customHeight="1">
      <c r="A13" s="415"/>
      <c r="B13" s="418"/>
      <c r="C13" s="146" t="s">
        <v>21</v>
      </c>
      <c r="D13" s="421"/>
      <c r="E13" s="421"/>
      <c r="F13" s="421"/>
      <c r="G13" s="421"/>
      <c r="H13" s="426"/>
      <c r="I13" s="236"/>
      <c r="J13" s="234"/>
      <c r="K13" s="234"/>
      <c r="L13" s="234"/>
      <c r="M13" s="235">
        <v>4.5999999999999996</v>
      </c>
      <c r="N13" s="428"/>
      <c r="O13" s="421"/>
      <c r="P13" s="421"/>
      <c r="Q13" s="421"/>
      <c r="R13" s="421"/>
      <c r="S13" s="245"/>
      <c r="T13" s="246"/>
      <c r="U13" s="246"/>
      <c r="V13" s="246"/>
      <c r="W13" s="247"/>
    </row>
    <row r="14" spans="1:24" ht="30" customHeight="1">
      <c r="A14" s="415"/>
      <c r="B14" s="418"/>
      <c r="C14" s="146" t="s">
        <v>22</v>
      </c>
      <c r="D14" s="421"/>
      <c r="E14" s="421"/>
      <c r="F14" s="421"/>
      <c r="G14" s="421"/>
      <c r="H14" s="426"/>
      <c r="I14" s="236"/>
      <c r="J14" s="234"/>
      <c r="K14" s="234"/>
      <c r="L14" s="234"/>
      <c r="M14" s="235"/>
      <c r="N14" s="428"/>
      <c r="O14" s="421"/>
      <c r="P14" s="421"/>
      <c r="Q14" s="421"/>
      <c r="R14" s="421"/>
      <c r="S14" s="245"/>
      <c r="T14" s="246"/>
      <c r="U14" s="246"/>
      <c r="V14" s="246"/>
      <c r="W14" s="247"/>
    </row>
    <row r="15" spans="1:24" ht="30" customHeight="1">
      <c r="A15" s="415"/>
      <c r="B15" s="418"/>
      <c r="C15" s="146" t="s">
        <v>23</v>
      </c>
      <c r="D15" s="421"/>
      <c r="E15" s="421"/>
      <c r="F15" s="421"/>
      <c r="G15" s="421"/>
      <c r="H15" s="426"/>
      <c r="I15" s="236"/>
      <c r="J15" s="234"/>
      <c r="K15" s="234"/>
      <c r="L15" s="234"/>
      <c r="M15" s="235"/>
      <c r="N15" s="428"/>
      <c r="O15" s="421"/>
      <c r="P15" s="421"/>
      <c r="Q15" s="421"/>
      <c r="R15" s="421"/>
      <c r="S15" s="245"/>
      <c r="T15" s="246"/>
      <c r="U15" s="246"/>
      <c r="V15" s="246"/>
      <c r="W15" s="247"/>
    </row>
    <row r="16" spans="1:24" ht="30" customHeight="1" thickBot="1">
      <c r="A16" s="415"/>
      <c r="B16" s="419"/>
      <c r="C16" s="149" t="s">
        <v>24</v>
      </c>
      <c r="D16" s="421"/>
      <c r="E16" s="421"/>
      <c r="F16" s="421"/>
      <c r="G16" s="421"/>
      <c r="H16" s="426"/>
      <c r="I16" s="237"/>
      <c r="J16" s="238"/>
      <c r="K16" s="238"/>
      <c r="L16" s="238"/>
      <c r="M16" s="239"/>
      <c r="N16" s="429"/>
      <c r="O16" s="424"/>
      <c r="P16" s="424"/>
      <c r="Q16" s="424"/>
      <c r="R16" s="424"/>
      <c r="S16" s="251"/>
      <c r="T16" s="248"/>
      <c r="U16" s="248"/>
      <c r="V16" s="248"/>
      <c r="W16" s="252"/>
    </row>
    <row r="17" spans="1:23" ht="30" customHeight="1" thickBot="1">
      <c r="A17" s="416"/>
      <c r="B17" s="422" t="s">
        <v>25</v>
      </c>
      <c r="C17" s="423"/>
      <c r="D17" s="256">
        <v>175.2</v>
      </c>
      <c r="E17" s="223">
        <v>4</v>
      </c>
      <c r="F17" s="223"/>
      <c r="G17" s="223">
        <v>11.88</v>
      </c>
      <c r="H17" s="223">
        <v>12.23</v>
      </c>
      <c r="I17" s="223">
        <v>97</v>
      </c>
      <c r="J17" s="223">
        <f>J9+J10+J11+J12+J13+J14+J15+J16</f>
        <v>0</v>
      </c>
      <c r="K17" s="223">
        <f>K9+K10+K11+K12+K13+K14+K15+K16</f>
        <v>0</v>
      </c>
      <c r="L17" s="223">
        <f>L9+L10+L11+L12+L13+L14+L15+L16</f>
        <v>0</v>
      </c>
      <c r="M17" s="224">
        <f>M9+M10+M11+M12+M13+M14+M15+M16</f>
        <v>4.5999999999999996</v>
      </c>
      <c r="N17" s="256">
        <v>2.5099999999999998</v>
      </c>
      <c r="O17" s="223"/>
      <c r="P17" s="223"/>
      <c r="Q17" s="223"/>
      <c r="R17" s="223">
        <v>2.11</v>
      </c>
      <c r="S17" s="223">
        <f>S9+S10+S11+S12+S13+S14+S15+S16</f>
        <v>0</v>
      </c>
      <c r="T17" s="223">
        <f>T9+T10+T11+T12+T13+T14+T15+T16</f>
        <v>0</v>
      </c>
      <c r="U17" s="223">
        <f>U9+U10+U11+U12+U13+U14+U15+U16</f>
        <v>0</v>
      </c>
      <c r="V17" s="223">
        <f>V9+V10+V11+V12+V13+V14+V15+V16</f>
        <v>0</v>
      </c>
      <c r="W17" s="224">
        <f>W9+W10+W11+W12+W13+W14+W15+W16</f>
        <v>0</v>
      </c>
    </row>
    <row r="18" spans="1:23" ht="30" customHeight="1">
      <c r="A18" s="415">
        <v>3</v>
      </c>
      <c r="B18" s="417" t="s">
        <v>325</v>
      </c>
      <c r="C18" s="144" t="s">
        <v>17</v>
      </c>
      <c r="D18" s="420"/>
      <c r="E18" s="420">
        <v>0</v>
      </c>
      <c r="F18" s="420">
        <v>0</v>
      </c>
      <c r="G18" s="420"/>
      <c r="H18" s="425"/>
      <c r="I18" s="240">
        <v>0</v>
      </c>
      <c r="J18" s="232">
        <v>0</v>
      </c>
      <c r="K18" s="232">
        <v>0</v>
      </c>
      <c r="L18" s="232">
        <v>0</v>
      </c>
      <c r="M18" s="233">
        <v>0</v>
      </c>
      <c r="N18" s="427"/>
      <c r="O18" s="420"/>
      <c r="P18" s="420"/>
      <c r="Q18" s="420"/>
      <c r="R18" s="420"/>
      <c r="S18" s="242">
        <v>0</v>
      </c>
      <c r="T18" s="243">
        <v>0</v>
      </c>
      <c r="U18" s="243">
        <v>0</v>
      </c>
      <c r="V18" s="243">
        <v>0</v>
      </c>
      <c r="W18" s="244">
        <v>0</v>
      </c>
    </row>
    <row r="19" spans="1:23" ht="30" customHeight="1">
      <c r="A19" s="415"/>
      <c r="B19" s="418"/>
      <c r="C19" s="146" t="s">
        <v>18</v>
      </c>
      <c r="D19" s="421"/>
      <c r="E19" s="421"/>
      <c r="F19" s="421"/>
      <c r="G19" s="421"/>
      <c r="H19" s="426"/>
      <c r="I19" s="236">
        <v>0</v>
      </c>
      <c r="J19" s="234">
        <v>0</v>
      </c>
      <c r="K19" s="234">
        <v>0</v>
      </c>
      <c r="L19" s="234">
        <v>0</v>
      </c>
      <c r="M19" s="235">
        <v>0</v>
      </c>
      <c r="N19" s="428"/>
      <c r="O19" s="421"/>
      <c r="P19" s="421"/>
      <c r="Q19" s="421"/>
      <c r="R19" s="421"/>
      <c r="S19" s="245">
        <v>0</v>
      </c>
      <c r="T19" s="246">
        <v>0</v>
      </c>
      <c r="U19" s="246">
        <v>0</v>
      </c>
      <c r="V19" s="246">
        <v>0</v>
      </c>
      <c r="W19" s="247">
        <v>0</v>
      </c>
    </row>
    <row r="20" spans="1:23" ht="30" customHeight="1">
      <c r="A20" s="415"/>
      <c r="B20" s="418"/>
      <c r="C20" s="146" t="s">
        <v>19</v>
      </c>
      <c r="D20" s="421"/>
      <c r="E20" s="421"/>
      <c r="F20" s="421"/>
      <c r="G20" s="421"/>
      <c r="H20" s="426"/>
      <c r="I20" s="236">
        <v>0</v>
      </c>
      <c r="J20" s="234">
        <v>0</v>
      </c>
      <c r="K20" s="234">
        <v>0</v>
      </c>
      <c r="L20" s="234">
        <v>0</v>
      </c>
      <c r="M20" s="235">
        <v>0</v>
      </c>
      <c r="N20" s="428"/>
      <c r="O20" s="421"/>
      <c r="P20" s="421"/>
      <c r="Q20" s="421"/>
      <c r="R20" s="421"/>
      <c r="S20" s="245">
        <v>0</v>
      </c>
      <c r="T20" s="246">
        <v>0</v>
      </c>
      <c r="U20" s="246">
        <v>0</v>
      </c>
      <c r="V20" s="246">
        <v>0</v>
      </c>
      <c r="W20" s="247">
        <v>0</v>
      </c>
    </row>
    <row r="21" spans="1:23" ht="30" customHeight="1">
      <c r="A21" s="415"/>
      <c r="B21" s="418"/>
      <c r="C21" s="146" t="s">
        <v>20</v>
      </c>
      <c r="D21" s="421"/>
      <c r="E21" s="421"/>
      <c r="F21" s="421"/>
      <c r="G21" s="421"/>
      <c r="H21" s="426"/>
      <c r="I21" s="236">
        <v>22.38</v>
      </c>
      <c r="J21" s="234">
        <v>0</v>
      </c>
      <c r="K21" s="234">
        <v>0</v>
      </c>
      <c r="L21" s="234">
        <v>8.6999999999999993</v>
      </c>
      <c r="M21" s="235">
        <v>13.7</v>
      </c>
      <c r="N21" s="428"/>
      <c r="O21" s="421"/>
      <c r="P21" s="421"/>
      <c r="Q21" s="421"/>
      <c r="R21" s="421"/>
      <c r="S21" s="245">
        <v>14</v>
      </c>
      <c r="T21" s="246">
        <v>0</v>
      </c>
      <c r="U21" s="246">
        <v>0</v>
      </c>
      <c r="V21" s="246">
        <v>0</v>
      </c>
      <c r="W21" s="247">
        <v>0</v>
      </c>
    </row>
    <row r="22" spans="1:23" ht="30" customHeight="1">
      <c r="A22" s="415"/>
      <c r="B22" s="418"/>
      <c r="C22" s="146" t="s">
        <v>21</v>
      </c>
      <c r="D22" s="421"/>
      <c r="E22" s="421"/>
      <c r="F22" s="421"/>
      <c r="G22" s="421"/>
      <c r="H22" s="426"/>
      <c r="I22" s="236">
        <v>0</v>
      </c>
      <c r="J22" s="234">
        <v>0</v>
      </c>
      <c r="K22" s="234">
        <v>0</v>
      </c>
      <c r="L22" s="234">
        <v>0</v>
      </c>
      <c r="M22" s="235">
        <v>0</v>
      </c>
      <c r="N22" s="428"/>
      <c r="O22" s="421"/>
      <c r="P22" s="421"/>
      <c r="Q22" s="421"/>
      <c r="R22" s="421"/>
      <c r="S22" s="245">
        <v>0</v>
      </c>
      <c r="T22" s="246">
        <v>0</v>
      </c>
      <c r="U22" s="246">
        <v>0</v>
      </c>
      <c r="V22" s="246">
        <v>0</v>
      </c>
      <c r="W22" s="247">
        <v>0</v>
      </c>
    </row>
    <row r="23" spans="1:23" ht="30" customHeight="1">
      <c r="A23" s="415"/>
      <c r="B23" s="418"/>
      <c r="C23" s="146" t="s">
        <v>22</v>
      </c>
      <c r="D23" s="421"/>
      <c r="E23" s="421"/>
      <c r="F23" s="421"/>
      <c r="G23" s="421"/>
      <c r="H23" s="426"/>
      <c r="I23" s="236">
        <v>0</v>
      </c>
      <c r="J23" s="234">
        <v>0</v>
      </c>
      <c r="K23" s="234">
        <v>0</v>
      </c>
      <c r="L23" s="234">
        <v>0</v>
      </c>
      <c r="M23" s="235">
        <v>0</v>
      </c>
      <c r="N23" s="428"/>
      <c r="O23" s="421"/>
      <c r="P23" s="421"/>
      <c r="Q23" s="421"/>
      <c r="R23" s="421"/>
      <c r="S23" s="245">
        <v>0</v>
      </c>
      <c r="T23" s="246">
        <v>0</v>
      </c>
      <c r="U23" s="246">
        <v>0</v>
      </c>
      <c r="V23" s="246">
        <v>0</v>
      </c>
      <c r="W23" s="247">
        <v>0</v>
      </c>
    </row>
    <row r="24" spans="1:23" ht="30" customHeight="1">
      <c r="A24" s="415"/>
      <c r="B24" s="418"/>
      <c r="C24" s="146" t="s">
        <v>23</v>
      </c>
      <c r="D24" s="421"/>
      <c r="E24" s="421"/>
      <c r="F24" s="421"/>
      <c r="G24" s="421"/>
      <c r="H24" s="426"/>
      <c r="I24" s="236">
        <v>0</v>
      </c>
      <c r="J24" s="234">
        <v>0</v>
      </c>
      <c r="K24" s="234">
        <v>0</v>
      </c>
      <c r="L24" s="234">
        <v>0</v>
      </c>
      <c r="M24" s="235">
        <v>0</v>
      </c>
      <c r="N24" s="428"/>
      <c r="O24" s="421"/>
      <c r="P24" s="421"/>
      <c r="Q24" s="421"/>
      <c r="R24" s="421"/>
      <c r="S24" s="245">
        <v>0</v>
      </c>
      <c r="T24" s="246">
        <v>0</v>
      </c>
      <c r="U24" s="246">
        <v>0</v>
      </c>
      <c r="V24" s="246">
        <v>0</v>
      </c>
      <c r="W24" s="247">
        <v>0</v>
      </c>
    </row>
    <row r="25" spans="1:23" ht="30" customHeight="1" thickBot="1">
      <c r="A25" s="415"/>
      <c r="B25" s="419"/>
      <c r="C25" s="149" t="s">
        <v>24</v>
      </c>
      <c r="D25" s="421"/>
      <c r="E25" s="421"/>
      <c r="F25" s="421"/>
      <c r="G25" s="421"/>
      <c r="H25" s="426"/>
      <c r="I25" s="237">
        <v>0</v>
      </c>
      <c r="J25" s="238">
        <v>0</v>
      </c>
      <c r="K25" s="238">
        <v>0</v>
      </c>
      <c r="L25" s="238">
        <v>0</v>
      </c>
      <c r="M25" s="239">
        <v>0</v>
      </c>
      <c r="N25" s="429"/>
      <c r="O25" s="424"/>
      <c r="P25" s="424"/>
      <c r="Q25" s="424"/>
      <c r="R25" s="424"/>
      <c r="S25" s="251">
        <v>0</v>
      </c>
      <c r="T25" s="248">
        <v>0</v>
      </c>
      <c r="U25" s="248">
        <v>0</v>
      </c>
      <c r="V25" s="248">
        <v>0</v>
      </c>
      <c r="W25" s="252">
        <v>0</v>
      </c>
    </row>
    <row r="26" spans="1:23" ht="30" customHeight="1" thickBot="1">
      <c r="A26" s="416"/>
      <c r="B26" s="422" t="s">
        <v>25</v>
      </c>
      <c r="C26" s="423"/>
      <c r="D26" s="256">
        <v>102.83</v>
      </c>
      <c r="E26" s="223"/>
      <c r="F26" s="223"/>
      <c r="G26" s="223">
        <v>8.77</v>
      </c>
      <c r="H26" s="223">
        <v>46.65</v>
      </c>
      <c r="I26" s="223">
        <f>I18+I19+I20+I21+I22+I23+I24+I25</f>
        <v>22.38</v>
      </c>
      <c r="J26" s="223">
        <f>J18+J19+J20+J21+J22+J23+J24+J25</f>
        <v>0</v>
      </c>
      <c r="K26" s="223">
        <f>K18+K19+K20+K21+K22+K23+K24+K25</f>
        <v>0</v>
      </c>
      <c r="L26" s="223">
        <f>L18+L19+L20+L21+L22+L23+L24+L25</f>
        <v>8.6999999999999993</v>
      </c>
      <c r="M26" s="224">
        <f>M18+M19+M20+M21+M22+M23+M24+M25</f>
        <v>13.7</v>
      </c>
      <c r="N26" s="256">
        <v>15.6</v>
      </c>
      <c r="O26" s="223"/>
      <c r="P26" s="223"/>
      <c r="Q26" s="223"/>
      <c r="R26" s="223">
        <v>4.1100000000000003</v>
      </c>
      <c r="S26" s="223">
        <f>S18+S19+S20+S21+S22+S23+S24+S25</f>
        <v>14</v>
      </c>
      <c r="T26" s="223">
        <f>T18+T19+T20+T21+T22+T23+T24+T25</f>
        <v>0</v>
      </c>
      <c r="U26" s="223">
        <f>U18+U19+U20+U21+U22+U23+U24+U25</f>
        <v>0</v>
      </c>
      <c r="V26" s="223">
        <f>V18+V19+V20+V21+V22+V23+V24+V25</f>
        <v>0</v>
      </c>
      <c r="W26" s="224">
        <f>W18+W19+W20+W21+W22+W23+W24+W25</f>
        <v>0</v>
      </c>
    </row>
    <row r="27" spans="1:23" ht="30" customHeight="1">
      <c r="A27" s="415">
        <v>4</v>
      </c>
      <c r="B27" s="417" t="s">
        <v>326</v>
      </c>
      <c r="C27" s="144" t="s">
        <v>17</v>
      </c>
      <c r="D27" s="420"/>
      <c r="E27" s="420"/>
      <c r="F27" s="420"/>
      <c r="G27" s="420"/>
      <c r="H27" s="425"/>
      <c r="I27" s="240">
        <v>106.1</v>
      </c>
      <c r="J27" s="232">
        <v>0</v>
      </c>
      <c r="K27" s="232">
        <v>1.5</v>
      </c>
      <c r="L27" s="232">
        <v>0</v>
      </c>
      <c r="M27" s="233">
        <v>23.17</v>
      </c>
      <c r="N27" s="427"/>
      <c r="O27" s="420"/>
      <c r="P27" s="420"/>
      <c r="Q27" s="420"/>
      <c r="R27" s="420"/>
      <c r="S27" s="242">
        <v>0</v>
      </c>
      <c r="T27" s="243">
        <v>0</v>
      </c>
      <c r="U27" s="243">
        <v>0</v>
      </c>
      <c r="V27" s="243">
        <v>0</v>
      </c>
      <c r="W27" s="244">
        <v>0</v>
      </c>
    </row>
    <row r="28" spans="1:23" ht="30" customHeight="1">
      <c r="A28" s="415"/>
      <c r="B28" s="418"/>
      <c r="C28" s="146" t="s">
        <v>18</v>
      </c>
      <c r="D28" s="421"/>
      <c r="E28" s="421"/>
      <c r="F28" s="421"/>
      <c r="G28" s="421"/>
      <c r="H28" s="426"/>
      <c r="I28" s="236">
        <v>21</v>
      </c>
      <c r="J28" s="234">
        <v>0</v>
      </c>
      <c r="K28" s="234">
        <v>5</v>
      </c>
      <c r="L28" s="234">
        <v>0</v>
      </c>
      <c r="M28" s="235">
        <v>14</v>
      </c>
      <c r="N28" s="428"/>
      <c r="O28" s="421"/>
      <c r="P28" s="421"/>
      <c r="Q28" s="421"/>
      <c r="R28" s="421"/>
      <c r="S28" s="245">
        <v>0</v>
      </c>
      <c r="T28" s="246">
        <v>0</v>
      </c>
      <c r="U28" s="246">
        <v>0</v>
      </c>
      <c r="V28" s="246">
        <v>0</v>
      </c>
      <c r="W28" s="247">
        <v>0</v>
      </c>
    </row>
    <row r="29" spans="1:23" ht="30" customHeight="1">
      <c r="A29" s="415"/>
      <c r="B29" s="418"/>
      <c r="C29" s="146" t="s">
        <v>19</v>
      </c>
      <c r="D29" s="421"/>
      <c r="E29" s="421"/>
      <c r="F29" s="421"/>
      <c r="G29" s="421"/>
      <c r="H29" s="426"/>
      <c r="I29" s="236">
        <v>20.100000000000001</v>
      </c>
      <c r="J29" s="234">
        <v>0</v>
      </c>
      <c r="K29" s="234">
        <v>9</v>
      </c>
      <c r="L29" s="234">
        <v>0</v>
      </c>
      <c r="M29" s="235">
        <v>8</v>
      </c>
      <c r="N29" s="428"/>
      <c r="O29" s="421"/>
      <c r="P29" s="421"/>
      <c r="Q29" s="421"/>
      <c r="R29" s="421"/>
      <c r="S29" s="245">
        <v>0</v>
      </c>
      <c r="T29" s="246">
        <v>0</v>
      </c>
      <c r="U29" s="246">
        <v>0</v>
      </c>
      <c r="V29" s="246">
        <v>0</v>
      </c>
      <c r="W29" s="247">
        <v>0</v>
      </c>
    </row>
    <row r="30" spans="1:23" ht="30" customHeight="1">
      <c r="A30" s="415"/>
      <c r="B30" s="418"/>
      <c r="C30" s="146" t="s">
        <v>20</v>
      </c>
      <c r="D30" s="421"/>
      <c r="E30" s="421"/>
      <c r="F30" s="421"/>
      <c r="G30" s="421"/>
      <c r="H30" s="426"/>
      <c r="I30" s="236">
        <v>200</v>
      </c>
      <c r="J30" s="234">
        <v>0</v>
      </c>
      <c r="K30" s="234">
        <v>0</v>
      </c>
      <c r="L30" s="234">
        <v>0</v>
      </c>
      <c r="M30" s="235">
        <v>60</v>
      </c>
      <c r="N30" s="428"/>
      <c r="O30" s="421"/>
      <c r="P30" s="421"/>
      <c r="Q30" s="421"/>
      <c r="R30" s="421"/>
      <c r="S30" s="245">
        <v>0</v>
      </c>
      <c r="T30" s="246">
        <v>0</v>
      </c>
      <c r="U30" s="246">
        <v>0</v>
      </c>
      <c r="V30" s="246">
        <v>0</v>
      </c>
      <c r="W30" s="247">
        <v>0</v>
      </c>
    </row>
    <row r="31" spans="1:23" ht="30" customHeight="1">
      <c r="A31" s="415"/>
      <c r="B31" s="418"/>
      <c r="C31" s="146" t="s">
        <v>21</v>
      </c>
      <c r="D31" s="421"/>
      <c r="E31" s="421"/>
      <c r="F31" s="421"/>
      <c r="G31" s="421"/>
      <c r="H31" s="426"/>
      <c r="I31" s="236">
        <v>120</v>
      </c>
      <c r="J31" s="234">
        <v>0</v>
      </c>
      <c r="K31" s="234">
        <v>20</v>
      </c>
      <c r="L31" s="234">
        <v>0</v>
      </c>
      <c r="M31" s="235">
        <v>30</v>
      </c>
      <c r="N31" s="428"/>
      <c r="O31" s="421"/>
      <c r="P31" s="421"/>
      <c r="Q31" s="421"/>
      <c r="R31" s="421"/>
      <c r="S31" s="245">
        <v>0</v>
      </c>
      <c r="T31" s="246">
        <v>0</v>
      </c>
      <c r="U31" s="246">
        <v>0</v>
      </c>
      <c r="V31" s="246">
        <v>0</v>
      </c>
      <c r="W31" s="247"/>
    </row>
    <row r="32" spans="1:23" ht="30" customHeight="1">
      <c r="A32" s="415"/>
      <c r="B32" s="418"/>
      <c r="C32" s="146" t="s">
        <v>22</v>
      </c>
      <c r="D32" s="421"/>
      <c r="E32" s="421"/>
      <c r="F32" s="421"/>
      <c r="G32" s="421"/>
      <c r="H32" s="426"/>
      <c r="I32" s="236">
        <v>0</v>
      </c>
      <c r="J32" s="234">
        <v>0</v>
      </c>
      <c r="K32" s="234">
        <v>0</v>
      </c>
      <c r="L32" s="234">
        <v>0</v>
      </c>
      <c r="M32" s="235">
        <v>0</v>
      </c>
      <c r="N32" s="428"/>
      <c r="O32" s="421"/>
      <c r="P32" s="421"/>
      <c r="Q32" s="421"/>
      <c r="R32" s="421"/>
      <c r="S32" s="245">
        <v>0</v>
      </c>
      <c r="T32" s="246">
        <v>0</v>
      </c>
      <c r="U32" s="246">
        <v>0</v>
      </c>
      <c r="V32" s="246">
        <v>0</v>
      </c>
      <c r="W32" s="247">
        <v>0</v>
      </c>
    </row>
    <row r="33" spans="1:23" ht="30" customHeight="1">
      <c r="A33" s="415"/>
      <c r="B33" s="418"/>
      <c r="C33" s="146" t="s">
        <v>23</v>
      </c>
      <c r="D33" s="421"/>
      <c r="E33" s="421"/>
      <c r="F33" s="421"/>
      <c r="G33" s="421"/>
      <c r="H33" s="426"/>
      <c r="I33" s="236">
        <v>0</v>
      </c>
      <c r="J33" s="234">
        <v>0</v>
      </c>
      <c r="K33" s="234">
        <v>0</v>
      </c>
      <c r="L33" s="234">
        <v>0</v>
      </c>
      <c r="M33" s="235">
        <v>0</v>
      </c>
      <c r="N33" s="428"/>
      <c r="O33" s="421"/>
      <c r="P33" s="421"/>
      <c r="Q33" s="421"/>
      <c r="R33" s="421"/>
      <c r="S33" s="245">
        <v>0</v>
      </c>
      <c r="T33" s="246">
        <v>0</v>
      </c>
      <c r="U33" s="246">
        <v>0</v>
      </c>
      <c r="V33" s="246">
        <v>0</v>
      </c>
      <c r="W33" s="247">
        <v>0</v>
      </c>
    </row>
    <row r="34" spans="1:23" ht="30" customHeight="1" thickBot="1">
      <c r="A34" s="415"/>
      <c r="B34" s="419"/>
      <c r="C34" s="149" t="s">
        <v>24</v>
      </c>
      <c r="D34" s="421"/>
      <c r="E34" s="421"/>
      <c r="F34" s="421"/>
      <c r="G34" s="421"/>
      <c r="H34" s="426"/>
      <c r="I34" s="237">
        <v>15</v>
      </c>
      <c r="J34" s="238">
        <v>0</v>
      </c>
      <c r="K34" s="238">
        <v>0</v>
      </c>
      <c r="L34" s="238">
        <v>0</v>
      </c>
      <c r="M34" s="239">
        <v>5.0999999999999996</v>
      </c>
      <c r="N34" s="429"/>
      <c r="O34" s="424"/>
      <c r="P34" s="424"/>
      <c r="Q34" s="424"/>
      <c r="R34" s="424"/>
      <c r="S34" s="251">
        <v>0</v>
      </c>
      <c r="T34" s="248">
        <v>0</v>
      </c>
      <c r="U34" s="248">
        <v>0</v>
      </c>
      <c r="V34" s="248">
        <v>0</v>
      </c>
      <c r="W34" s="252">
        <v>0</v>
      </c>
    </row>
    <row r="35" spans="1:23" ht="30" customHeight="1" thickBot="1">
      <c r="A35" s="416"/>
      <c r="B35" s="422" t="s">
        <v>25</v>
      </c>
      <c r="C35" s="423"/>
      <c r="D35" s="256">
        <v>1196</v>
      </c>
      <c r="E35" s="223">
        <v>111.75</v>
      </c>
      <c r="F35" s="223">
        <v>228.9</v>
      </c>
      <c r="G35" s="223">
        <v>1</v>
      </c>
      <c r="H35" s="223">
        <v>177.13</v>
      </c>
      <c r="I35" s="223">
        <f>SUM(I27:I34)</f>
        <v>482.2</v>
      </c>
      <c r="J35" s="223"/>
      <c r="K35" s="223">
        <f>K27+K28+K29+K30+K31+K32+K33+K34</f>
        <v>35.5</v>
      </c>
      <c r="L35" s="223">
        <f>L27+L28+L29+L30+L31+L32+L33+L34</f>
        <v>0</v>
      </c>
      <c r="M35" s="224">
        <v>140.27000000000001</v>
      </c>
      <c r="N35" s="256">
        <v>3.1</v>
      </c>
      <c r="O35" s="223"/>
      <c r="P35" s="223"/>
      <c r="Q35" s="223"/>
      <c r="R35" s="223">
        <v>0.17</v>
      </c>
      <c r="S35" s="223">
        <f>S27+S28+S29+S30+S31+S32+S33+S34</f>
        <v>0</v>
      </c>
      <c r="T35" s="223">
        <f>T27+T28+T29+T30+T31+T32+T33+T34</f>
        <v>0</v>
      </c>
      <c r="U35" s="223">
        <f>U27+U28+U29+U30+U31+U32+U33+U34</f>
        <v>0</v>
      </c>
      <c r="V35" s="223">
        <f>V27+V28+V29+V30+V31+V32+V33+V34</f>
        <v>0</v>
      </c>
      <c r="W35" s="224">
        <f>W27+W28+W29+W30+W31+W32+W33+W34</f>
        <v>0</v>
      </c>
    </row>
    <row r="36" spans="1:23" ht="30" customHeight="1">
      <c r="A36" s="415">
        <v>6</v>
      </c>
      <c r="B36" s="417" t="s">
        <v>327</v>
      </c>
      <c r="C36" s="144" t="s">
        <v>17</v>
      </c>
      <c r="D36" s="420"/>
      <c r="E36" s="420">
        <v>0</v>
      </c>
      <c r="F36" s="420"/>
      <c r="G36" s="420">
        <v>0</v>
      </c>
      <c r="H36" s="425">
        <v>0</v>
      </c>
      <c r="I36" s="240"/>
      <c r="J36" s="232">
        <v>0</v>
      </c>
      <c r="K36" s="232"/>
      <c r="L36" s="232">
        <v>0</v>
      </c>
      <c r="M36" s="233">
        <v>0</v>
      </c>
      <c r="N36" s="427">
        <v>0</v>
      </c>
      <c r="O36" s="420">
        <v>0</v>
      </c>
      <c r="P36" s="420">
        <v>0</v>
      </c>
      <c r="Q36" s="420">
        <v>0</v>
      </c>
      <c r="R36" s="420">
        <v>0</v>
      </c>
      <c r="S36" s="242">
        <v>0</v>
      </c>
      <c r="T36" s="243">
        <v>0</v>
      </c>
      <c r="U36" s="243">
        <v>0</v>
      </c>
      <c r="V36" s="243">
        <v>0</v>
      </c>
      <c r="W36" s="244">
        <v>0</v>
      </c>
    </row>
    <row r="37" spans="1:23" ht="30" customHeight="1">
      <c r="A37" s="415"/>
      <c r="B37" s="418"/>
      <c r="C37" s="146" t="s">
        <v>18</v>
      </c>
      <c r="D37" s="421"/>
      <c r="E37" s="421"/>
      <c r="F37" s="421"/>
      <c r="G37" s="421"/>
      <c r="H37" s="426"/>
      <c r="I37" s="236"/>
      <c r="J37" s="234">
        <v>0</v>
      </c>
      <c r="K37" s="234"/>
      <c r="L37" s="234">
        <v>0</v>
      </c>
      <c r="M37" s="235">
        <v>0</v>
      </c>
      <c r="N37" s="428"/>
      <c r="O37" s="421"/>
      <c r="P37" s="421"/>
      <c r="Q37" s="421"/>
      <c r="R37" s="421"/>
      <c r="S37" s="245">
        <v>0</v>
      </c>
      <c r="T37" s="246">
        <v>0</v>
      </c>
      <c r="U37" s="246">
        <v>0</v>
      </c>
      <c r="V37" s="246">
        <v>0</v>
      </c>
      <c r="W37" s="247">
        <v>0</v>
      </c>
    </row>
    <row r="38" spans="1:23" ht="30" customHeight="1">
      <c r="A38" s="415"/>
      <c r="B38" s="418"/>
      <c r="C38" s="146" t="s">
        <v>19</v>
      </c>
      <c r="D38" s="421"/>
      <c r="E38" s="421"/>
      <c r="F38" s="421"/>
      <c r="G38" s="421"/>
      <c r="H38" s="426"/>
      <c r="I38" s="236"/>
      <c r="J38" s="234">
        <v>0</v>
      </c>
      <c r="K38" s="234"/>
      <c r="L38" s="234">
        <v>0</v>
      </c>
      <c r="M38" s="235">
        <v>0</v>
      </c>
      <c r="N38" s="428"/>
      <c r="O38" s="421"/>
      <c r="P38" s="421"/>
      <c r="Q38" s="421"/>
      <c r="R38" s="421"/>
      <c r="S38" s="245">
        <v>0</v>
      </c>
      <c r="T38" s="246">
        <v>0</v>
      </c>
      <c r="U38" s="246">
        <v>0</v>
      </c>
      <c r="V38" s="246">
        <v>0</v>
      </c>
      <c r="W38" s="247">
        <v>0</v>
      </c>
    </row>
    <row r="39" spans="1:23" ht="30" customHeight="1">
      <c r="A39" s="415"/>
      <c r="B39" s="418"/>
      <c r="C39" s="146" t="s">
        <v>20</v>
      </c>
      <c r="D39" s="421"/>
      <c r="E39" s="421"/>
      <c r="F39" s="421"/>
      <c r="G39" s="421"/>
      <c r="H39" s="426"/>
      <c r="I39" s="236"/>
      <c r="J39" s="234">
        <v>0</v>
      </c>
      <c r="K39" s="234"/>
      <c r="L39" s="234">
        <v>0</v>
      </c>
      <c r="M39" s="235">
        <v>0</v>
      </c>
      <c r="N39" s="428"/>
      <c r="O39" s="421"/>
      <c r="P39" s="421"/>
      <c r="Q39" s="421"/>
      <c r="R39" s="421"/>
      <c r="S39" s="245">
        <v>0</v>
      </c>
      <c r="T39" s="246">
        <v>0</v>
      </c>
      <c r="U39" s="246">
        <v>0</v>
      </c>
      <c r="V39" s="246">
        <v>0</v>
      </c>
      <c r="W39" s="247">
        <v>0</v>
      </c>
    </row>
    <row r="40" spans="1:23" ht="30" customHeight="1">
      <c r="A40" s="415"/>
      <c r="B40" s="418"/>
      <c r="C40" s="146" t="s">
        <v>21</v>
      </c>
      <c r="D40" s="421"/>
      <c r="E40" s="421"/>
      <c r="F40" s="421"/>
      <c r="G40" s="421"/>
      <c r="H40" s="426"/>
      <c r="I40" s="236">
        <v>2.85</v>
      </c>
      <c r="J40" s="234">
        <v>0</v>
      </c>
      <c r="K40" s="234">
        <v>5.81</v>
      </c>
      <c r="L40" s="234">
        <v>0</v>
      </c>
      <c r="M40" s="235">
        <v>0</v>
      </c>
      <c r="N40" s="428"/>
      <c r="O40" s="421"/>
      <c r="P40" s="421"/>
      <c r="Q40" s="421"/>
      <c r="R40" s="421"/>
      <c r="S40" s="245"/>
      <c r="T40" s="246">
        <v>0</v>
      </c>
      <c r="U40" s="246">
        <v>0</v>
      </c>
      <c r="V40" s="246">
        <v>0</v>
      </c>
      <c r="W40" s="247">
        <v>0</v>
      </c>
    </row>
    <row r="41" spans="1:23" ht="30" customHeight="1">
      <c r="A41" s="415"/>
      <c r="B41" s="418"/>
      <c r="C41" s="146" t="s">
        <v>22</v>
      </c>
      <c r="D41" s="421"/>
      <c r="E41" s="421"/>
      <c r="F41" s="421"/>
      <c r="G41" s="421"/>
      <c r="H41" s="426"/>
      <c r="I41" s="236"/>
      <c r="J41" s="234">
        <v>0</v>
      </c>
      <c r="K41" s="234"/>
      <c r="L41" s="234">
        <v>0</v>
      </c>
      <c r="M41" s="235">
        <v>0</v>
      </c>
      <c r="N41" s="428"/>
      <c r="O41" s="421"/>
      <c r="P41" s="421"/>
      <c r="Q41" s="421"/>
      <c r="R41" s="421"/>
      <c r="S41" s="245">
        <v>0</v>
      </c>
      <c r="T41" s="246">
        <v>0</v>
      </c>
      <c r="U41" s="246">
        <v>0</v>
      </c>
      <c r="V41" s="246">
        <v>0</v>
      </c>
      <c r="W41" s="247">
        <v>0</v>
      </c>
    </row>
    <row r="42" spans="1:23" ht="30" customHeight="1">
      <c r="A42" s="415"/>
      <c r="B42" s="418"/>
      <c r="C42" s="146" t="s">
        <v>23</v>
      </c>
      <c r="D42" s="421"/>
      <c r="E42" s="421"/>
      <c r="F42" s="421"/>
      <c r="G42" s="421"/>
      <c r="H42" s="426"/>
      <c r="I42" s="236"/>
      <c r="J42" s="234">
        <v>0</v>
      </c>
      <c r="K42" s="234"/>
      <c r="L42" s="234">
        <v>0</v>
      </c>
      <c r="M42" s="235">
        <v>0</v>
      </c>
      <c r="N42" s="428"/>
      <c r="O42" s="421"/>
      <c r="P42" s="421"/>
      <c r="Q42" s="421"/>
      <c r="R42" s="421"/>
      <c r="S42" s="245">
        <v>0</v>
      </c>
      <c r="T42" s="246">
        <v>0</v>
      </c>
      <c r="U42" s="246">
        <v>0</v>
      </c>
      <c r="V42" s="246">
        <v>0</v>
      </c>
      <c r="W42" s="247">
        <v>0</v>
      </c>
    </row>
    <row r="43" spans="1:23" ht="30" customHeight="1" thickBot="1">
      <c r="A43" s="415"/>
      <c r="B43" s="419"/>
      <c r="C43" s="149" t="s">
        <v>24</v>
      </c>
      <c r="D43" s="421"/>
      <c r="E43" s="421"/>
      <c r="F43" s="421"/>
      <c r="G43" s="421"/>
      <c r="H43" s="426"/>
      <c r="I43" s="237"/>
      <c r="J43" s="238">
        <v>0</v>
      </c>
      <c r="K43" s="238"/>
      <c r="L43" s="238">
        <v>0</v>
      </c>
      <c r="M43" s="239">
        <v>0</v>
      </c>
      <c r="N43" s="429"/>
      <c r="O43" s="424"/>
      <c r="P43" s="424"/>
      <c r="Q43" s="424"/>
      <c r="R43" s="424"/>
      <c r="S43" s="251">
        <v>0</v>
      </c>
      <c r="T43" s="248">
        <v>0</v>
      </c>
      <c r="U43" s="248">
        <v>0</v>
      </c>
      <c r="V43" s="248">
        <v>0</v>
      </c>
      <c r="W43" s="252">
        <v>0</v>
      </c>
    </row>
    <row r="44" spans="1:23" ht="30" customHeight="1" thickBot="1">
      <c r="A44" s="416"/>
      <c r="B44" s="422" t="s">
        <v>25</v>
      </c>
      <c r="C44" s="423"/>
      <c r="D44" s="256">
        <v>887.62</v>
      </c>
      <c r="E44" s="223"/>
      <c r="F44" s="223">
        <v>819</v>
      </c>
      <c r="G44" s="223"/>
      <c r="H44" s="223"/>
      <c r="I44" s="223">
        <f>I36+I37+I38+I39+I40+I41+I42+I43</f>
        <v>2.85</v>
      </c>
      <c r="J44" s="223">
        <f>J36+J37+J38+J39+J40+J41+J42+J43</f>
        <v>0</v>
      </c>
      <c r="K44" s="223">
        <f>K36+K37+K38+K39+K40+K41+K42+K43</f>
        <v>5.81</v>
      </c>
      <c r="L44" s="223">
        <f>L36+L37+L38+L39+L40+L41+L42+L43</f>
        <v>0</v>
      </c>
      <c r="M44" s="224">
        <f>M36+M37+M38+M39+M40+M41+M42+M43</f>
        <v>0</v>
      </c>
      <c r="N44" s="256"/>
      <c r="O44" s="223"/>
      <c r="P44" s="223"/>
      <c r="Q44" s="223"/>
      <c r="R44" s="223"/>
      <c r="S44" s="223">
        <f>S36+S37+S38+S39+S40+S41+S42+S43</f>
        <v>0</v>
      </c>
      <c r="T44" s="223">
        <f>T36+T37+T38+T39+T40+T41+T42+T43</f>
        <v>0</v>
      </c>
      <c r="U44" s="223">
        <f>U36+U37+U38+U39+U40+U41+U42+U43</f>
        <v>0</v>
      </c>
      <c r="V44" s="223">
        <f>V36+V37+V38+V39+V40+V41+V42+V43</f>
        <v>0</v>
      </c>
      <c r="W44" s="224">
        <f>W36+W37+W38+W39+W40+W41+W42+W43</f>
        <v>0</v>
      </c>
    </row>
    <row r="45" spans="1:23" ht="30" customHeight="1">
      <c r="A45" s="415">
        <v>7</v>
      </c>
      <c r="B45" s="417" t="s">
        <v>328</v>
      </c>
      <c r="C45" s="144" t="s">
        <v>17</v>
      </c>
      <c r="D45" s="420"/>
      <c r="E45" s="420"/>
      <c r="F45" s="420"/>
      <c r="G45" s="420"/>
      <c r="H45" s="425"/>
      <c r="I45" s="240">
        <v>250</v>
      </c>
      <c r="J45" s="232"/>
      <c r="K45" s="232"/>
      <c r="L45" s="232"/>
      <c r="M45" s="233"/>
      <c r="N45" s="427"/>
      <c r="O45" s="420"/>
      <c r="P45" s="420"/>
      <c r="Q45" s="420"/>
      <c r="R45" s="420"/>
      <c r="S45" s="242"/>
      <c r="T45" s="243"/>
      <c r="U45" s="243"/>
      <c r="V45" s="243"/>
      <c r="W45" s="244"/>
    </row>
    <row r="46" spans="1:23" ht="30" customHeight="1">
      <c r="A46" s="415"/>
      <c r="B46" s="418"/>
      <c r="C46" s="146" t="s">
        <v>18</v>
      </c>
      <c r="D46" s="421"/>
      <c r="E46" s="421"/>
      <c r="F46" s="421"/>
      <c r="G46" s="421"/>
      <c r="H46" s="426"/>
      <c r="I46" s="236"/>
      <c r="J46" s="234"/>
      <c r="K46" s="234"/>
      <c r="L46" s="234"/>
      <c r="M46" s="235"/>
      <c r="N46" s="428"/>
      <c r="O46" s="421"/>
      <c r="P46" s="421"/>
      <c r="Q46" s="421"/>
      <c r="R46" s="421"/>
      <c r="S46" s="245"/>
      <c r="T46" s="246"/>
      <c r="U46" s="246"/>
      <c r="V46" s="246"/>
      <c r="W46" s="247"/>
    </row>
    <row r="47" spans="1:23" ht="30" customHeight="1">
      <c r="A47" s="415"/>
      <c r="B47" s="418"/>
      <c r="C47" s="146" t="s">
        <v>19</v>
      </c>
      <c r="D47" s="421"/>
      <c r="E47" s="421"/>
      <c r="F47" s="421"/>
      <c r="G47" s="421"/>
      <c r="H47" s="426"/>
      <c r="I47" s="236"/>
      <c r="J47" s="234"/>
      <c r="K47" s="234"/>
      <c r="L47" s="234"/>
      <c r="M47" s="235"/>
      <c r="N47" s="428"/>
      <c r="O47" s="421"/>
      <c r="P47" s="421"/>
      <c r="Q47" s="421"/>
      <c r="R47" s="421"/>
      <c r="S47" s="245"/>
      <c r="T47" s="246"/>
      <c r="U47" s="246"/>
      <c r="V47" s="246"/>
      <c r="W47" s="247"/>
    </row>
    <row r="48" spans="1:23" ht="30" customHeight="1">
      <c r="A48" s="415"/>
      <c r="B48" s="418"/>
      <c r="C48" s="146" t="s">
        <v>20</v>
      </c>
      <c r="D48" s="421"/>
      <c r="E48" s="421"/>
      <c r="F48" s="421"/>
      <c r="G48" s="421"/>
      <c r="H48" s="426"/>
      <c r="I48" s="236"/>
      <c r="J48" s="234">
        <v>146.05000000000001</v>
      </c>
      <c r="K48" s="234"/>
      <c r="L48" s="234"/>
      <c r="M48" s="235"/>
      <c r="N48" s="428"/>
      <c r="O48" s="421"/>
      <c r="P48" s="421"/>
      <c r="Q48" s="421"/>
      <c r="R48" s="421"/>
      <c r="S48" s="245"/>
      <c r="T48" s="246"/>
      <c r="U48" s="246"/>
      <c r="V48" s="246"/>
      <c r="W48" s="247"/>
    </row>
    <row r="49" spans="1:23" ht="30" customHeight="1">
      <c r="A49" s="415"/>
      <c r="B49" s="418"/>
      <c r="C49" s="146" t="s">
        <v>21</v>
      </c>
      <c r="D49" s="421"/>
      <c r="E49" s="421"/>
      <c r="F49" s="421"/>
      <c r="G49" s="421"/>
      <c r="H49" s="426"/>
      <c r="I49" s="236"/>
      <c r="J49" s="234"/>
      <c r="K49" s="234"/>
      <c r="L49" s="234"/>
      <c r="M49" s="235"/>
      <c r="N49" s="428"/>
      <c r="O49" s="421"/>
      <c r="P49" s="421"/>
      <c r="Q49" s="421"/>
      <c r="R49" s="421"/>
      <c r="S49" s="245"/>
      <c r="T49" s="246"/>
      <c r="U49" s="246"/>
      <c r="V49" s="246"/>
      <c r="W49" s="247"/>
    </row>
    <row r="50" spans="1:23" ht="30" customHeight="1">
      <c r="A50" s="415"/>
      <c r="B50" s="418"/>
      <c r="C50" s="146" t="s">
        <v>22</v>
      </c>
      <c r="D50" s="421"/>
      <c r="E50" s="421"/>
      <c r="F50" s="421"/>
      <c r="G50" s="421"/>
      <c r="H50" s="426"/>
      <c r="I50" s="236"/>
      <c r="J50" s="234"/>
      <c r="K50" s="234"/>
      <c r="L50" s="234"/>
      <c r="M50" s="235"/>
      <c r="N50" s="428"/>
      <c r="O50" s="421"/>
      <c r="P50" s="421"/>
      <c r="Q50" s="421"/>
      <c r="R50" s="421"/>
      <c r="S50" s="245"/>
      <c r="T50" s="246"/>
      <c r="U50" s="246"/>
      <c r="V50" s="246"/>
      <c r="W50" s="247"/>
    </row>
    <row r="51" spans="1:23" ht="30" customHeight="1">
      <c r="A51" s="415"/>
      <c r="B51" s="418"/>
      <c r="C51" s="146" t="s">
        <v>23</v>
      </c>
      <c r="D51" s="421"/>
      <c r="E51" s="421"/>
      <c r="F51" s="421"/>
      <c r="G51" s="421"/>
      <c r="H51" s="426"/>
      <c r="I51" s="236"/>
      <c r="J51" s="234"/>
      <c r="K51" s="234"/>
      <c r="L51" s="234"/>
      <c r="M51" s="235"/>
      <c r="N51" s="428"/>
      <c r="O51" s="421"/>
      <c r="P51" s="421"/>
      <c r="Q51" s="421"/>
      <c r="R51" s="421"/>
      <c r="S51" s="245"/>
      <c r="T51" s="246"/>
      <c r="U51" s="246"/>
      <c r="V51" s="246"/>
      <c r="W51" s="247"/>
    </row>
    <row r="52" spans="1:23" ht="30" customHeight="1" thickBot="1">
      <c r="A52" s="415"/>
      <c r="B52" s="419"/>
      <c r="C52" s="149" t="s">
        <v>24</v>
      </c>
      <c r="D52" s="421"/>
      <c r="E52" s="421"/>
      <c r="F52" s="421"/>
      <c r="G52" s="421"/>
      <c r="H52" s="426"/>
      <c r="I52" s="237"/>
      <c r="J52" s="238"/>
      <c r="K52" s="238"/>
      <c r="L52" s="238"/>
      <c r="M52" s="239"/>
      <c r="N52" s="429"/>
      <c r="O52" s="424"/>
      <c r="P52" s="424"/>
      <c r="Q52" s="424"/>
      <c r="R52" s="424"/>
      <c r="S52" s="251"/>
      <c r="T52" s="248"/>
      <c r="U52" s="248"/>
      <c r="V52" s="248"/>
      <c r="W52" s="252"/>
    </row>
    <row r="53" spans="1:23" ht="30" customHeight="1" thickBot="1">
      <c r="A53" s="416"/>
      <c r="B53" s="422" t="s">
        <v>25</v>
      </c>
      <c r="C53" s="423"/>
      <c r="D53" s="256">
        <v>320.88</v>
      </c>
      <c r="E53" s="223">
        <v>19.260000000000002</v>
      </c>
      <c r="F53" s="223"/>
      <c r="G53" s="223"/>
      <c r="H53" s="223">
        <v>55.97</v>
      </c>
      <c r="I53" s="223">
        <f>I45+I46+I47+I48+I49+I50+I51+I52</f>
        <v>250</v>
      </c>
      <c r="J53" s="223">
        <f>J45+J46+J47+J48+J49+J50+J51+J52</f>
        <v>146.05000000000001</v>
      </c>
      <c r="K53" s="223">
        <f>K45+K46+K47+K48+K49+K50+K51+K52</f>
        <v>0</v>
      </c>
      <c r="L53" s="223">
        <f>L45+L46+L47+L48+L49+L50+L51+L52</f>
        <v>0</v>
      </c>
      <c r="M53" s="224">
        <f>M45+M46+M47+M48+M49+M50+M51+M52</f>
        <v>0</v>
      </c>
      <c r="N53" s="256">
        <v>0.73</v>
      </c>
      <c r="O53" s="223"/>
      <c r="P53" s="223"/>
      <c r="Q53" s="223"/>
      <c r="R53" s="223"/>
      <c r="S53" s="223">
        <f>S45+S46+S47+S48+S49+S50+S51+S52</f>
        <v>0</v>
      </c>
      <c r="T53" s="223">
        <f>T45+T46+T47+T48+T49+T50+T51+T52</f>
        <v>0</v>
      </c>
      <c r="U53" s="223">
        <f>U45+U46+U47+U48+U49+U50+U51+U52</f>
        <v>0</v>
      </c>
      <c r="V53" s="223">
        <f>V45+V46+V47+V48+V49+V50+V51+V52</f>
        <v>0</v>
      </c>
      <c r="W53" s="224">
        <f>W45+W46+W47+W48+W49+W50+W51+W52</f>
        <v>0</v>
      </c>
    </row>
    <row r="54" spans="1:23" ht="30" customHeight="1">
      <c r="A54" s="415">
        <v>8</v>
      </c>
      <c r="B54" s="417" t="s">
        <v>329</v>
      </c>
      <c r="C54" s="144" t="s">
        <v>17</v>
      </c>
      <c r="D54" s="420"/>
      <c r="E54" s="420"/>
      <c r="F54" s="420"/>
      <c r="G54" s="420"/>
      <c r="H54" s="425"/>
      <c r="I54" s="240">
        <v>175.75</v>
      </c>
      <c r="J54" s="232"/>
      <c r="K54" s="232"/>
      <c r="L54" s="232"/>
      <c r="M54" s="233"/>
      <c r="N54" s="427"/>
      <c r="O54" s="420"/>
      <c r="P54" s="420"/>
      <c r="Q54" s="420"/>
      <c r="R54" s="420"/>
      <c r="S54" s="242"/>
      <c r="T54" s="243"/>
      <c r="U54" s="243"/>
      <c r="V54" s="243"/>
      <c r="W54" s="244"/>
    </row>
    <row r="55" spans="1:23" ht="30" customHeight="1">
      <c r="A55" s="415"/>
      <c r="B55" s="418"/>
      <c r="C55" s="146" t="s">
        <v>18</v>
      </c>
      <c r="D55" s="421"/>
      <c r="E55" s="421"/>
      <c r="F55" s="421"/>
      <c r="G55" s="421"/>
      <c r="H55" s="426"/>
      <c r="I55" s="236"/>
      <c r="J55" s="234"/>
      <c r="K55" s="234"/>
      <c r="L55" s="234"/>
      <c r="M55" s="235"/>
      <c r="N55" s="428"/>
      <c r="O55" s="421"/>
      <c r="P55" s="421"/>
      <c r="Q55" s="421"/>
      <c r="R55" s="421"/>
      <c r="S55" s="245"/>
      <c r="T55" s="246"/>
      <c r="U55" s="246"/>
      <c r="V55" s="246"/>
      <c r="W55" s="247"/>
    </row>
    <row r="56" spans="1:23" ht="30" customHeight="1">
      <c r="A56" s="415"/>
      <c r="B56" s="418"/>
      <c r="C56" s="146" t="s">
        <v>19</v>
      </c>
      <c r="D56" s="421"/>
      <c r="E56" s="421"/>
      <c r="F56" s="421"/>
      <c r="G56" s="421"/>
      <c r="H56" s="426"/>
      <c r="I56" s="236"/>
      <c r="J56" s="234"/>
      <c r="K56" s="234"/>
      <c r="L56" s="234">
        <v>38.07</v>
      </c>
      <c r="M56" s="235"/>
      <c r="N56" s="428"/>
      <c r="O56" s="421"/>
      <c r="P56" s="421"/>
      <c r="Q56" s="421"/>
      <c r="R56" s="421"/>
      <c r="S56" s="245"/>
      <c r="T56" s="246"/>
      <c r="U56" s="246"/>
      <c r="V56" s="246"/>
      <c r="W56" s="247"/>
    </row>
    <row r="57" spans="1:23" ht="30" customHeight="1">
      <c r="A57" s="415"/>
      <c r="B57" s="418"/>
      <c r="C57" s="146" t="s">
        <v>20</v>
      </c>
      <c r="D57" s="421"/>
      <c r="E57" s="421"/>
      <c r="F57" s="421"/>
      <c r="G57" s="421"/>
      <c r="H57" s="426"/>
      <c r="I57" s="236"/>
      <c r="J57" s="234"/>
      <c r="K57" s="234"/>
      <c r="L57" s="234"/>
      <c r="M57" s="235"/>
      <c r="N57" s="428"/>
      <c r="O57" s="421"/>
      <c r="P57" s="421"/>
      <c r="Q57" s="421"/>
      <c r="R57" s="421"/>
      <c r="S57" s="245"/>
      <c r="T57" s="246"/>
      <c r="U57" s="246"/>
      <c r="V57" s="246"/>
      <c r="W57" s="247"/>
    </row>
    <row r="58" spans="1:23" ht="30" customHeight="1">
      <c r="A58" s="415"/>
      <c r="B58" s="418"/>
      <c r="C58" s="146" t="s">
        <v>21</v>
      </c>
      <c r="D58" s="421"/>
      <c r="E58" s="421"/>
      <c r="F58" s="421"/>
      <c r="G58" s="421"/>
      <c r="H58" s="426"/>
      <c r="I58" s="236"/>
      <c r="J58" s="234"/>
      <c r="K58" s="234"/>
      <c r="L58" s="234"/>
      <c r="M58" s="235">
        <v>4.3499999999999996</v>
      </c>
      <c r="N58" s="428"/>
      <c r="O58" s="421"/>
      <c r="P58" s="421"/>
      <c r="Q58" s="421"/>
      <c r="R58" s="421"/>
      <c r="S58" s="245"/>
      <c r="T58" s="246"/>
      <c r="U58" s="246"/>
      <c r="V58" s="246"/>
      <c r="W58" s="247"/>
    </row>
    <row r="59" spans="1:23" ht="30" customHeight="1">
      <c r="A59" s="415"/>
      <c r="B59" s="418"/>
      <c r="C59" s="146" t="s">
        <v>22</v>
      </c>
      <c r="D59" s="421"/>
      <c r="E59" s="421"/>
      <c r="F59" s="421"/>
      <c r="G59" s="421"/>
      <c r="H59" s="426"/>
      <c r="I59" s="236"/>
      <c r="J59" s="234"/>
      <c r="K59" s="234"/>
      <c r="L59" s="234"/>
      <c r="M59" s="235"/>
      <c r="N59" s="428"/>
      <c r="O59" s="421"/>
      <c r="P59" s="421"/>
      <c r="Q59" s="421"/>
      <c r="R59" s="421"/>
      <c r="S59" s="245"/>
      <c r="T59" s="246"/>
      <c r="U59" s="246"/>
      <c r="V59" s="246"/>
      <c r="W59" s="247"/>
    </row>
    <row r="60" spans="1:23" ht="30" customHeight="1">
      <c r="A60" s="415"/>
      <c r="B60" s="418"/>
      <c r="C60" s="146" t="s">
        <v>23</v>
      </c>
      <c r="D60" s="421"/>
      <c r="E60" s="421"/>
      <c r="F60" s="421"/>
      <c r="G60" s="421"/>
      <c r="H60" s="426"/>
      <c r="I60" s="236"/>
      <c r="J60" s="234"/>
      <c r="K60" s="234"/>
      <c r="L60" s="234"/>
      <c r="M60" s="235"/>
      <c r="N60" s="428"/>
      <c r="O60" s="421"/>
      <c r="P60" s="421"/>
      <c r="Q60" s="421"/>
      <c r="R60" s="421"/>
      <c r="S60" s="245"/>
      <c r="T60" s="246"/>
      <c r="U60" s="246"/>
      <c r="V60" s="246"/>
      <c r="W60" s="247"/>
    </row>
    <row r="61" spans="1:23" ht="30" customHeight="1" thickBot="1">
      <c r="A61" s="415"/>
      <c r="B61" s="419"/>
      <c r="C61" s="149" t="s">
        <v>24</v>
      </c>
      <c r="D61" s="421"/>
      <c r="E61" s="421"/>
      <c r="F61" s="421"/>
      <c r="G61" s="421"/>
      <c r="H61" s="426"/>
      <c r="I61" s="237"/>
      <c r="J61" s="238"/>
      <c r="K61" s="238"/>
      <c r="L61" s="238"/>
      <c r="M61" s="239"/>
      <c r="N61" s="429"/>
      <c r="O61" s="424"/>
      <c r="P61" s="424"/>
      <c r="Q61" s="424"/>
      <c r="R61" s="424"/>
      <c r="S61" s="251"/>
      <c r="T61" s="248"/>
      <c r="U61" s="248"/>
      <c r="V61" s="248"/>
      <c r="W61" s="252"/>
    </row>
    <row r="62" spans="1:23" ht="30" customHeight="1" thickBot="1">
      <c r="A62" s="416"/>
      <c r="B62" s="422" t="s">
        <v>25</v>
      </c>
      <c r="C62" s="423"/>
      <c r="D62" s="256">
        <v>342.32</v>
      </c>
      <c r="E62" s="223">
        <v>118</v>
      </c>
      <c r="F62" s="223"/>
      <c r="G62" s="223">
        <v>58.54</v>
      </c>
      <c r="H62" s="223">
        <v>6.54</v>
      </c>
      <c r="I62" s="223">
        <f>I54+I55+I56+I57+I58+I59+I60+I61</f>
        <v>175.75</v>
      </c>
      <c r="J62" s="223">
        <f>J54+J55+J56+J57+J58+J59+J60+J61</f>
        <v>0</v>
      </c>
      <c r="K62" s="223">
        <f>K54+K55+K56+K57+K58+K59+K60+K61</f>
        <v>0</v>
      </c>
      <c r="L62" s="223">
        <f>L54+L55+L56+L57+L58+L59+L60+L61</f>
        <v>38.07</v>
      </c>
      <c r="M62" s="224">
        <f>M54+M55+M56+M57+M58+M59+M60+M61</f>
        <v>4.3499999999999996</v>
      </c>
      <c r="N62" s="256">
        <v>2.64</v>
      </c>
      <c r="O62" s="223">
        <v>3.49</v>
      </c>
      <c r="P62" s="223"/>
      <c r="Q62" s="223">
        <v>0.25</v>
      </c>
      <c r="R62" s="223"/>
      <c r="S62" s="223">
        <f>S54+S55+S56+S57+S58+S59+S60+S61</f>
        <v>0</v>
      </c>
      <c r="T62" s="223">
        <f>T54+T55+T56+T57+T58+T59+T60+T61</f>
        <v>0</v>
      </c>
      <c r="U62" s="223">
        <f>U54+U55+U56+U57+U58+U59+U60+U61</f>
        <v>0</v>
      </c>
      <c r="V62" s="223">
        <f>V54+V55+V56+V57+V58+V59+V60+V61</f>
        <v>0</v>
      </c>
      <c r="W62" s="224">
        <f>W54+W55+W56+W57+W58+W59+W60+W61</f>
        <v>0</v>
      </c>
    </row>
    <row r="63" spans="1:23" ht="30" customHeight="1">
      <c r="A63" s="415">
        <v>9</v>
      </c>
      <c r="B63" s="417" t="s">
        <v>330</v>
      </c>
      <c r="C63" s="144" t="s">
        <v>17</v>
      </c>
      <c r="D63" s="420"/>
      <c r="E63" s="420"/>
      <c r="F63" s="420"/>
      <c r="G63" s="420"/>
      <c r="H63" s="425"/>
      <c r="I63" s="240">
        <v>377.6</v>
      </c>
      <c r="J63" s="232"/>
      <c r="K63" s="232"/>
      <c r="L63" s="232"/>
      <c r="M63" s="233"/>
      <c r="N63" s="427"/>
      <c r="O63" s="420"/>
      <c r="P63" s="420"/>
      <c r="Q63" s="420"/>
      <c r="R63" s="420"/>
      <c r="S63" s="242"/>
      <c r="T63" s="243"/>
      <c r="U63" s="243"/>
      <c r="V63" s="243"/>
      <c r="W63" s="244"/>
    </row>
    <row r="64" spans="1:23" ht="30" customHeight="1">
      <c r="A64" s="415"/>
      <c r="B64" s="418"/>
      <c r="C64" s="146" t="s">
        <v>18</v>
      </c>
      <c r="D64" s="421"/>
      <c r="E64" s="421"/>
      <c r="F64" s="421"/>
      <c r="G64" s="421"/>
      <c r="H64" s="426"/>
      <c r="I64" s="236"/>
      <c r="J64" s="234"/>
      <c r="K64" s="234">
        <v>2.8</v>
      </c>
      <c r="L64" s="234"/>
      <c r="M64" s="235"/>
      <c r="N64" s="428"/>
      <c r="O64" s="421"/>
      <c r="P64" s="421"/>
      <c r="Q64" s="421"/>
      <c r="R64" s="421"/>
      <c r="S64" s="245"/>
      <c r="T64" s="246"/>
      <c r="U64" s="246"/>
      <c r="V64" s="246"/>
      <c r="W64" s="247"/>
    </row>
    <row r="65" spans="1:23" ht="30" customHeight="1">
      <c r="A65" s="415"/>
      <c r="B65" s="418"/>
      <c r="C65" s="146" t="s">
        <v>19</v>
      </c>
      <c r="D65" s="421"/>
      <c r="E65" s="421"/>
      <c r="F65" s="421"/>
      <c r="G65" s="421"/>
      <c r="H65" s="426"/>
      <c r="I65" s="236"/>
      <c r="J65" s="234"/>
      <c r="K65" s="234"/>
      <c r="L65" s="234"/>
      <c r="M65" s="235"/>
      <c r="N65" s="428"/>
      <c r="O65" s="421"/>
      <c r="P65" s="421"/>
      <c r="Q65" s="421"/>
      <c r="R65" s="421"/>
      <c r="S65" s="245"/>
      <c r="T65" s="246"/>
      <c r="U65" s="246"/>
      <c r="V65" s="246"/>
      <c r="W65" s="247"/>
    </row>
    <row r="66" spans="1:23" ht="30" customHeight="1">
      <c r="A66" s="415"/>
      <c r="B66" s="418"/>
      <c r="C66" s="146" t="s">
        <v>20</v>
      </c>
      <c r="D66" s="421"/>
      <c r="E66" s="421"/>
      <c r="F66" s="421"/>
      <c r="G66" s="421"/>
      <c r="H66" s="426"/>
      <c r="I66" s="236"/>
      <c r="J66" s="234">
        <v>82.4</v>
      </c>
      <c r="K66" s="234"/>
      <c r="L66" s="234"/>
      <c r="M66" s="235"/>
      <c r="N66" s="428"/>
      <c r="O66" s="421"/>
      <c r="P66" s="421"/>
      <c r="Q66" s="421"/>
      <c r="R66" s="421"/>
      <c r="S66" s="245"/>
      <c r="T66" s="246"/>
      <c r="U66" s="246"/>
      <c r="V66" s="246"/>
      <c r="W66" s="247"/>
    </row>
    <row r="67" spans="1:23" ht="30" customHeight="1">
      <c r="A67" s="415"/>
      <c r="B67" s="418"/>
      <c r="C67" s="146" t="s">
        <v>21</v>
      </c>
      <c r="D67" s="421"/>
      <c r="E67" s="421"/>
      <c r="F67" s="421"/>
      <c r="G67" s="421"/>
      <c r="H67" s="426"/>
      <c r="I67" s="236"/>
      <c r="J67" s="234"/>
      <c r="K67" s="234"/>
      <c r="L67" s="234">
        <v>60</v>
      </c>
      <c r="M67" s="235">
        <v>17</v>
      </c>
      <c r="N67" s="428"/>
      <c r="O67" s="421"/>
      <c r="P67" s="421"/>
      <c r="Q67" s="421"/>
      <c r="R67" s="421"/>
      <c r="S67" s="245"/>
      <c r="T67" s="246"/>
      <c r="U67" s="246"/>
      <c r="V67" s="246"/>
      <c r="W67" s="247"/>
    </row>
    <row r="68" spans="1:23" ht="30" customHeight="1">
      <c r="A68" s="415"/>
      <c r="B68" s="418"/>
      <c r="C68" s="146" t="s">
        <v>22</v>
      </c>
      <c r="D68" s="421"/>
      <c r="E68" s="421"/>
      <c r="F68" s="421"/>
      <c r="G68" s="421"/>
      <c r="H68" s="426"/>
      <c r="I68" s="236"/>
      <c r="J68" s="234"/>
      <c r="K68" s="234"/>
      <c r="L68" s="234"/>
      <c r="M68" s="235"/>
      <c r="N68" s="428"/>
      <c r="O68" s="421"/>
      <c r="P68" s="421"/>
      <c r="Q68" s="421"/>
      <c r="R68" s="421"/>
      <c r="S68" s="245"/>
      <c r="T68" s="246"/>
      <c r="U68" s="246"/>
      <c r="V68" s="246"/>
      <c r="W68" s="247"/>
    </row>
    <row r="69" spans="1:23" ht="30" customHeight="1">
      <c r="A69" s="415"/>
      <c r="B69" s="418"/>
      <c r="C69" s="146" t="s">
        <v>23</v>
      </c>
      <c r="D69" s="421"/>
      <c r="E69" s="421"/>
      <c r="F69" s="421"/>
      <c r="G69" s="421"/>
      <c r="H69" s="426"/>
      <c r="I69" s="236"/>
      <c r="J69" s="234"/>
      <c r="K69" s="234"/>
      <c r="L69" s="234"/>
      <c r="M69" s="235"/>
      <c r="N69" s="428"/>
      <c r="O69" s="421"/>
      <c r="P69" s="421"/>
      <c r="Q69" s="421"/>
      <c r="R69" s="421"/>
      <c r="S69" s="245"/>
      <c r="T69" s="246"/>
      <c r="U69" s="246"/>
      <c r="V69" s="246"/>
      <c r="W69" s="247"/>
    </row>
    <row r="70" spans="1:23" ht="30" customHeight="1" thickBot="1">
      <c r="A70" s="415"/>
      <c r="B70" s="419"/>
      <c r="C70" s="149" t="s">
        <v>24</v>
      </c>
      <c r="D70" s="421"/>
      <c r="E70" s="421"/>
      <c r="F70" s="421"/>
      <c r="G70" s="421"/>
      <c r="H70" s="426"/>
      <c r="I70" s="237"/>
      <c r="J70" s="238"/>
      <c r="K70" s="238"/>
      <c r="L70" s="238"/>
      <c r="M70" s="239"/>
      <c r="N70" s="429"/>
      <c r="O70" s="424"/>
      <c r="P70" s="424"/>
      <c r="Q70" s="424"/>
      <c r="R70" s="424"/>
      <c r="S70" s="251"/>
      <c r="T70" s="248"/>
      <c r="U70" s="248"/>
      <c r="V70" s="248"/>
      <c r="W70" s="252"/>
    </row>
    <row r="71" spans="1:23" ht="30" customHeight="1" thickBot="1">
      <c r="A71" s="416"/>
      <c r="B71" s="422" t="s">
        <v>25</v>
      </c>
      <c r="C71" s="423"/>
      <c r="D71" s="256">
        <v>430</v>
      </c>
      <c r="E71" s="223">
        <v>200</v>
      </c>
      <c r="F71" s="223">
        <v>4.84</v>
      </c>
      <c r="G71" s="223">
        <v>135.30000000000001</v>
      </c>
      <c r="H71" s="223">
        <v>17</v>
      </c>
      <c r="I71" s="223">
        <v>377.6</v>
      </c>
      <c r="J71" s="223">
        <v>82.4</v>
      </c>
      <c r="K71" s="223">
        <v>2.8</v>
      </c>
      <c r="L71" s="223">
        <v>60</v>
      </c>
      <c r="M71" s="224">
        <v>17</v>
      </c>
      <c r="N71" s="256">
        <v>0.62</v>
      </c>
      <c r="O71" s="223"/>
      <c r="P71" s="223"/>
      <c r="Q71" s="223"/>
      <c r="R71" s="223"/>
      <c r="S71" s="223">
        <f>S63+S64+S65+S66+S67+S68+S69+S70</f>
        <v>0</v>
      </c>
      <c r="T71" s="223">
        <f>T63+T64+T65+T66+T67+T68+T69+T70</f>
        <v>0</v>
      </c>
      <c r="U71" s="223">
        <f>U63+U64+U65+U66+U67+U68+U69+U70</f>
        <v>0</v>
      </c>
      <c r="V71" s="223">
        <f>V63+V64+V65+V66+V67+V68+V69+V70</f>
        <v>0</v>
      </c>
      <c r="W71" s="224">
        <f>W63+W64+W65+W66+W67+W68+W69+W70</f>
        <v>0</v>
      </c>
    </row>
    <row r="72" spans="1:23" ht="30" customHeight="1">
      <c r="A72" s="415">
        <v>10</v>
      </c>
      <c r="B72" s="417" t="s">
        <v>331</v>
      </c>
      <c r="C72" s="144" t="s">
        <v>17</v>
      </c>
      <c r="D72" s="420"/>
      <c r="E72" s="420"/>
      <c r="F72" s="420"/>
      <c r="G72" s="420"/>
      <c r="H72" s="425"/>
      <c r="I72" s="240"/>
      <c r="J72" s="232"/>
      <c r="K72" s="232"/>
      <c r="L72" s="232"/>
      <c r="M72" s="233"/>
      <c r="N72" s="427"/>
      <c r="O72" s="420"/>
      <c r="P72" s="420"/>
      <c r="Q72" s="420"/>
      <c r="R72" s="420"/>
      <c r="S72" s="242"/>
      <c r="T72" s="243"/>
      <c r="U72" s="243"/>
      <c r="V72" s="243"/>
      <c r="W72" s="244"/>
    </row>
    <row r="73" spans="1:23" ht="30" customHeight="1">
      <c r="A73" s="415"/>
      <c r="B73" s="418"/>
      <c r="C73" s="146" t="s">
        <v>18</v>
      </c>
      <c r="D73" s="421"/>
      <c r="E73" s="421"/>
      <c r="F73" s="421"/>
      <c r="G73" s="421"/>
      <c r="H73" s="426"/>
      <c r="I73" s="236"/>
      <c r="J73" s="234"/>
      <c r="K73" s="234"/>
      <c r="L73" s="234"/>
      <c r="M73" s="235"/>
      <c r="N73" s="428"/>
      <c r="O73" s="421"/>
      <c r="P73" s="421"/>
      <c r="Q73" s="421"/>
      <c r="R73" s="421"/>
      <c r="S73" s="245"/>
      <c r="T73" s="246"/>
      <c r="U73" s="246"/>
      <c r="V73" s="246"/>
      <c r="W73" s="247"/>
    </row>
    <row r="74" spans="1:23" ht="30" customHeight="1">
      <c r="A74" s="415"/>
      <c r="B74" s="418"/>
      <c r="C74" s="146" t="s">
        <v>19</v>
      </c>
      <c r="D74" s="421"/>
      <c r="E74" s="421"/>
      <c r="F74" s="421"/>
      <c r="G74" s="421"/>
      <c r="H74" s="426"/>
      <c r="I74" s="236"/>
      <c r="J74" s="234"/>
      <c r="K74" s="234"/>
      <c r="L74" s="234"/>
      <c r="M74" s="235"/>
      <c r="N74" s="428"/>
      <c r="O74" s="421"/>
      <c r="P74" s="421"/>
      <c r="Q74" s="421"/>
      <c r="R74" s="421"/>
      <c r="S74" s="245"/>
      <c r="T74" s="246"/>
      <c r="U74" s="246"/>
      <c r="V74" s="246"/>
      <c r="W74" s="247"/>
    </row>
    <row r="75" spans="1:23" ht="30" customHeight="1">
      <c r="A75" s="415"/>
      <c r="B75" s="418"/>
      <c r="C75" s="146" t="s">
        <v>20</v>
      </c>
      <c r="D75" s="421"/>
      <c r="E75" s="421"/>
      <c r="F75" s="421"/>
      <c r="G75" s="421"/>
      <c r="H75" s="426"/>
      <c r="I75" s="236">
        <v>33</v>
      </c>
      <c r="J75" s="234"/>
      <c r="K75" s="234"/>
      <c r="L75" s="234"/>
      <c r="M75" s="235"/>
      <c r="N75" s="428"/>
      <c r="O75" s="421"/>
      <c r="P75" s="421"/>
      <c r="Q75" s="421"/>
      <c r="R75" s="421"/>
      <c r="S75" s="245"/>
      <c r="T75" s="246"/>
      <c r="U75" s="246"/>
      <c r="V75" s="246"/>
      <c r="W75" s="247"/>
    </row>
    <row r="76" spans="1:23" ht="30" customHeight="1">
      <c r="A76" s="415"/>
      <c r="B76" s="418"/>
      <c r="C76" s="146" t="s">
        <v>21</v>
      </c>
      <c r="D76" s="421"/>
      <c r="E76" s="421"/>
      <c r="F76" s="421"/>
      <c r="G76" s="421"/>
      <c r="H76" s="426"/>
      <c r="I76" s="236"/>
      <c r="J76" s="234"/>
      <c r="K76" s="234"/>
      <c r="L76" s="234"/>
      <c r="M76" s="235">
        <v>14.05</v>
      </c>
      <c r="N76" s="428"/>
      <c r="O76" s="421"/>
      <c r="P76" s="421"/>
      <c r="Q76" s="421"/>
      <c r="R76" s="421"/>
      <c r="S76" s="245"/>
      <c r="T76" s="246"/>
      <c r="U76" s="246"/>
      <c r="V76" s="246"/>
      <c r="W76" s="247"/>
    </row>
    <row r="77" spans="1:23" ht="30" customHeight="1">
      <c r="A77" s="415"/>
      <c r="B77" s="418"/>
      <c r="C77" s="146" t="s">
        <v>22</v>
      </c>
      <c r="D77" s="421"/>
      <c r="E77" s="421"/>
      <c r="F77" s="421"/>
      <c r="G77" s="421"/>
      <c r="H77" s="426"/>
      <c r="I77" s="236"/>
      <c r="J77" s="234"/>
      <c r="K77" s="234"/>
      <c r="L77" s="234"/>
      <c r="M77" s="235"/>
      <c r="N77" s="428"/>
      <c r="O77" s="421"/>
      <c r="P77" s="421"/>
      <c r="Q77" s="421"/>
      <c r="R77" s="421"/>
      <c r="S77" s="245"/>
      <c r="T77" s="246"/>
      <c r="U77" s="246"/>
      <c r="V77" s="246"/>
      <c r="W77" s="247"/>
    </row>
    <row r="78" spans="1:23" ht="30" customHeight="1">
      <c r="A78" s="415"/>
      <c r="B78" s="418"/>
      <c r="C78" s="146" t="s">
        <v>23</v>
      </c>
      <c r="D78" s="421"/>
      <c r="E78" s="421"/>
      <c r="F78" s="421"/>
      <c r="G78" s="421"/>
      <c r="H78" s="426"/>
      <c r="I78" s="236"/>
      <c r="J78" s="234"/>
      <c r="K78" s="234"/>
      <c r="L78" s="234"/>
      <c r="M78" s="235"/>
      <c r="N78" s="428"/>
      <c r="O78" s="421"/>
      <c r="P78" s="421"/>
      <c r="Q78" s="421"/>
      <c r="R78" s="421"/>
      <c r="S78" s="245"/>
      <c r="T78" s="246"/>
      <c r="U78" s="246"/>
      <c r="V78" s="246"/>
      <c r="W78" s="247"/>
    </row>
    <row r="79" spans="1:23" ht="30" customHeight="1" thickBot="1">
      <c r="A79" s="415"/>
      <c r="B79" s="419"/>
      <c r="C79" s="149" t="s">
        <v>24</v>
      </c>
      <c r="D79" s="421"/>
      <c r="E79" s="421"/>
      <c r="F79" s="421"/>
      <c r="G79" s="421"/>
      <c r="H79" s="426"/>
      <c r="I79" s="237"/>
      <c r="J79" s="238"/>
      <c r="K79" s="238"/>
      <c r="L79" s="238"/>
      <c r="M79" s="239"/>
      <c r="N79" s="429"/>
      <c r="O79" s="424"/>
      <c r="P79" s="424"/>
      <c r="Q79" s="424"/>
      <c r="R79" s="424"/>
      <c r="S79" s="251"/>
      <c r="T79" s="248"/>
      <c r="U79" s="248"/>
      <c r="V79" s="248"/>
      <c r="W79" s="252"/>
    </row>
    <row r="80" spans="1:23" ht="30" customHeight="1" thickBot="1">
      <c r="A80" s="416"/>
      <c r="B80" s="422" t="s">
        <v>25</v>
      </c>
      <c r="C80" s="423"/>
      <c r="D80" s="256">
        <v>399.21</v>
      </c>
      <c r="E80" s="223">
        <v>88.37</v>
      </c>
      <c r="F80" s="223"/>
      <c r="G80" s="223">
        <v>166</v>
      </c>
      <c r="H80" s="223">
        <v>11.5</v>
      </c>
      <c r="I80" s="223">
        <f>I72+I73+I74+I75+I76+I77+I78+I79</f>
        <v>33</v>
      </c>
      <c r="J80" s="223">
        <f>J72+J73+J74+J75+J76+J77+J78+J79</f>
        <v>0</v>
      </c>
      <c r="K80" s="223">
        <f>K72+K73+K74+K75+K76+K77+K78+K79</f>
        <v>0</v>
      </c>
      <c r="L80" s="223">
        <f>L72+L73+L74+L75+L76+L77+L78+L79</f>
        <v>0</v>
      </c>
      <c r="M80" s="224">
        <f>M72+M73+M74+M75+M76+M77+M78+M79</f>
        <v>14.05</v>
      </c>
      <c r="N80" s="256">
        <v>3.18</v>
      </c>
      <c r="O80" s="223">
        <v>0.26</v>
      </c>
      <c r="P80" s="223"/>
      <c r="Q80" s="223"/>
      <c r="R80" s="223"/>
      <c r="S80" s="223">
        <f>S72+S73+S74+S75+S76+S77+S78+S79</f>
        <v>0</v>
      </c>
      <c r="T80" s="223">
        <f>T72+T73+T74+T75+T76+T77+T78+T79</f>
        <v>0</v>
      </c>
      <c r="U80" s="223">
        <f>U72+U73+U74+U75+U76+U77+U78+U79</f>
        <v>0</v>
      </c>
      <c r="V80" s="223">
        <f>V72+V73+V74+V75+V76+V77+V78+V79</f>
        <v>0</v>
      </c>
      <c r="W80" s="224">
        <f>W72+W73+W74+W75+W76+W77+W78+W79</f>
        <v>0</v>
      </c>
    </row>
    <row r="81" spans="1:23" ht="30" customHeight="1">
      <c r="A81" s="415">
        <v>11</v>
      </c>
      <c r="B81" s="417" t="s">
        <v>332</v>
      </c>
      <c r="C81" s="144" t="s">
        <v>17</v>
      </c>
      <c r="D81" s="420"/>
      <c r="E81" s="420"/>
      <c r="F81" s="420"/>
      <c r="G81" s="420"/>
      <c r="H81" s="425"/>
      <c r="I81" s="240"/>
      <c r="J81" s="232"/>
      <c r="K81" s="232"/>
      <c r="L81" s="232"/>
      <c r="M81" s="233"/>
      <c r="N81" s="427"/>
      <c r="O81" s="420"/>
      <c r="P81" s="420"/>
      <c r="Q81" s="420"/>
      <c r="R81" s="420"/>
      <c r="S81" s="242"/>
      <c r="T81" s="243"/>
      <c r="U81" s="243"/>
      <c r="V81" s="243"/>
      <c r="W81" s="244"/>
    </row>
    <row r="82" spans="1:23" ht="30" customHeight="1">
      <c r="A82" s="415"/>
      <c r="B82" s="418"/>
      <c r="C82" s="146" t="s">
        <v>18</v>
      </c>
      <c r="D82" s="421"/>
      <c r="E82" s="421"/>
      <c r="F82" s="421"/>
      <c r="G82" s="421"/>
      <c r="H82" s="426"/>
      <c r="I82" s="236"/>
      <c r="J82" s="234"/>
      <c r="K82" s="234"/>
      <c r="L82" s="234"/>
      <c r="M82" s="235"/>
      <c r="N82" s="428"/>
      <c r="O82" s="421"/>
      <c r="P82" s="421"/>
      <c r="Q82" s="421"/>
      <c r="R82" s="421"/>
      <c r="S82" s="245"/>
      <c r="T82" s="246"/>
      <c r="U82" s="246"/>
      <c r="V82" s="246"/>
      <c r="W82" s="247"/>
    </row>
    <row r="83" spans="1:23" ht="30" customHeight="1">
      <c r="A83" s="415"/>
      <c r="B83" s="418"/>
      <c r="C83" s="146" t="s">
        <v>19</v>
      </c>
      <c r="D83" s="421"/>
      <c r="E83" s="421"/>
      <c r="F83" s="421"/>
      <c r="G83" s="421"/>
      <c r="H83" s="426"/>
      <c r="I83" s="236">
        <v>48.33</v>
      </c>
      <c r="J83" s="234">
        <v>3.43</v>
      </c>
      <c r="K83" s="234"/>
      <c r="L83" s="234"/>
      <c r="M83" s="235"/>
      <c r="N83" s="428"/>
      <c r="O83" s="421"/>
      <c r="P83" s="421"/>
      <c r="Q83" s="421"/>
      <c r="R83" s="421"/>
      <c r="S83" s="245"/>
      <c r="T83" s="246"/>
      <c r="U83" s="246"/>
      <c r="V83" s="246"/>
      <c r="W83" s="247"/>
    </row>
    <row r="84" spans="1:23" ht="30" customHeight="1">
      <c r="A84" s="415"/>
      <c r="B84" s="418"/>
      <c r="C84" s="146" t="s">
        <v>20</v>
      </c>
      <c r="D84" s="421"/>
      <c r="E84" s="421"/>
      <c r="F84" s="421"/>
      <c r="G84" s="421"/>
      <c r="H84" s="426"/>
      <c r="I84" s="236"/>
      <c r="J84" s="234"/>
      <c r="K84" s="234"/>
      <c r="L84" s="234"/>
      <c r="M84" s="235"/>
      <c r="N84" s="428"/>
      <c r="O84" s="421"/>
      <c r="P84" s="421"/>
      <c r="Q84" s="421"/>
      <c r="R84" s="421"/>
      <c r="S84" s="245"/>
      <c r="T84" s="246"/>
      <c r="U84" s="246"/>
      <c r="V84" s="246"/>
      <c r="W84" s="247"/>
    </row>
    <row r="85" spans="1:23" ht="30" customHeight="1">
      <c r="A85" s="415"/>
      <c r="B85" s="418"/>
      <c r="C85" s="146" t="s">
        <v>21</v>
      </c>
      <c r="D85" s="421"/>
      <c r="E85" s="421"/>
      <c r="F85" s="421"/>
      <c r="G85" s="421"/>
      <c r="H85" s="426"/>
      <c r="I85" s="236"/>
      <c r="J85" s="234"/>
      <c r="K85" s="234"/>
      <c r="L85" s="234"/>
      <c r="M85" s="235"/>
      <c r="N85" s="428"/>
      <c r="O85" s="421"/>
      <c r="P85" s="421"/>
      <c r="Q85" s="421"/>
      <c r="R85" s="421"/>
      <c r="S85" s="245"/>
      <c r="T85" s="246"/>
      <c r="U85" s="246"/>
      <c r="V85" s="246"/>
      <c r="W85" s="247"/>
    </row>
    <row r="86" spans="1:23" ht="30" customHeight="1">
      <c r="A86" s="415"/>
      <c r="B86" s="418"/>
      <c r="C86" s="146" t="s">
        <v>22</v>
      </c>
      <c r="D86" s="421"/>
      <c r="E86" s="421"/>
      <c r="F86" s="421"/>
      <c r="G86" s="421"/>
      <c r="H86" s="426"/>
      <c r="I86" s="236"/>
      <c r="J86" s="234"/>
      <c r="K86" s="234"/>
      <c r="L86" s="234"/>
      <c r="M86" s="235"/>
      <c r="N86" s="428"/>
      <c r="O86" s="421"/>
      <c r="P86" s="421"/>
      <c r="Q86" s="421"/>
      <c r="R86" s="421"/>
      <c r="S86" s="245"/>
      <c r="T86" s="246"/>
      <c r="U86" s="246"/>
      <c r="V86" s="246"/>
      <c r="W86" s="247"/>
    </row>
    <row r="87" spans="1:23" ht="30" customHeight="1">
      <c r="A87" s="415"/>
      <c r="B87" s="418"/>
      <c r="C87" s="146" t="s">
        <v>23</v>
      </c>
      <c r="D87" s="421"/>
      <c r="E87" s="421"/>
      <c r="F87" s="421"/>
      <c r="G87" s="421"/>
      <c r="H87" s="426"/>
      <c r="I87" s="236"/>
      <c r="J87" s="234"/>
      <c r="K87" s="234"/>
      <c r="L87" s="234"/>
      <c r="M87" s="235"/>
      <c r="N87" s="428"/>
      <c r="O87" s="421"/>
      <c r="P87" s="421"/>
      <c r="Q87" s="421"/>
      <c r="R87" s="421"/>
      <c r="S87" s="245"/>
      <c r="T87" s="246"/>
      <c r="U87" s="246"/>
      <c r="V87" s="246"/>
      <c r="W87" s="247"/>
    </row>
    <row r="88" spans="1:23" ht="30" customHeight="1" thickBot="1">
      <c r="A88" s="415"/>
      <c r="B88" s="419"/>
      <c r="C88" s="149" t="s">
        <v>24</v>
      </c>
      <c r="D88" s="421"/>
      <c r="E88" s="421"/>
      <c r="F88" s="421"/>
      <c r="G88" s="421"/>
      <c r="H88" s="426"/>
      <c r="I88" s="237"/>
      <c r="J88" s="238"/>
      <c r="K88" s="238"/>
      <c r="L88" s="238"/>
      <c r="M88" s="239"/>
      <c r="N88" s="429"/>
      <c r="O88" s="424"/>
      <c r="P88" s="424"/>
      <c r="Q88" s="424"/>
      <c r="R88" s="424"/>
      <c r="S88" s="251"/>
      <c r="T88" s="248"/>
      <c r="U88" s="248"/>
      <c r="V88" s="248"/>
      <c r="W88" s="252"/>
    </row>
    <row r="89" spans="1:23" ht="30" customHeight="1" thickBot="1">
      <c r="A89" s="416"/>
      <c r="B89" s="422" t="s">
        <v>25</v>
      </c>
      <c r="C89" s="423"/>
      <c r="D89" s="256">
        <v>328.3</v>
      </c>
      <c r="E89" s="223">
        <v>50.9</v>
      </c>
      <c r="F89" s="223">
        <v>10.3</v>
      </c>
      <c r="G89" s="223">
        <v>73.099999999999994</v>
      </c>
      <c r="H89" s="223">
        <v>15.7</v>
      </c>
      <c r="I89" s="223">
        <f>I81+I82+I83+I84+I85+I86+I87+I88</f>
        <v>48.33</v>
      </c>
      <c r="J89" s="223">
        <f>J81+J82+J83+J84+J85+J86+J87+J88</f>
        <v>3.43</v>
      </c>
      <c r="K89" s="223">
        <f>K81+K82+K83+K84+K85+K86+K87+K88</f>
        <v>0</v>
      </c>
      <c r="L89" s="223">
        <f>L81+L82+L83+L84+L85+L86+L87+L88</f>
        <v>0</v>
      </c>
      <c r="M89" s="224">
        <f>M81+M82+M83+M84+M85+M86+M87+M88</f>
        <v>0</v>
      </c>
      <c r="N89" s="256"/>
      <c r="O89" s="223"/>
      <c r="P89" s="223"/>
      <c r="Q89" s="223"/>
      <c r="R89" s="223">
        <v>0.25</v>
      </c>
      <c r="S89" s="223">
        <f>S81+S82+S83+S84+S85+S86+S87+S88</f>
        <v>0</v>
      </c>
      <c r="T89" s="223">
        <f>T81+T82+T83+T84+T85+T86+T87+T88</f>
        <v>0</v>
      </c>
      <c r="U89" s="223">
        <f>U81+U82+U83+U84+U85+U86+U87+U88</f>
        <v>0</v>
      </c>
      <c r="V89" s="223">
        <f>V81+V82+V83+V84+V85+V86+V87+V88</f>
        <v>0</v>
      </c>
      <c r="W89" s="224">
        <f>W81+W82+W83+W84+W85+W86+W87+W88</f>
        <v>0</v>
      </c>
    </row>
    <row r="90" spans="1:23" ht="30" customHeight="1">
      <c r="A90" s="415">
        <v>12</v>
      </c>
      <c r="B90" s="417" t="s">
        <v>333</v>
      </c>
      <c r="C90" s="144" t="s">
        <v>17</v>
      </c>
      <c r="D90" s="420"/>
      <c r="E90" s="420"/>
      <c r="F90" s="420"/>
      <c r="G90" s="420"/>
      <c r="H90" s="425"/>
      <c r="I90" s="240"/>
      <c r="J90" s="232"/>
      <c r="K90" s="232"/>
      <c r="L90" s="232"/>
      <c r="M90" s="233"/>
      <c r="N90" s="427"/>
      <c r="O90" s="420"/>
      <c r="P90" s="420"/>
      <c r="Q90" s="420"/>
      <c r="R90" s="420"/>
      <c r="S90" s="242"/>
      <c r="T90" s="243"/>
      <c r="U90" s="243"/>
      <c r="V90" s="243"/>
      <c r="W90" s="244"/>
    </row>
    <row r="91" spans="1:23" ht="30" customHeight="1">
      <c r="A91" s="415"/>
      <c r="B91" s="418"/>
      <c r="C91" s="146" t="s">
        <v>18</v>
      </c>
      <c r="D91" s="421"/>
      <c r="E91" s="421"/>
      <c r="F91" s="421"/>
      <c r="G91" s="421"/>
      <c r="H91" s="426"/>
      <c r="I91" s="236"/>
      <c r="J91" s="234"/>
      <c r="K91" s="234"/>
      <c r="L91" s="234"/>
      <c r="M91" s="235"/>
      <c r="N91" s="428"/>
      <c r="O91" s="421"/>
      <c r="P91" s="421"/>
      <c r="Q91" s="421"/>
      <c r="R91" s="421"/>
      <c r="S91" s="245"/>
      <c r="T91" s="246"/>
      <c r="U91" s="246"/>
      <c r="V91" s="246"/>
      <c r="W91" s="247"/>
    </row>
    <row r="92" spans="1:23" ht="30" customHeight="1">
      <c r="A92" s="415"/>
      <c r="B92" s="418"/>
      <c r="C92" s="146" t="s">
        <v>19</v>
      </c>
      <c r="D92" s="421"/>
      <c r="E92" s="421"/>
      <c r="F92" s="421"/>
      <c r="G92" s="421"/>
      <c r="H92" s="426"/>
      <c r="I92" s="236"/>
      <c r="J92" s="234"/>
      <c r="K92" s="234"/>
      <c r="L92" s="234"/>
      <c r="M92" s="235"/>
      <c r="N92" s="428"/>
      <c r="O92" s="421"/>
      <c r="P92" s="421"/>
      <c r="Q92" s="421"/>
      <c r="R92" s="421"/>
      <c r="S92" s="245"/>
      <c r="T92" s="246"/>
      <c r="U92" s="246"/>
      <c r="V92" s="246"/>
      <c r="W92" s="247"/>
    </row>
    <row r="93" spans="1:23" ht="30" customHeight="1">
      <c r="A93" s="415"/>
      <c r="B93" s="418"/>
      <c r="C93" s="146" t="s">
        <v>20</v>
      </c>
      <c r="D93" s="421"/>
      <c r="E93" s="421"/>
      <c r="F93" s="421"/>
      <c r="G93" s="421"/>
      <c r="H93" s="426"/>
      <c r="I93" s="236"/>
      <c r="J93" s="234"/>
      <c r="K93" s="234"/>
      <c r="L93" s="234"/>
      <c r="M93" s="235"/>
      <c r="N93" s="428"/>
      <c r="O93" s="421"/>
      <c r="P93" s="421"/>
      <c r="Q93" s="421"/>
      <c r="R93" s="421"/>
      <c r="S93" s="245"/>
      <c r="T93" s="246"/>
      <c r="U93" s="246"/>
      <c r="V93" s="246"/>
      <c r="W93" s="247"/>
    </row>
    <row r="94" spans="1:23" ht="30" customHeight="1">
      <c r="A94" s="415"/>
      <c r="B94" s="418"/>
      <c r="C94" s="146" t="s">
        <v>21</v>
      </c>
      <c r="D94" s="421"/>
      <c r="E94" s="421"/>
      <c r="F94" s="421"/>
      <c r="G94" s="421"/>
      <c r="H94" s="426"/>
      <c r="I94" s="236">
        <v>111.5</v>
      </c>
      <c r="J94" s="234"/>
      <c r="K94" s="234"/>
      <c r="L94" s="234"/>
      <c r="M94" s="235"/>
      <c r="N94" s="428"/>
      <c r="O94" s="421"/>
      <c r="P94" s="421"/>
      <c r="Q94" s="421"/>
      <c r="R94" s="421"/>
      <c r="S94" s="245"/>
      <c r="T94" s="246"/>
      <c r="U94" s="246"/>
      <c r="V94" s="246"/>
      <c r="W94" s="247"/>
    </row>
    <row r="95" spans="1:23" ht="30" customHeight="1">
      <c r="A95" s="415"/>
      <c r="B95" s="418"/>
      <c r="C95" s="146" t="s">
        <v>22</v>
      </c>
      <c r="D95" s="421"/>
      <c r="E95" s="421"/>
      <c r="F95" s="421"/>
      <c r="G95" s="421"/>
      <c r="H95" s="426"/>
      <c r="I95" s="236"/>
      <c r="J95" s="234"/>
      <c r="K95" s="234"/>
      <c r="L95" s="234"/>
      <c r="M95" s="235"/>
      <c r="N95" s="428"/>
      <c r="O95" s="421"/>
      <c r="P95" s="421"/>
      <c r="Q95" s="421"/>
      <c r="R95" s="421"/>
      <c r="S95" s="245"/>
      <c r="T95" s="246"/>
      <c r="U95" s="246"/>
      <c r="V95" s="246"/>
      <c r="W95" s="247"/>
    </row>
    <row r="96" spans="1:23" ht="30" customHeight="1">
      <c r="A96" s="415"/>
      <c r="B96" s="418"/>
      <c r="C96" s="146" t="s">
        <v>23</v>
      </c>
      <c r="D96" s="421"/>
      <c r="E96" s="421"/>
      <c r="F96" s="421"/>
      <c r="G96" s="421"/>
      <c r="H96" s="426"/>
      <c r="I96" s="236"/>
      <c r="J96" s="234"/>
      <c r="K96" s="234"/>
      <c r="L96" s="234"/>
      <c r="M96" s="235"/>
      <c r="N96" s="428"/>
      <c r="O96" s="421"/>
      <c r="P96" s="421"/>
      <c r="Q96" s="421"/>
      <c r="R96" s="421"/>
      <c r="S96" s="245"/>
      <c r="T96" s="246"/>
      <c r="U96" s="246"/>
      <c r="V96" s="246"/>
      <c r="W96" s="247"/>
    </row>
    <row r="97" spans="1:23" ht="30" customHeight="1" thickBot="1">
      <c r="A97" s="415"/>
      <c r="B97" s="419"/>
      <c r="C97" s="149" t="s">
        <v>24</v>
      </c>
      <c r="D97" s="421"/>
      <c r="E97" s="421"/>
      <c r="F97" s="421"/>
      <c r="G97" s="421"/>
      <c r="H97" s="426"/>
      <c r="I97" s="237"/>
      <c r="J97" s="238"/>
      <c r="K97" s="238"/>
      <c r="L97" s="238"/>
      <c r="M97" s="239"/>
      <c r="N97" s="429"/>
      <c r="O97" s="424"/>
      <c r="P97" s="424"/>
      <c r="Q97" s="424"/>
      <c r="R97" s="424"/>
      <c r="S97" s="251"/>
      <c r="T97" s="248"/>
      <c r="U97" s="248"/>
      <c r="V97" s="248"/>
      <c r="W97" s="252"/>
    </row>
    <row r="98" spans="1:23" ht="30" customHeight="1" thickBot="1">
      <c r="A98" s="416"/>
      <c r="B98" s="422" t="s">
        <v>25</v>
      </c>
      <c r="C98" s="423"/>
      <c r="D98" s="256">
        <v>80.3</v>
      </c>
      <c r="E98" s="223">
        <v>25.63</v>
      </c>
      <c r="F98" s="223">
        <v>71.8</v>
      </c>
      <c r="G98" s="223"/>
      <c r="H98" s="223"/>
      <c r="I98" s="223">
        <f>I90+I91+I92+I93+I94+I95+I96+I97</f>
        <v>111.5</v>
      </c>
      <c r="J98" s="223">
        <f>J90+J91+J92+J93+J94+J95+J96+J97</f>
        <v>0</v>
      </c>
      <c r="K98" s="223">
        <f>K90+K91+K92+K93+K94+K95+K96+K97</f>
        <v>0</v>
      </c>
      <c r="L98" s="223">
        <f>L90+L91+L92+L93+L94+L95+L96+L97</f>
        <v>0</v>
      </c>
      <c r="M98" s="224">
        <f>M90+M91+M92+M93+M94+M95+M96+M97</f>
        <v>0</v>
      </c>
      <c r="N98" s="256"/>
      <c r="O98" s="223"/>
      <c r="P98" s="223"/>
      <c r="Q98" s="223"/>
      <c r="R98" s="223"/>
      <c r="S98" s="223">
        <f>S90+S91+S92+S93+S94+S95+S96+S97</f>
        <v>0</v>
      </c>
      <c r="T98" s="223">
        <f>T90+T91+T92+T93+T94+T95+T96+T97</f>
        <v>0</v>
      </c>
      <c r="U98" s="223">
        <f>U90+U91+U92+U93+U94+U95+U96+U97</f>
        <v>0</v>
      </c>
      <c r="V98" s="223">
        <f>V90+V91+V92+V93+V94+V95+V96+V97</f>
        <v>0</v>
      </c>
      <c r="W98" s="224">
        <f>W90+W91+W92+W93+W94+W95+W96+W97</f>
        <v>0</v>
      </c>
    </row>
    <row r="99" spans="1:23" ht="30" customHeight="1">
      <c r="A99" s="415">
        <v>13</v>
      </c>
      <c r="B99" s="417" t="s">
        <v>334</v>
      </c>
      <c r="C99" s="144" t="s">
        <v>17</v>
      </c>
      <c r="D99" s="420"/>
      <c r="E99" s="420"/>
      <c r="F99" s="420"/>
      <c r="G99" s="420"/>
      <c r="H99" s="425"/>
      <c r="I99" s="240"/>
      <c r="J99" s="232"/>
      <c r="K99" s="232"/>
      <c r="L99" s="232"/>
      <c r="M99" s="233"/>
      <c r="N99" s="427"/>
      <c r="O99" s="420"/>
      <c r="P99" s="420"/>
      <c r="Q99" s="420"/>
      <c r="R99" s="420"/>
      <c r="S99" s="242"/>
      <c r="T99" s="243"/>
      <c r="U99" s="243"/>
      <c r="V99" s="243"/>
      <c r="W99" s="244"/>
    </row>
    <row r="100" spans="1:23" ht="30" customHeight="1">
      <c r="A100" s="415"/>
      <c r="B100" s="418"/>
      <c r="C100" s="146" t="s">
        <v>18</v>
      </c>
      <c r="D100" s="421"/>
      <c r="E100" s="421"/>
      <c r="F100" s="421"/>
      <c r="G100" s="421"/>
      <c r="H100" s="426"/>
      <c r="I100" s="236"/>
      <c r="J100" s="234"/>
      <c r="K100" s="234"/>
      <c r="L100" s="234"/>
      <c r="M100" s="235"/>
      <c r="N100" s="428"/>
      <c r="O100" s="421"/>
      <c r="P100" s="421"/>
      <c r="Q100" s="421"/>
      <c r="R100" s="421"/>
      <c r="S100" s="245"/>
      <c r="T100" s="246"/>
      <c r="U100" s="246"/>
      <c r="V100" s="246"/>
      <c r="W100" s="247"/>
    </row>
    <row r="101" spans="1:23" ht="30" customHeight="1">
      <c r="A101" s="415"/>
      <c r="B101" s="418"/>
      <c r="C101" s="146" t="s">
        <v>19</v>
      </c>
      <c r="D101" s="421"/>
      <c r="E101" s="421"/>
      <c r="F101" s="421"/>
      <c r="G101" s="421"/>
      <c r="H101" s="426"/>
      <c r="I101" s="236"/>
      <c r="J101" s="234"/>
      <c r="K101" s="234">
        <v>384</v>
      </c>
      <c r="L101" s="234"/>
      <c r="M101" s="235"/>
      <c r="N101" s="428"/>
      <c r="O101" s="421"/>
      <c r="P101" s="421"/>
      <c r="Q101" s="421"/>
      <c r="R101" s="421"/>
      <c r="S101" s="245"/>
      <c r="T101" s="246"/>
      <c r="U101" s="246"/>
      <c r="V101" s="246"/>
      <c r="W101" s="247"/>
    </row>
    <row r="102" spans="1:23" ht="30" customHeight="1">
      <c r="A102" s="415"/>
      <c r="B102" s="418"/>
      <c r="C102" s="146" t="s">
        <v>20</v>
      </c>
      <c r="D102" s="421"/>
      <c r="E102" s="421"/>
      <c r="F102" s="421"/>
      <c r="G102" s="421"/>
      <c r="H102" s="426"/>
      <c r="I102" s="236"/>
      <c r="J102" s="234"/>
      <c r="K102" s="234"/>
      <c r="L102" s="234"/>
      <c r="M102" s="235"/>
      <c r="N102" s="428"/>
      <c r="O102" s="421"/>
      <c r="P102" s="421"/>
      <c r="Q102" s="421"/>
      <c r="R102" s="421"/>
      <c r="S102" s="245"/>
      <c r="T102" s="246"/>
      <c r="U102" s="246"/>
      <c r="V102" s="246"/>
      <c r="W102" s="247"/>
    </row>
    <row r="103" spans="1:23" ht="30" customHeight="1">
      <c r="A103" s="415"/>
      <c r="B103" s="418"/>
      <c r="C103" s="146" t="s">
        <v>21</v>
      </c>
      <c r="D103" s="421"/>
      <c r="E103" s="421"/>
      <c r="F103" s="421"/>
      <c r="G103" s="421"/>
      <c r="H103" s="426"/>
      <c r="I103" s="236">
        <v>1666</v>
      </c>
      <c r="J103" s="234"/>
      <c r="K103" s="234"/>
      <c r="L103" s="234">
        <v>15.2</v>
      </c>
      <c r="M103" s="235"/>
      <c r="N103" s="428"/>
      <c r="O103" s="421"/>
      <c r="P103" s="421"/>
      <c r="Q103" s="421"/>
      <c r="R103" s="421"/>
      <c r="S103" s="245">
        <v>78</v>
      </c>
      <c r="T103" s="246"/>
      <c r="U103" s="246"/>
      <c r="V103" s="246">
        <v>24</v>
      </c>
      <c r="W103" s="247">
        <v>8</v>
      </c>
    </row>
    <row r="104" spans="1:23" ht="30" customHeight="1">
      <c r="A104" s="415"/>
      <c r="B104" s="418"/>
      <c r="C104" s="146" t="s">
        <v>22</v>
      </c>
      <c r="D104" s="421"/>
      <c r="E104" s="421"/>
      <c r="F104" s="421"/>
      <c r="G104" s="421"/>
      <c r="H104" s="426"/>
      <c r="I104" s="236"/>
      <c r="J104" s="234"/>
      <c r="K104" s="234"/>
      <c r="L104" s="234"/>
      <c r="M104" s="235"/>
      <c r="N104" s="428"/>
      <c r="O104" s="421"/>
      <c r="P104" s="421"/>
      <c r="Q104" s="421"/>
      <c r="R104" s="421"/>
      <c r="S104" s="245"/>
      <c r="T104" s="246"/>
      <c r="U104" s="246"/>
      <c r="V104" s="246"/>
      <c r="W104" s="247"/>
    </row>
    <row r="105" spans="1:23" ht="30" customHeight="1">
      <c r="A105" s="415"/>
      <c r="B105" s="418"/>
      <c r="C105" s="146" t="s">
        <v>23</v>
      </c>
      <c r="D105" s="421"/>
      <c r="E105" s="421"/>
      <c r="F105" s="421"/>
      <c r="G105" s="421"/>
      <c r="H105" s="426"/>
      <c r="I105" s="236"/>
      <c r="J105" s="234"/>
      <c r="K105" s="234"/>
      <c r="L105" s="234"/>
      <c r="M105" s="235"/>
      <c r="N105" s="428"/>
      <c r="O105" s="421"/>
      <c r="P105" s="421"/>
      <c r="Q105" s="421"/>
      <c r="R105" s="421"/>
      <c r="S105" s="245"/>
      <c r="T105" s="246"/>
      <c r="U105" s="246"/>
      <c r="V105" s="246"/>
      <c r="W105" s="247"/>
    </row>
    <row r="106" spans="1:23" ht="30" customHeight="1" thickBot="1">
      <c r="A106" s="415"/>
      <c r="B106" s="419"/>
      <c r="C106" s="149" t="s">
        <v>24</v>
      </c>
      <c r="D106" s="421"/>
      <c r="E106" s="421"/>
      <c r="F106" s="421"/>
      <c r="G106" s="421"/>
      <c r="H106" s="426"/>
      <c r="I106" s="237"/>
      <c r="J106" s="238"/>
      <c r="K106" s="238"/>
      <c r="L106" s="238"/>
      <c r="M106" s="239"/>
      <c r="N106" s="429"/>
      <c r="O106" s="424"/>
      <c r="P106" s="424"/>
      <c r="Q106" s="424"/>
      <c r="R106" s="424"/>
      <c r="S106" s="251"/>
      <c r="T106" s="248"/>
      <c r="U106" s="248"/>
      <c r="V106" s="248"/>
      <c r="W106" s="252"/>
    </row>
    <row r="107" spans="1:23" ht="30" customHeight="1" thickBot="1">
      <c r="A107" s="416"/>
      <c r="B107" s="422" t="s">
        <v>25</v>
      </c>
      <c r="C107" s="423"/>
      <c r="D107" s="256">
        <v>3184.88</v>
      </c>
      <c r="E107" s="223">
        <v>53.5</v>
      </c>
      <c r="F107" s="223">
        <v>745.03</v>
      </c>
      <c r="G107" s="223">
        <v>130.86000000000001</v>
      </c>
      <c r="H107" s="223">
        <v>0.42</v>
      </c>
      <c r="I107" s="223">
        <f>I99+I100+I101+I102+I103+I104+I105+I106</f>
        <v>1666</v>
      </c>
      <c r="J107" s="223">
        <f>J99+J100+J101+J102+J103+J104+J105+J106</f>
        <v>0</v>
      </c>
      <c r="K107" s="223">
        <f>K99+K100+K101+K102+K103+K104+K105+K106</f>
        <v>384</v>
      </c>
      <c r="L107" s="223">
        <f>L99+L100+L101+L102+L103+L104+L105+L106</f>
        <v>15.2</v>
      </c>
      <c r="M107" s="224">
        <f>M99+M100+M101+M102+M103+M104+M105+M106</f>
        <v>0</v>
      </c>
      <c r="N107" s="256">
        <v>29.78</v>
      </c>
      <c r="O107" s="223"/>
      <c r="P107" s="223"/>
      <c r="Q107" s="223">
        <v>20.3</v>
      </c>
      <c r="R107" s="223">
        <v>54.39</v>
      </c>
      <c r="S107" s="223">
        <f>S99+S100+S101+S102+S103+S104+S105+S106</f>
        <v>78</v>
      </c>
      <c r="T107" s="223">
        <f>T99+T100+T101+T102+T103+T104+T105+T106</f>
        <v>0</v>
      </c>
      <c r="U107" s="223">
        <f>U99+U100+U101+U102+U103+U104+U105+U106</f>
        <v>0</v>
      </c>
      <c r="V107" s="223">
        <f>V99+V100+V101+V102+V103+V104+V105+V106</f>
        <v>24</v>
      </c>
      <c r="W107" s="224">
        <f>W99+W100+W101+W102+W103+W104+W105+W106</f>
        <v>8</v>
      </c>
    </row>
    <row r="108" spans="1:23" ht="30" customHeight="1">
      <c r="A108" s="415">
        <v>14</v>
      </c>
      <c r="B108" s="417" t="s">
        <v>335</v>
      </c>
      <c r="C108" s="144" t="s">
        <v>17</v>
      </c>
      <c r="D108" s="420"/>
      <c r="E108" s="420"/>
      <c r="F108" s="420"/>
      <c r="G108" s="420"/>
      <c r="H108" s="425"/>
      <c r="I108" s="240"/>
      <c r="J108" s="232"/>
      <c r="K108" s="232"/>
      <c r="L108" s="232"/>
      <c r="M108" s="233"/>
      <c r="N108" s="427"/>
      <c r="O108" s="420"/>
      <c r="P108" s="420"/>
      <c r="Q108" s="420"/>
      <c r="R108" s="420"/>
      <c r="S108" s="242"/>
      <c r="T108" s="243"/>
      <c r="U108" s="243"/>
      <c r="V108" s="243"/>
      <c r="W108" s="244"/>
    </row>
    <row r="109" spans="1:23" ht="30" customHeight="1">
      <c r="A109" s="415"/>
      <c r="B109" s="418"/>
      <c r="C109" s="146" t="s">
        <v>18</v>
      </c>
      <c r="D109" s="421"/>
      <c r="E109" s="421"/>
      <c r="F109" s="421"/>
      <c r="G109" s="421"/>
      <c r="H109" s="426"/>
      <c r="I109" s="236"/>
      <c r="J109" s="234"/>
      <c r="K109" s="234"/>
      <c r="L109" s="234"/>
      <c r="M109" s="235"/>
      <c r="N109" s="428"/>
      <c r="O109" s="421"/>
      <c r="P109" s="421"/>
      <c r="Q109" s="421"/>
      <c r="R109" s="421"/>
      <c r="S109" s="245"/>
      <c r="T109" s="246"/>
      <c r="U109" s="246"/>
      <c r="V109" s="246"/>
      <c r="W109" s="247"/>
    </row>
    <row r="110" spans="1:23" ht="30" customHeight="1">
      <c r="A110" s="415"/>
      <c r="B110" s="418"/>
      <c r="C110" s="146" t="s">
        <v>19</v>
      </c>
      <c r="D110" s="421"/>
      <c r="E110" s="421"/>
      <c r="F110" s="421"/>
      <c r="G110" s="421"/>
      <c r="H110" s="426"/>
      <c r="I110" s="236"/>
      <c r="J110" s="234"/>
      <c r="K110" s="234"/>
      <c r="L110" s="234"/>
      <c r="M110" s="235"/>
      <c r="N110" s="428"/>
      <c r="O110" s="421"/>
      <c r="P110" s="421"/>
      <c r="Q110" s="421"/>
      <c r="R110" s="421"/>
      <c r="S110" s="245"/>
      <c r="T110" s="246"/>
      <c r="U110" s="246"/>
      <c r="V110" s="246"/>
      <c r="W110" s="247"/>
    </row>
    <row r="111" spans="1:23" ht="30" customHeight="1">
      <c r="A111" s="415"/>
      <c r="B111" s="418"/>
      <c r="C111" s="146" t="s">
        <v>20</v>
      </c>
      <c r="D111" s="421"/>
      <c r="E111" s="421"/>
      <c r="F111" s="421"/>
      <c r="G111" s="421"/>
      <c r="H111" s="426"/>
      <c r="I111" s="236"/>
      <c r="J111" s="234"/>
      <c r="K111" s="234"/>
      <c r="L111" s="234"/>
      <c r="M111" s="235"/>
      <c r="N111" s="428"/>
      <c r="O111" s="421"/>
      <c r="P111" s="421"/>
      <c r="Q111" s="421"/>
      <c r="R111" s="421"/>
      <c r="S111" s="245"/>
      <c r="T111" s="246"/>
      <c r="U111" s="246"/>
      <c r="V111" s="246"/>
      <c r="W111" s="247"/>
    </row>
    <row r="112" spans="1:23" ht="30" customHeight="1">
      <c r="A112" s="415"/>
      <c r="B112" s="418"/>
      <c r="C112" s="146" t="s">
        <v>21</v>
      </c>
      <c r="D112" s="421"/>
      <c r="E112" s="421"/>
      <c r="F112" s="421"/>
      <c r="G112" s="421"/>
      <c r="H112" s="426"/>
      <c r="I112" s="236">
        <v>7</v>
      </c>
      <c r="J112" s="234">
        <v>3.29</v>
      </c>
      <c r="K112" s="234"/>
      <c r="L112" s="234"/>
      <c r="M112" s="235"/>
      <c r="N112" s="428"/>
      <c r="O112" s="421"/>
      <c r="P112" s="421"/>
      <c r="Q112" s="421"/>
      <c r="R112" s="421"/>
      <c r="S112" s="245"/>
      <c r="T112" s="246"/>
      <c r="U112" s="246"/>
      <c r="V112" s="246"/>
      <c r="W112" s="247"/>
    </row>
    <row r="113" spans="1:23" ht="30" customHeight="1">
      <c r="A113" s="415"/>
      <c r="B113" s="418"/>
      <c r="C113" s="146" t="s">
        <v>22</v>
      </c>
      <c r="D113" s="421"/>
      <c r="E113" s="421"/>
      <c r="F113" s="421"/>
      <c r="G113" s="421"/>
      <c r="H113" s="426"/>
      <c r="I113" s="236"/>
      <c r="J113" s="234"/>
      <c r="K113" s="234"/>
      <c r="L113" s="234"/>
      <c r="M113" s="235"/>
      <c r="N113" s="428"/>
      <c r="O113" s="421"/>
      <c r="P113" s="421"/>
      <c r="Q113" s="421"/>
      <c r="R113" s="421"/>
      <c r="S113" s="245"/>
      <c r="T113" s="246"/>
      <c r="U113" s="246"/>
      <c r="V113" s="246"/>
      <c r="W113" s="247"/>
    </row>
    <row r="114" spans="1:23" ht="30" customHeight="1">
      <c r="A114" s="415"/>
      <c r="B114" s="418"/>
      <c r="C114" s="146" t="s">
        <v>23</v>
      </c>
      <c r="D114" s="421"/>
      <c r="E114" s="421"/>
      <c r="F114" s="421"/>
      <c r="G114" s="421"/>
      <c r="H114" s="426"/>
      <c r="I114" s="236"/>
      <c r="J114" s="234"/>
      <c r="K114" s="234"/>
      <c r="L114" s="234"/>
      <c r="M114" s="235"/>
      <c r="N114" s="428"/>
      <c r="O114" s="421"/>
      <c r="P114" s="421"/>
      <c r="Q114" s="421"/>
      <c r="R114" s="421"/>
      <c r="S114" s="245"/>
      <c r="T114" s="246"/>
      <c r="U114" s="246"/>
      <c r="V114" s="246"/>
      <c r="W114" s="247"/>
    </row>
    <row r="115" spans="1:23" ht="30" customHeight="1" thickBot="1">
      <c r="A115" s="415"/>
      <c r="B115" s="419"/>
      <c r="C115" s="149" t="s">
        <v>24</v>
      </c>
      <c r="D115" s="421"/>
      <c r="E115" s="421"/>
      <c r="F115" s="421"/>
      <c r="G115" s="421"/>
      <c r="H115" s="426"/>
      <c r="I115" s="237"/>
      <c r="J115" s="238"/>
      <c r="K115" s="238"/>
      <c r="L115" s="238"/>
      <c r="M115" s="239"/>
      <c r="N115" s="429"/>
      <c r="O115" s="424"/>
      <c r="P115" s="424"/>
      <c r="Q115" s="424"/>
      <c r="R115" s="424"/>
      <c r="S115" s="251"/>
      <c r="T115" s="248"/>
      <c r="U115" s="248"/>
      <c r="V115" s="248"/>
      <c r="W115" s="252"/>
    </row>
    <row r="116" spans="1:23" ht="30" customHeight="1" thickBot="1">
      <c r="A116" s="416"/>
      <c r="B116" s="422" t="s">
        <v>25</v>
      </c>
      <c r="C116" s="423"/>
      <c r="D116" s="256">
        <v>577.89</v>
      </c>
      <c r="E116" s="223">
        <v>427.83</v>
      </c>
      <c r="F116" s="223"/>
      <c r="G116" s="223">
        <v>9.5</v>
      </c>
      <c r="H116" s="223">
        <v>67.569999999999993</v>
      </c>
      <c r="I116" s="223">
        <f>I108+I109+I110+I111+I112+I113+I114+I115</f>
        <v>7</v>
      </c>
      <c r="J116" s="223">
        <f>J108+J109+J110+J111+J112+J113+J114+J115</f>
        <v>3.29</v>
      </c>
      <c r="K116" s="223">
        <f>K108+K109+K110+K111+K112+K113+K114+K115</f>
        <v>0</v>
      </c>
      <c r="L116" s="223">
        <f>L108+L109+L110+L111+L112+L113+L114+L115</f>
        <v>0</v>
      </c>
      <c r="M116" s="224">
        <f>M108+M109+M110+M111+M112+M113+M114+M115</f>
        <v>0</v>
      </c>
      <c r="N116" s="256">
        <v>23.11</v>
      </c>
      <c r="O116" s="223"/>
      <c r="P116" s="223"/>
      <c r="Q116" s="223"/>
      <c r="R116" s="223">
        <v>2</v>
      </c>
      <c r="S116" s="223">
        <f>S108+S109+S110+S111+S112+S113+S114+S115</f>
        <v>0</v>
      </c>
      <c r="T116" s="223">
        <f>T108+T109+T110+T111+T112+T113+T114+T115</f>
        <v>0</v>
      </c>
      <c r="U116" s="223">
        <f>U108+U109+U110+U111+U112+U113+U114+U115</f>
        <v>0</v>
      </c>
      <c r="V116" s="223">
        <f>V108+V109+V110+V111+V112+V113+V114+V115</f>
        <v>0</v>
      </c>
      <c r="W116" s="224">
        <f>W108+W109+W110+W111+W112+W113+W114+W115</f>
        <v>0</v>
      </c>
    </row>
    <row r="117" spans="1:23" ht="30" customHeight="1">
      <c r="A117" s="415">
        <v>15</v>
      </c>
      <c r="B117" s="417" t="s">
        <v>336</v>
      </c>
      <c r="C117" s="144" t="s">
        <v>17</v>
      </c>
      <c r="D117" s="420"/>
      <c r="E117" s="420"/>
      <c r="F117" s="420"/>
      <c r="G117" s="420"/>
      <c r="H117" s="425"/>
      <c r="I117" s="240"/>
      <c r="J117" s="232"/>
      <c r="K117" s="232"/>
      <c r="L117" s="232"/>
      <c r="M117" s="233"/>
      <c r="N117" s="427"/>
      <c r="O117" s="420"/>
      <c r="P117" s="420"/>
      <c r="Q117" s="420"/>
      <c r="R117" s="420"/>
      <c r="S117" s="242"/>
      <c r="T117" s="243"/>
      <c r="U117" s="243"/>
      <c r="V117" s="243"/>
      <c r="W117" s="244"/>
    </row>
    <row r="118" spans="1:23" ht="30" customHeight="1">
      <c r="A118" s="415"/>
      <c r="B118" s="418"/>
      <c r="C118" s="146" t="s">
        <v>18</v>
      </c>
      <c r="D118" s="421"/>
      <c r="E118" s="421"/>
      <c r="F118" s="421"/>
      <c r="G118" s="421"/>
      <c r="H118" s="426"/>
      <c r="I118" s="236"/>
      <c r="J118" s="234"/>
      <c r="K118" s="234"/>
      <c r="L118" s="234"/>
      <c r="M118" s="235"/>
      <c r="N118" s="428"/>
      <c r="O118" s="421"/>
      <c r="P118" s="421"/>
      <c r="Q118" s="421"/>
      <c r="R118" s="421"/>
      <c r="S118" s="245"/>
      <c r="T118" s="246"/>
      <c r="U118" s="246"/>
      <c r="V118" s="246"/>
      <c r="W118" s="247"/>
    </row>
    <row r="119" spans="1:23" ht="30" customHeight="1">
      <c r="A119" s="415"/>
      <c r="B119" s="418"/>
      <c r="C119" s="146" t="s">
        <v>19</v>
      </c>
      <c r="D119" s="421"/>
      <c r="E119" s="421"/>
      <c r="F119" s="421"/>
      <c r="G119" s="421"/>
      <c r="H119" s="426"/>
      <c r="I119" s="236"/>
      <c r="J119" s="234"/>
      <c r="K119" s="234"/>
      <c r="L119" s="234"/>
      <c r="M119" s="235"/>
      <c r="N119" s="428"/>
      <c r="O119" s="421"/>
      <c r="P119" s="421"/>
      <c r="Q119" s="421"/>
      <c r="R119" s="421"/>
      <c r="S119" s="245"/>
      <c r="T119" s="246"/>
      <c r="U119" s="246"/>
      <c r="V119" s="246"/>
      <c r="W119" s="247"/>
    </row>
    <row r="120" spans="1:23" ht="30" customHeight="1">
      <c r="A120" s="415"/>
      <c r="B120" s="418"/>
      <c r="C120" s="146" t="s">
        <v>20</v>
      </c>
      <c r="D120" s="421"/>
      <c r="E120" s="421"/>
      <c r="F120" s="421"/>
      <c r="G120" s="421"/>
      <c r="H120" s="426"/>
      <c r="I120" s="236">
        <v>678.34</v>
      </c>
      <c r="J120" s="234">
        <v>381.8</v>
      </c>
      <c r="K120" s="234"/>
      <c r="L120" s="234"/>
      <c r="M120" s="235"/>
      <c r="N120" s="428"/>
      <c r="O120" s="421"/>
      <c r="P120" s="421"/>
      <c r="Q120" s="421"/>
      <c r="R120" s="421"/>
      <c r="S120" s="245"/>
      <c r="T120" s="246">
        <v>0.3</v>
      </c>
      <c r="U120" s="246"/>
      <c r="V120" s="246"/>
      <c r="W120" s="247">
        <v>0.2</v>
      </c>
    </row>
    <row r="121" spans="1:23" ht="30" customHeight="1">
      <c r="A121" s="415"/>
      <c r="B121" s="418"/>
      <c r="C121" s="146" t="s">
        <v>21</v>
      </c>
      <c r="D121" s="421"/>
      <c r="E121" s="421"/>
      <c r="F121" s="421"/>
      <c r="G121" s="421"/>
      <c r="H121" s="426"/>
      <c r="I121" s="236"/>
      <c r="J121" s="234"/>
      <c r="K121" s="234"/>
      <c r="L121" s="234">
        <v>106.99</v>
      </c>
      <c r="M121" s="235">
        <v>134.5</v>
      </c>
      <c r="N121" s="428"/>
      <c r="O121" s="421"/>
      <c r="P121" s="421"/>
      <c r="Q121" s="421"/>
      <c r="R121" s="421"/>
      <c r="S121" s="245"/>
      <c r="T121" s="246"/>
      <c r="U121" s="246"/>
      <c r="V121" s="246"/>
      <c r="W121" s="247"/>
    </row>
    <row r="122" spans="1:23" ht="30" customHeight="1">
      <c r="A122" s="415"/>
      <c r="B122" s="418"/>
      <c r="C122" s="146" t="s">
        <v>22</v>
      </c>
      <c r="D122" s="421"/>
      <c r="E122" s="421"/>
      <c r="F122" s="421"/>
      <c r="G122" s="421"/>
      <c r="H122" s="426"/>
      <c r="I122" s="236"/>
      <c r="J122" s="234"/>
      <c r="K122" s="234"/>
      <c r="L122" s="234"/>
      <c r="M122" s="235"/>
      <c r="N122" s="428"/>
      <c r="O122" s="421"/>
      <c r="P122" s="421"/>
      <c r="Q122" s="421"/>
      <c r="R122" s="421"/>
      <c r="S122" s="245"/>
      <c r="T122" s="246"/>
      <c r="U122" s="246"/>
      <c r="V122" s="246"/>
      <c r="W122" s="247"/>
    </row>
    <row r="123" spans="1:23" ht="30" customHeight="1">
      <c r="A123" s="415"/>
      <c r="B123" s="418"/>
      <c r="C123" s="146" t="s">
        <v>23</v>
      </c>
      <c r="D123" s="421"/>
      <c r="E123" s="421"/>
      <c r="F123" s="421"/>
      <c r="G123" s="421"/>
      <c r="H123" s="426"/>
      <c r="I123" s="236"/>
      <c r="J123" s="234"/>
      <c r="K123" s="234"/>
      <c r="L123" s="234"/>
      <c r="M123" s="235"/>
      <c r="N123" s="428"/>
      <c r="O123" s="421"/>
      <c r="P123" s="421"/>
      <c r="Q123" s="421"/>
      <c r="R123" s="421"/>
      <c r="S123" s="245"/>
      <c r="T123" s="246"/>
      <c r="U123" s="246"/>
      <c r="V123" s="246"/>
      <c r="W123" s="247"/>
    </row>
    <row r="124" spans="1:23" ht="30" customHeight="1" thickBot="1">
      <c r="A124" s="415"/>
      <c r="B124" s="419"/>
      <c r="C124" s="149" t="s">
        <v>24</v>
      </c>
      <c r="D124" s="421"/>
      <c r="E124" s="421"/>
      <c r="F124" s="421"/>
      <c r="G124" s="421"/>
      <c r="H124" s="426"/>
      <c r="I124" s="237"/>
      <c r="J124" s="238"/>
      <c r="K124" s="238"/>
      <c r="L124" s="238"/>
      <c r="M124" s="239"/>
      <c r="N124" s="429"/>
      <c r="O124" s="424"/>
      <c r="P124" s="424"/>
      <c r="Q124" s="424"/>
      <c r="R124" s="424"/>
      <c r="S124" s="251"/>
      <c r="T124" s="248"/>
      <c r="U124" s="248"/>
      <c r="V124" s="248"/>
      <c r="W124" s="252"/>
    </row>
    <row r="125" spans="1:23" ht="30" customHeight="1" thickBot="1">
      <c r="A125" s="416"/>
      <c r="B125" s="422" t="s">
        <v>25</v>
      </c>
      <c r="C125" s="423"/>
      <c r="D125" s="256">
        <v>696.65</v>
      </c>
      <c r="E125" s="223">
        <v>340.01</v>
      </c>
      <c r="F125" s="223"/>
      <c r="G125" s="223">
        <v>39.99</v>
      </c>
      <c r="H125" s="223">
        <v>134.84</v>
      </c>
      <c r="I125" s="223">
        <f>I117+I118+I119+I120+I121+I122+I123+I124</f>
        <v>678.34</v>
      </c>
      <c r="J125" s="223">
        <f>J117+J118+J119+J120+J121+J122+J123+J124</f>
        <v>381.8</v>
      </c>
      <c r="K125" s="223">
        <f>K117+K118+K119+K120+K121+K122+K123+K124</f>
        <v>0</v>
      </c>
      <c r="L125" s="223">
        <f>L117+L118+L119+L120+L121+L122+L123+L124</f>
        <v>106.99</v>
      </c>
      <c r="M125" s="224">
        <f>M117+M118+M119+M120+M121+M122+M123+M124</f>
        <v>134.5</v>
      </c>
      <c r="N125" s="256"/>
      <c r="O125" s="223">
        <v>0.3</v>
      </c>
      <c r="P125" s="223"/>
      <c r="Q125" s="223"/>
      <c r="R125" s="223">
        <v>0.2</v>
      </c>
      <c r="S125" s="223">
        <v>0</v>
      </c>
      <c r="T125" s="223">
        <v>0.3</v>
      </c>
      <c r="U125" s="223">
        <f>U117+U118+U119+U120+U121+U122+U123+U124</f>
        <v>0</v>
      </c>
      <c r="V125" s="223">
        <f>V117+V118+V119+V120+V121+V122+V123+V124</f>
        <v>0</v>
      </c>
      <c r="W125" s="224">
        <v>0.2</v>
      </c>
    </row>
    <row r="126" spans="1:23" ht="30" customHeight="1">
      <c r="A126" s="415">
        <v>16</v>
      </c>
      <c r="B126" s="417" t="s">
        <v>337</v>
      </c>
      <c r="C126" s="144" t="s">
        <v>17</v>
      </c>
      <c r="D126" s="420"/>
      <c r="E126" s="420"/>
      <c r="F126" s="420"/>
      <c r="G126" s="420"/>
      <c r="H126" s="425"/>
      <c r="I126" s="240"/>
      <c r="J126" s="232"/>
      <c r="K126" s="232"/>
      <c r="L126" s="232"/>
      <c r="M126" s="233"/>
      <c r="N126" s="427"/>
      <c r="O126" s="420"/>
      <c r="P126" s="420"/>
      <c r="Q126" s="420"/>
      <c r="R126" s="420"/>
      <c r="S126" s="242"/>
      <c r="T126" s="243"/>
      <c r="U126" s="243"/>
      <c r="V126" s="243"/>
      <c r="W126" s="244"/>
    </row>
    <row r="127" spans="1:23" ht="30" customHeight="1">
      <c r="A127" s="415"/>
      <c r="B127" s="418"/>
      <c r="C127" s="146" t="s">
        <v>18</v>
      </c>
      <c r="D127" s="421"/>
      <c r="E127" s="421"/>
      <c r="F127" s="421"/>
      <c r="G127" s="421"/>
      <c r="H127" s="426"/>
      <c r="I127" s="236"/>
      <c r="J127" s="234"/>
      <c r="K127" s="234"/>
      <c r="L127" s="234"/>
      <c r="M127" s="235"/>
      <c r="N127" s="428"/>
      <c r="O127" s="421"/>
      <c r="P127" s="421"/>
      <c r="Q127" s="421"/>
      <c r="R127" s="421"/>
      <c r="S127" s="245"/>
      <c r="T127" s="246"/>
      <c r="U127" s="246"/>
      <c r="V127" s="246"/>
      <c r="W127" s="247"/>
    </row>
    <row r="128" spans="1:23" ht="30" customHeight="1">
      <c r="A128" s="415"/>
      <c r="B128" s="418"/>
      <c r="C128" s="146" t="s">
        <v>19</v>
      </c>
      <c r="D128" s="421"/>
      <c r="E128" s="421"/>
      <c r="F128" s="421"/>
      <c r="G128" s="421"/>
      <c r="H128" s="426"/>
      <c r="I128" s="236"/>
      <c r="J128" s="234"/>
      <c r="K128" s="234"/>
      <c r="L128" s="234"/>
      <c r="M128" s="235"/>
      <c r="N128" s="428"/>
      <c r="O128" s="421"/>
      <c r="P128" s="421"/>
      <c r="Q128" s="421"/>
      <c r="R128" s="421"/>
      <c r="S128" s="245"/>
      <c r="T128" s="246"/>
      <c r="U128" s="246"/>
      <c r="V128" s="246"/>
      <c r="W128" s="247"/>
    </row>
    <row r="129" spans="1:23" ht="30" customHeight="1">
      <c r="A129" s="415"/>
      <c r="B129" s="418"/>
      <c r="C129" s="146" t="s">
        <v>20</v>
      </c>
      <c r="D129" s="421"/>
      <c r="E129" s="421"/>
      <c r="F129" s="421"/>
      <c r="G129" s="421"/>
      <c r="H129" s="426"/>
      <c r="I129" s="236"/>
      <c r="J129" s="234"/>
      <c r="K129" s="234"/>
      <c r="L129" s="234"/>
      <c r="M129" s="235"/>
      <c r="N129" s="428"/>
      <c r="O129" s="421"/>
      <c r="P129" s="421"/>
      <c r="Q129" s="421"/>
      <c r="R129" s="421"/>
      <c r="S129" s="245"/>
      <c r="T129" s="246"/>
      <c r="U129" s="246"/>
      <c r="V129" s="246"/>
      <c r="W129" s="247"/>
    </row>
    <row r="130" spans="1:23" ht="30" customHeight="1">
      <c r="A130" s="415"/>
      <c r="B130" s="418"/>
      <c r="C130" s="146" t="s">
        <v>21</v>
      </c>
      <c r="D130" s="421"/>
      <c r="E130" s="421"/>
      <c r="F130" s="421"/>
      <c r="G130" s="421"/>
      <c r="H130" s="426"/>
      <c r="I130" s="236">
        <v>290</v>
      </c>
      <c r="J130" s="234"/>
      <c r="K130" s="234"/>
      <c r="L130" s="234"/>
      <c r="M130" s="235"/>
      <c r="N130" s="428"/>
      <c r="O130" s="421"/>
      <c r="P130" s="421"/>
      <c r="Q130" s="421"/>
      <c r="R130" s="421"/>
      <c r="S130" s="245">
        <v>5.2</v>
      </c>
      <c r="T130" s="246"/>
      <c r="U130" s="246"/>
      <c r="V130" s="246"/>
      <c r="W130" s="247"/>
    </row>
    <row r="131" spans="1:23" ht="30" customHeight="1">
      <c r="A131" s="415"/>
      <c r="B131" s="418"/>
      <c r="C131" s="146" t="s">
        <v>22</v>
      </c>
      <c r="D131" s="421"/>
      <c r="E131" s="421"/>
      <c r="F131" s="421"/>
      <c r="G131" s="421"/>
      <c r="H131" s="426"/>
      <c r="I131" s="236"/>
      <c r="J131" s="234"/>
      <c r="K131" s="234"/>
      <c r="L131" s="234"/>
      <c r="M131" s="235"/>
      <c r="N131" s="428"/>
      <c r="O131" s="421"/>
      <c r="P131" s="421"/>
      <c r="Q131" s="421"/>
      <c r="R131" s="421"/>
      <c r="S131" s="245"/>
      <c r="T131" s="246"/>
      <c r="U131" s="246"/>
      <c r="V131" s="246"/>
      <c r="W131" s="247"/>
    </row>
    <row r="132" spans="1:23" ht="30" customHeight="1">
      <c r="A132" s="415"/>
      <c r="B132" s="418"/>
      <c r="C132" s="146" t="s">
        <v>23</v>
      </c>
      <c r="D132" s="421"/>
      <c r="E132" s="421"/>
      <c r="F132" s="421"/>
      <c r="G132" s="421"/>
      <c r="H132" s="426"/>
      <c r="I132" s="236"/>
      <c r="J132" s="234"/>
      <c r="K132" s="234"/>
      <c r="L132" s="234"/>
      <c r="M132" s="235"/>
      <c r="N132" s="428"/>
      <c r="O132" s="421"/>
      <c r="P132" s="421"/>
      <c r="Q132" s="421"/>
      <c r="R132" s="421"/>
      <c r="S132" s="245"/>
      <c r="T132" s="246"/>
      <c r="U132" s="246"/>
      <c r="V132" s="246"/>
      <c r="W132" s="247"/>
    </row>
    <row r="133" spans="1:23" ht="30" customHeight="1" thickBot="1">
      <c r="A133" s="415"/>
      <c r="B133" s="419"/>
      <c r="C133" s="149" t="s">
        <v>24</v>
      </c>
      <c r="D133" s="421"/>
      <c r="E133" s="421"/>
      <c r="F133" s="421"/>
      <c r="G133" s="421"/>
      <c r="H133" s="426"/>
      <c r="I133" s="237"/>
      <c r="J133" s="238"/>
      <c r="K133" s="238"/>
      <c r="L133" s="238"/>
      <c r="M133" s="239"/>
      <c r="N133" s="429"/>
      <c r="O133" s="424"/>
      <c r="P133" s="424"/>
      <c r="Q133" s="424"/>
      <c r="R133" s="424"/>
      <c r="S133" s="251"/>
      <c r="T133" s="248"/>
      <c r="U133" s="248"/>
      <c r="V133" s="248"/>
      <c r="W133" s="252"/>
    </row>
    <row r="134" spans="1:23" ht="30" customHeight="1" thickBot="1">
      <c r="A134" s="416"/>
      <c r="B134" s="422" t="s">
        <v>25</v>
      </c>
      <c r="C134" s="423"/>
      <c r="D134" s="256">
        <v>589.03</v>
      </c>
      <c r="E134" s="223">
        <v>14.77</v>
      </c>
      <c r="F134" s="223"/>
      <c r="G134" s="223">
        <v>61.55</v>
      </c>
      <c r="H134" s="223">
        <v>36.28</v>
      </c>
      <c r="I134" s="223">
        <f>I126+I127+I128+I129+I130+I131+I132+I133</f>
        <v>290</v>
      </c>
      <c r="J134" s="223">
        <f>J126+J127+J128+J129+J130+J131+J132+J133</f>
        <v>0</v>
      </c>
      <c r="K134" s="223">
        <f>K126+K127+K128+K129+K130+K131+K132+K133</f>
        <v>0</v>
      </c>
      <c r="L134" s="223">
        <f>L126+L127+L128+L129+L130+L131+L132+L133</f>
        <v>0</v>
      </c>
      <c r="M134" s="224">
        <f>M126+M127+M128+M129+M130+M131+M132+M133</f>
        <v>0</v>
      </c>
      <c r="N134" s="256">
        <v>1.24</v>
      </c>
      <c r="O134" s="223"/>
      <c r="P134" s="223"/>
      <c r="Q134" s="223"/>
      <c r="R134" s="223">
        <v>3.42</v>
      </c>
      <c r="S134" s="223">
        <f>S126+S127+S128+S129+S130+S131+S132+S133</f>
        <v>5.2</v>
      </c>
      <c r="T134" s="223">
        <f>T126+T127+T128+T129+T130+T131+T132+T133</f>
        <v>0</v>
      </c>
      <c r="U134" s="223">
        <f>U126+U127+U128+U129+U130+U131+U132+U133</f>
        <v>0</v>
      </c>
      <c r="V134" s="223">
        <f>V126+V127+V128+V129+V130+V131+V132+V133</f>
        <v>0</v>
      </c>
      <c r="W134" s="224">
        <f>W126+W127+W128+W129+W130+W131+W132+W133</f>
        <v>0</v>
      </c>
    </row>
    <row r="135" spans="1:23" ht="30" customHeight="1">
      <c r="A135" s="415">
        <v>17</v>
      </c>
      <c r="B135" s="417" t="s">
        <v>338</v>
      </c>
      <c r="C135" s="144" t="s">
        <v>17</v>
      </c>
      <c r="D135" s="420"/>
      <c r="E135" s="420"/>
      <c r="F135" s="420"/>
      <c r="G135" s="420"/>
      <c r="H135" s="425"/>
      <c r="I135" s="240"/>
      <c r="J135" s="232"/>
      <c r="K135" s="232"/>
      <c r="L135" s="232"/>
      <c r="M135" s="233"/>
      <c r="N135" s="427"/>
      <c r="O135" s="420"/>
      <c r="P135" s="420"/>
      <c r="Q135" s="420"/>
      <c r="R135" s="420"/>
      <c r="S135" s="242"/>
      <c r="T135" s="243"/>
      <c r="U135" s="243"/>
      <c r="V135" s="243"/>
      <c r="W135" s="244"/>
    </row>
    <row r="136" spans="1:23" ht="30" customHeight="1">
      <c r="A136" s="415"/>
      <c r="B136" s="418"/>
      <c r="C136" s="146" t="s">
        <v>18</v>
      </c>
      <c r="D136" s="421"/>
      <c r="E136" s="421"/>
      <c r="F136" s="421"/>
      <c r="G136" s="421"/>
      <c r="H136" s="426"/>
      <c r="I136" s="236"/>
      <c r="J136" s="234"/>
      <c r="K136" s="234"/>
      <c r="L136" s="234"/>
      <c r="M136" s="235"/>
      <c r="N136" s="428"/>
      <c r="O136" s="421"/>
      <c r="P136" s="421"/>
      <c r="Q136" s="421"/>
      <c r="R136" s="421"/>
      <c r="S136" s="245"/>
      <c r="T136" s="246"/>
      <c r="U136" s="246"/>
      <c r="V136" s="246"/>
      <c r="W136" s="247"/>
    </row>
    <row r="137" spans="1:23" ht="30" customHeight="1">
      <c r="A137" s="415"/>
      <c r="B137" s="418"/>
      <c r="C137" s="146" t="s">
        <v>19</v>
      </c>
      <c r="D137" s="421"/>
      <c r="E137" s="421"/>
      <c r="F137" s="421"/>
      <c r="G137" s="421"/>
      <c r="H137" s="426"/>
      <c r="I137" s="236"/>
      <c r="J137" s="234"/>
      <c r="K137" s="234"/>
      <c r="L137" s="234"/>
      <c r="M137" s="235"/>
      <c r="N137" s="428"/>
      <c r="O137" s="421"/>
      <c r="P137" s="421"/>
      <c r="Q137" s="421"/>
      <c r="R137" s="421"/>
      <c r="S137" s="245"/>
      <c r="T137" s="246"/>
      <c r="U137" s="246"/>
      <c r="V137" s="246"/>
      <c r="W137" s="247"/>
    </row>
    <row r="138" spans="1:23" ht="30" customHeight="1">
      <c r="A138" s="415"/>
      <c r="B138" s="418"/>
      <c r="C138" s="146" t="s">
        <v>20</v>
      </c>
      <c r="D138" s="421"/>
      <c r="E138" s="421"/>
      <c r="F138" s="421"/>
      <c r="G138" s="421"/>
      <c r="H138" s="426"/>
      <c r="I138" s="236"/>
      <c r="J138" s="234"/>
      <c r="K138" s="234"/>
      <c r="L138" s="234"/>
      <c r="M138" s="235"/>
      <c r="N138" s="428"/>
      <c r="O138" s="421"/>
      <c r="P138" s="421"/>
      <c r="Q138" s="421"/>
      <c r="R138" s="421"/>
      <c r="S138" s="245"/>
      <c r="T138" s="246"/>
      <c r="U138" s="246"/>
      <c r="V138" s="246"/>
      <c r="W138" s="247"/>
    </row>
    <row r="139" spans="1:23" ht="30" customHeight="1">
      <c r="A139" s="415"/>
      <c r="B139" s="418"/>
      <c r="C139" s="146" t="s">
        <v>21</v>
      </c>
      <c r="D139" s="421"/>
      <c r="E139" s="421"/>
      <c r="F139" s="421"/>
      <c r="G139" s="421"/>
      <c r="H139" s="426"/>
      <c r="I139" s="236">
        <v>174</v>
      </c>
      <c r="J139" s="234">
        <v>110</v>
      </c>
      <c r="K139" s="234"/>
      <c r="L139" s="234"/>
      <c r="M139" s="235"/>
      <c r="N139" s="428"/>
      <c r="O139" s="421"/>
      <c r="P139" s="421"/>
      <c r="Q139" s="421"/>
      <c r="R139" s="421"/>
      <c r="S139" s="245">
        <v>9.9000000000000005E-2</v>
      </c>
      <c r="T139" s="246"/>
      <c r="U139" s="246"/>
      <c r="V139" s="246"/>
      <c r="W139" s="247"/>
    </row>
    <row r="140" spans="1:23" ht="30" customHeight="1">
      <c r="A140" s="415"/>
      <c r="B140" s="418"/>
      <c r="C140" s="146" t="s">
        <v>22</v>
      </c>
      <c r="D140" s="421"/>
      <c r="E140" s="421"/>
      <c r="F140" s="421"/>
      <c r="G140" s="421"/>
      <c r="H140" s="426"/>
      <c r="I140" s="236"/>
      <c r="J140" s="234"/>
      <c r="K140" s="234"/>
      <c r="L140" s="234"/>
      <c r="M140" s="235"/>
      <c r="N140" s="428"/>
      <c r="O140" s="421"/>
      <c r="P140" s="421"/>
      <c r="Q140" s="421"/>
      <c r="R140" s="421"/>
      <c r="S140" s="245"/>
      <c r="T140" s="246"/>
      <c r="U140" s="246"/>
      <c r="V140" s="246"/>
      <c r="W140" s="247"/>
    </row>
    <row r="141" spans="1:23" ht="30" customHeight="1">
      <c r="A141" s="415"/>
      <c r="B141" s="418"/>
      <c r="C141" s="146" t="s">
        <v>23</v>
      </c>
      <c r="D141" s="421"/>
      <c r="E141" s="421"/>
      <c r="F141" s="421"/>
      <c r="G141" s="421"/>
      <c r="H141" s="426"/>
      <c r="I141" s="236"/>
      <c r="J141" s="234"/>
      <c r="K141" s="234"/>
      <c r="L141" s="234"/>
      <c r="M141" s="235"/>
      <c r="N141" s="428"/>
      <c r="O141" s="421"/>
      <c r="P141" s="421"/>
      <c r="Q141" s="421"/>
      <c r="R141" s="421"/>
      <c r="S141" s="245"/>
      <c r="T141" s="246"/>
      <c r="U141" s="246"/>
      <c r="V141" s="246"/>
      <c r="W141" s="247"/>
    </row>
    <row r="142" spans="1:23" ht="30" customHeight="1" thickBot="1">
      <c r="A142" s="415"/>
      <c r="B142" s="419"/>
      <c r="C142" s="149" t="s">
        <v>24</v>
      </c>
      <c r="D142" s="421"/>
      <c r="E142" s="421"/>
      <c r="F142" s="421"/>
      <c r="G142" s="421"/>
      <c r="H142" s="426"/>
      <c r="I142" s="237"/>
      <c r="J142" s="238"/>
      <c r="K142" s="238"/>
      <c r="L142" s="238"/>
      <c r="M142" s="239"/>
      <c r="N142" s="429"/>
      <c r="O142" s="424"/>
      <c r="P142" s="424"/>
      <c r="Q142" s="424"/>
      <c r="R142" s="424"/>
      <c r="S142" s="251"/>
      <c r="T142" s="248"/>
      <c r="U142" s="248"/>
      <c r="V142" s="248"/>
      <c r="W142" s="252"/>
    </row>
    <row r="143" spans="1:23" ht="30" customHeight="1" thickBot="1">
      <c r="A143" s="416"/>
      <c r="B143" s="422" t="s">
        <v>25</v>
      </c>
      <c r="C143" s="423"/>
      <c r="D143" s="256">
        <v>365.64</v>
      </c>
      <c r="E143" s="223">
        <v>17.55</v>
      </c>
      <c r="F143" s="223"/>
      <c r="G143" s="223">
        <v>32.18</v>
      </c>
      <c r="H143" s="223">
        <v>14.05</v>
      </c>
      <c r="I143" s="223">
        <f>I135+I136+I137+I138+I139+I140+I141+I142</f>
        <v>174</v>
      </c>
      <c r="J143" s="223">
        <f>J135+J136+J137+J138+J139+J140+J141+J142</f>
        <v>110</v>
      </c>
      <c r="K143" s="223">
        <f>K135+K136+K137+K138+K139+K140+K141+K142</f>
        <v>0</v>
      </c>
      <c r="L143" s="223">
        <f>L135+L136+L137+L138+L139+L140+L141+L142</f>
        <v>0</v>
      </c>
      <c r="M143" s="224">
        <f>M135+M136+M137+M138+M139+M140+M141+M142</f>
        <v>0</v>
      </c>
      <c r="N143" s="256">
        <v>0.86</v>
      </c>
      <c r="O143" s="223"/>
      <c r="P143" s="223"/>
      <c r="Q143" s="223"/>
      <c r="R143" s="223"/>
      <c r="S143" s="223">
        <f>S135+S136+S137+S138+S139+S140+S141+S142</f>
        <v>9.9000000000000005E-2</v>
      </c>
      <c r="T143" s="223">
        <f>T135+T136+T137+T138+T139+T140+T141+T142</f>
        <v>0</v>
      </c>
      <c r="U143" s="223">
        <f>U135+U136+U137+U138+U139+U140+U141+U142</f>
        <v>0</v>
      </c>
      <c r="V143" s="223">
        <f>V135+V136+V137+V138+V139+V140+V141+V142</f>
        <v>0</v>
      </c>
      <c r="W143" s="224">
        <f>W135+W136+W137+W138+W139+W140+W141+W142</f>
        <v>0</v>
      </c>
    </row>
    <row r="144" spans="1:23" ht="30" customHeight="1">
      <c r="A144" s="415">
        <v>18</v>
      </c>
      <c r="B144" s="417" t="s">
        <v>339</v>
      </c>
      <c r="C144" s="144" t="s">
        <v>17</v>
      </c>
      <c r="D144" s="420"/>
      <c r="E144" s="420"/>
      <c r="F144" s="420"/>
      <c r="G144" s="420"/>
      <c r="H144" s="425"/>
      <c r="I144" s="240"/>
      <c r="J144" s="232"/>
      <c r="K144" s="232"/>
      <c r="L144" s="232"/>
      <c r="M144" s="233"/>
      <c r="N144" s="427"/>
      <c r="O144" s="420"/>
      <c r="P144" s="420"/>
      <c r="Q144" s="420"/>
      <c r="R144" s="420"/>
      <c r="S144" s="242"/>
      <c r="T144" s="243"/>
      <c r="U144" s="243"/>
      <c r="V144" s="243"/>
      <c r="W144" s="244"/>
    </row>
    <row r="145" spans="1:23" ht="30" customHeight="1">
      <c r="A145" s="415"/>
      <c r="B145" s="418"/>
      <c r="C145" s="146" t="s">
        <v>18</v>
      </c>
      <c r="D145" s="421"/>
      <c r="E145" s="421"/>
      <c r="F145" s="421"/>
      <c r="G145" s="421"/>
      <c r="H145" s="426"/>
      <c r="I145" s="236"/>
      <c r="J145" s="234"/>
      <c r="K145" s="234"/>
      <c r="L145" s="234"/>
      <c r="M145" s="235"/>
      <c r="N145" s="428"/>
      <c r="O145" s="421"/>
      <c r="P145" s="421"/>
      <c r="Q145" s="421"/>
      <c r="R145" s="421"/>
      <c r="S145" s="245"/>
      <c r="T145" s="246"/>
      <c r="U145" s="246"/>
      <c r="V145" s="246"/>
      <c r="W145" s="247"/>
    </row>
    <row r="146" spans="1:23" ht="30" customHeight="1">
      <c r="A146" s="415"/>
      <c r="B146" s="418"/>
      <c r="C146" s="146" t="s">
        <v>19</v>
      </c>
      <c r="D146" s="421"/>
      <c r="E146" s="421"/>
      <c r="F146" s="421"/>
      <c r="G146" s="421"/>
      <c r="H146" s="426"/>
      <c r="I146" s="236"/>
      <c r="J146" s="234"/>
      <c r="K146" s="234"/>
      <c r="L146" s="234"/>
      <c r="M146" s="235"/>
      <c r="N146" s="428"/>
      <c r="O146" s="421"/>
      <c r="P146" s="421"/>
      <c r="Q146" s="421"/>
      <c r="R146" s="421"/>
      <c r="S146" s="245"/>
      <c r="T146" s="246"/>
      <c r="U146" s="246"/>
      <c r="V146" s="246"/>
      <c r="W146" s="247"/>
    </row>
    <row r="147" spans="1:23" ht="30" customHeight="1">
      <c r="A147" s="415"/>
      <c r="B147" s="418"/>
      <c r="C147" s="146" t="s">
        <v>20</v>
      </c>
      <c r="D147" s="421"/>
      <c r="E147" s="421"/>
      <c r="F147" s="421"/>
      <c r="G147" s="421"/>
      <c r="H147" s="426"/>
      <c r="I147" s="236"/>
      <c r="J147" s="234"/>
      <c r="K147" s="234"/>
      <c r="L147" s="234"/>
      <c r="M147" s="235"/>
      <c r="N147" s="428"/>
      <c r="O147" s="421"/>
      <c r="P147" s="421"/>
      <c r="Q147" s="421"/>
      <c r="R147" s="421"/>
      <c r="S147" s="245"/>
      <c r="T147" s="246"/>
      <c r="U147" s="246"/>
      <c r="V147" s="246"/>
      <c r="W147" s="247"/>
    </row>
    <row r="148" spans="1:23" ht="30" customHeight="1">
      <c r="A148" s="415"/>
      <c r="B148" s="418"/>
      <c r="C148" s="146" t="s">
        <v>21</v>
      </c>
      <c r="D148" s="421"/>
      <c r="E148" s="421"/>
      <c r="F148" s="421"/>
      <c r="G148" s="421"/>
      <c r="H148" s="426"/>
      <c r="I148" s="236">
        <v>37.44</v>
      </c>
      <c r="J148" s="234"/>
      <c r="K148" s="234"/>
      <c r="L148" s="234"/>
      <c r="M148" s="235">
        <v>37.86</v>
      </c>
      <c r="N148" s="428"/>
      <c r="O148" s="421"/>
      <c r="P148" s="421"/>
      <c r="Q148" s="421"/>
      <c r="R148" s="421"/>
      <c r="S148" s="245"/>
      <c r="T148" s="246"/>
      <c r="U148" s="246"/>
      <c r="V148" s="246"/>
      <c r="W148" s="247"/>
    </row>
    <row r="149" spans="1:23" ht="30" customHeight="1">
      <c r="A149" s="415"/>
      <c r="B149" s="418"/>
      <c r="C149" s="146" t="s">
        <v>22</v>
      </c>
      <c r="D149" s="421"/>
      <c r="E149" s="421"/>
      <c r="F149" s="421"/>
      <c r="G149" s="421"/>
      <c r="H149" s="426"/>
      <c r="I149" s="236"/>
      <c r="J149" s="234"/>
      <c r="K149" s="234"/>
      <c r="L149" s="234"/>
      <c r="M149" s="235"/>
      <c r="N149" s="428"/>
      <c r="O149" s="421"/>
      <c r="P149" s="421"/>
      <c r="Q149" s="421"/>
      <c r="R149" s="421"/>
      <c r="S149" s="245"/>
      <c r="T149" s="246"/>
      <c r="U149" s="246"/>
      <c r="V149" s="246"/>
      <c r="W149" s="247"/>
    </row>
    <row r="150" spans="1:23" ht="30" customHeight="1">
      <c r="A150" s="415"/>
      <c r="B150" s="418"/>
      <c r="C150" s="146" t="s">
        <v>23</v>
      </c>
      <c r="D150" s="421"/>
      <c r="E150" s="421"/>
      <c r="F150" s="421"/>
      <c r="G150" s="421"/>
      <c r="H150" s="426"/>
      <c r="I150" s="236"/>
      <c r="J150" s="234"/>
      <c r="K150" s="234"/>
      <c r="L150" s="234"/>
      <c r="M150" s="235"/>
      <c r="N150" s="428"/>
      <c r="O150" s="421"/>
      <c r="P150" s="421"/>
      <c r="Q150" s="421"/>
      <c r="R150" s="421"/>
      <c r="S150" s="245"/>
      <c r="T150" s="246"/>
      <c r="U150" s="246"/>
      <c r="V150" s="246"/>
      <c r="W150" s="247"/>
    </row>
    <row r="151" spans="1:23" ht="30" customHeight="1" thickBot="1">
      <c r="A151" s="415"/>
      <c r="B151" s="419"/>
      <c r="C151" s="149" t="s">
        <v>24</v>
      </c>
      <c r="D151" s="421"/>
      <c r="E151" s="421"/>
      <c r="F151" s="421"/>
      <c r="G151" s="421"/>
      <c r="H151" s="426"/>
      <c r="I151" s="237"/>
      <c r="J151" s="238"/>
      <c r="K151" s="238"/>
      <c r="L151" s="238"/>
      <c r="M151" s="239"/>
      <c r="N151" s="429"/>
      <c r="O151" s="424"/>
      <c r="P151" s="424"/>
      <c r="Q151" s="424"/>
      <c r="R151" s="424"/>
      <c r="S151" s="251"/>
      <c r="T151" s="248"/>
      <c r="U151" s="248"/>
      <c r="V151" s="248"/>
      <c r="W151" s="252"/>
    </row>
    <row r="152" spans="1:23" ht="30" customHeight="1" thickBot="1">
      <c r="A152" s="416"/>
      <c r="B152" s="422" t="s">
        <v>25</v>
      </c>
      <c r="C152" s="423"/>
      <c r="D152" s="256">
        <v>35.9</v>
      </c>
      <c r="E152" s="223">
        <v>81.39</v>
      </c>
      <c r="F152" s="223"/>
      <c r="G152" s="223"/>
      <c r="H152" s="223">
        <v>76.62</v>
      </c>
      <c r="I152" s="223">
        <f>I144+I145+I146+I147+I148+I149+I150+I151</f>
        <v>37.44</v>
      </c>
      <c r="J152" s="223">
        <f>J144+J145+J146+J147+J148+J149+J150+J151</f>
        <v>0</v>
      </c>
      <c r="K152" s="223">
        <f>K144+K145+K146+K147+K148+K149+K150+K151</f>
        <v>0</v>
      </c>
      <c r="L152" s="223">
        <f>L144+L145+L146+L147+L148+L149+L150+L151</f>
        <v>0</v>
      </c>
      <c r="M152" s="224">
        <f>M144+M145+M146+M147+M148+M149+M150+M151</f>
        <v>37.86</v>
      </c>
      <c r="N152" s="256">
        <v>1.26</v>
      </c>
      <c r="O152" s="223"/>
      <c r="P152" s="223"/>
      <c r="Q152" s="223"/>
      <c r="R152" s="223"/>
      <c r="S152" s="223">
        <f>S144+S145+S146+S147+S148+S149+S150+S151</f>
        <v>0</v>
      </c>
      <c r="T152" s="223">
        <f>T144+T145+T146+T147+T148+T149+T150+T151</f>
        <v>0</v>
      </c>
      <c r="U152" s="223">
        <f>U144+U145+U146+U147+U148+U149+U150+U151</f>
        <v>0</v>
      </c>
      <c r="V152" s="223">
        <f>V144+V145+V146+V147+V148+V149+V150+V151</f>
        <v>0</v>
      </c>
      <c r="W152" s="224">
        <f>W144+W145+W146+W147+W148+W149+W150+W151</f>
        <v>0</v>
      </c>
    </row>
    <row r="153" spans="1:23" ht="30" customHeight="1">
      <c r="A153" s="415">
        <v>19</v>
      </c>
      <c r="B153" s="417" t="s">
        <v>340</v>
      </c>
      <c r="C153" s="144" t="s">
        <v>17</v>
      </c>
      <c r="D153" s="420"/>
      <c r="E153" s="420"/>
      <c r="F153" s="420"/>
      <c r="G153" s="420"/>
      <c r="H153" s="425"/>
      <c r="I153" s="240"/>
      <c r="J153" s="232"/>
      <c r="K153" s="232">
        <v>50</v>
      </c>
      <c r="L153" s="232"/>
      <c r="M153" s="233"/>
      <c r="N153" s="427"/>
      <c r="O153" s="420"/>
      <c r="P153" s="420"/>
      <c r="Q153" s="420"/>
      <c r="R153" s="420"/>
      <c r="S153" s="242"/>
      <c r="T153" s="243"/>
      <c r="U153" s="243"/>
      <c r="V153" s="243"/>
      <c r="W153" s="244"/>
    </row>
    <row r="154" spans="1:23" ht="30" customHeight="1">
      <c r="A154" s="415"/>
      <c r="B154" s="418"/>
      <c r="C154" s="146" t="s">
        <v>18</v>
      </c>
      <c r="D154" s="421"/>
      <c r="E154" s="421"/>
      <c r="F154" s="421"/>
      <c r="G154" s="421"/>
      <c r="H154" s="426"/>
      <c r="I154" s="236"/>
      <c r="J154" s="234"/>
      <c r="K154" s="234"/>
      <c r="L154" s="234"/>
      <c r="M154" s="235"/>
      <c r="N154" s="428"/>
      <c r="O154" s="421"/>
      <c r="P154" s="421"/>
      <c r="Q154" s="421"/>
      <c r="R154" s="421"/>
      <c r="S154" s="245"/>
      <c r="T154" s="246"/>
      <c r="U154" s="246"/>
      <c r="V154" s="246"/>
      <c r="W154" s="247"/>
    </row>
    <row r="155" spans="1:23" ht="30" customHeight="1">
      <c r="A155" s="415"/>
      <c r="B155" s="418"/>
      <c r="C155" s="146" t="s">
        <v>19</v>
      </c>
      <c r="D155" s="421"/>
      <c r="E155" s="421"/>
      <c r="F155" s="421"/>
      <c r="G155" s="421"/>
      <c r="H155" s="426"/>
      <c r="I155" s="236"/>
      <c r="J155" s="234"/>
      <c r="K155" s="234"/>
      <c r="L155" s="234"/>
      <c r="M155" s="235"/>
      <c r="N155" s="428"/>
      <c r="O155" s="421"/>
      <c r="P155" s="421"/>
      <c r="Q155" s="421"/>
      <c r="R155" s="421"/>
      <c r="S155" s="245"/>
      <c r="T155" s="246"/>
      <c r="U155" s="246"/>
      <c r="V155" s="246"/>
      <c r="W155" s="247"/>
    </row>
    <row r="156" spans="1:23" ht="30" customHeight="1">
      <c r="A156" s="415"/>
      <c r="B156" s="418"/>
      <c r="C156" s="146" t="s">
        <v>20</v>
      </c>
      <c r="D156" s="421"/>
      <c r="E156" s="421"/>
      <c r="F156" s="421"/>
      <c r="G156" s="421"/>
      <c r="H156" s="426"/>
      <c r="I156" s="236">
        <v>460</v>
      </c>
      <c r="J156" s="234">
        <v>26</v>
      </c>
      <c r="K156" s="234"/>
      <c r="L156" s="234"/>
      <c r="M156" s="235"/>
      <c r="N156" s="428"/>
      <c r="O156" s="421"/>
      <c r="P156" s="421"/>
      <c r="Q156" s="421"/>
      <c r="R156" s="421"/>
      <c r="S156" s="245"/>
      <c r="T156" s="246"/>
      <c r="U156" s="246"/>
      <c r="V156" s="246"/>
      <c r="W156" s="247"/>
    </row>
    <row r="157" spans="1:23" ht="30" customHeight="1">
      <c r="A157" s="415"/>
      <c r="B157" s="418"/>
      <c r="C157" s="146" t="s">
        <v>21</v>
      </c>
      <c r="D157" s="421"/>
      <c r="E157" s="421"/>
      <c r="F157" s="421"/>
      <c r="G157" s="421"/>
      <c r="H157" s="426"/>
      <c r="I157" s="236"/>
      <c r="J157" s="234"/>
      <c r="K157" s="234"/>
      <c r="L157" s="234"/>
      <c r="M157" s="235"/>
      <c r="N157" s="428"/>
      <c r="O157" s="421"/>
      <c r="P157" s="421"/>
      <c r="Q157" s="421"/>
      <c r="R157" s="421"/>
      <c r="S157" s="245"/>
      <c r="T157" s="246"/>
      <c r="U157" s="246"/>
      <c r="V157" s="246"/>
      <c r="W157" s="247"/>
    </row>
    <row r="158" spans="1:23" ht="30" customHeight="1">
      <c r="A158" s="415"/>
      <c r="B158" s="418"/>
      <c r="C158" s="146" t="s">
        <v>22</v>
      </c>
      <c r="D158" s="421"/>
      <c r="E158" s="421"/>
      <c r="F158" s="421"/>
      <c r="G158" s="421"/>
      <c r="H158" s="426"/>
      <c r="I158" s="236"/>
      <c r="J158" s="234"/>
      <c r="K158" s="234"/>
      <c r="L158" s="234"/>
      <c r="M158" s="235"/>
      <c r="N158" s="428"/>
      <c r="O158" s="421"/>
      <c r="P158" s="421"/>
      <c r="Q158" s="421"/>
      <c r="R158" s="421"/>
      <c r="S158" s="245"/>
      <c r="T158" s="246"/>
      <c r="U158" s="246"/>
      <c r="V158" s="246"/>
      <c r="W158" s="247"/>
    </row>
    <row r="159" spans="1:23" ht="30" customHeight="1">
      <c r="A159" s="415"/>
      <c r="B159" s="418"/>
      <c r="C159" s="146" t="s">
        <v>23</v>
      </c>
      <c r="D159" s="421"/>
      <c r="E159" s="421"/>
      <c r="F159" s="421"/>
      <c r="G159" s="421"/>
      <c r="H159" s="426"/>
      <c r="I159" s="236"/>
      <c r="J159" s="234"/>
      <c r="K159" s="234"/>
      <c r="L159" s="234"/>
      <c r="M159" s="235"/>
      <c r="N159" s="428"/>
      <c r="O159" s="421"/>
      <c r="P159" s="421"/>
      <c r="Q159" s="421"/>
      <c r="R159" s="421"/>
      <c r="S159" s="245"/>
      <c r="T159" s="246"/>
      <c r="U159" s="246"/>
      <c r="V159" s="246"/>
      <c r="W159" s="247"/>
    </row>
    <row r="160" spans="1:23" ht="30" customHeight="1" thickBot="1">
      <c r="A160" s="415"/>
      <c r="B160" s="419"/>
      <c r="C160" s="149" t="s">
        <v>24</v>
      </c>
      <c r="D160" s="421"/>
      <c r="E160" s="421"/>
      <c r="F160" s="421"/>
      <c r="G160" s="421"/>
      <c r="H160" s="426"/>
      <c r="I160" s="237"/>
      <c r="J160" s="238"/>
      <c r="K160" s="238"/>
      <c r="L160" s="238"/>
      <c r="M160" s="239"/>
      <c r="N160" s="429"/>
      <c r="O160" s="424"/>
      <c r="P160" s="424"/>
      <c r="Q160" s="424"/>
      <c r="R160" s="424"/>
      <c r="S160" s="251"/>
      <c r="T160" s="248"/>
      <c r="U160" s="248"/>
      <c r="V160" s="248"/>
      <c r="W160" s="252"/>
    </row>
    <row r="161" spans="1:23" ht="30" customHeight="1" thickBot="1">
      <c r="A161" s="416"/>
      <c r="B161" s="422" t="s">
        <v>25</v>
      </c>
      <c r="C161" s="423"/>
      <c r="D161" s="256">
        <v>577.87</v>
      </c>
      <c r="E161" s="223">
        <v>331</v>
      </c>
      <c r="F161" s="223">
        <v>326</v>
      </c>
      <c r="G161" s="223">
        <v>89.63</v>
      </c>
      <c r="H161" s="223">
        <v>58.48</v>
      </c>
      <c r="I161" s="223">
        <f>I153+I154+I155+I156+I157+I158+I159+I160</f>
        <v>460</v>
      </c>
      <c r="J161" s="223">
        <f>J153+J154+J155+J156+J157+J158+J159+J160</f>
        <v>26</v>
      </c>
      <c r="K161" s="223">
        <f>K153+K154+K155+K156+K157+K158+K159+K160</f>
        <v>50</v>
      </c>
      <c r="L161" s="223">
        <f>L153+L154+L155+L156+L157+L158+L159+L160</f>
        <v>0</v>
      </c>
      <c r="M161" s="224">
        <f>M153+M154+M155+M156+M157+M158+M159+M160</f>
        <v>0</v>
      </c>
      <c r="N161" s="256">
        <v>18.14</v>
      </c>
      <c r="O161" s="223">
        <v>76.569999999999993</v>
      </c>
      <c r="P161" s="223"/>
      <c r="Q161" s="223">
        <v>13</v>
      </c>
      <c r="R161" s="223">
        <v>0.1</v>
      </c>
      <c r="S161" s="223">
        <f>S153+S154+S155+S156+S157+S158+S159+S160</f>
        <v>0</v>
      </c>
      <c r="T161" s="223">
        <f>T153+T154+T155+T156+T157+T158+T159+T160</f>
        <v>0</v>
      </c>
      <c r="U161" s="223">
        <f>U153+U154+U155+U156+U157+U158+U159+U160</f>
        <v>0</v>
      </c>
      <c r="V161" s="223">
        <f>V153+V154+V155+V156+V157+V158+V159+V160</f>
        <v>0</v>
      </c>
      <c r="W161" s="224">
        <f>W153+W154+W155+W156+W157+W158+W159+W160</f>
        <v>0</v>
      </c>
    </row>
    <row r="162" spans="1:23" ht="30" customHeight="1">
      <c r="A162" s="415">
        <v>20</v>
      </c>
      <c r="B162" s="417" t="s">
        <v>341</v>
      </c>
      <c r="C162" s="144" t="s">
        <v>17</v>
      </c>
      <c r="D162" s="420"/>
      <c r="E162" s="420"/>
      <c r="F162" s="420"/>
      <c r="G162" s="420"/>
      <c r="H162" s="425"/>
      <c r="I162" s="240"/>
      <c r="J162" s="232"/>
      <c r="K162" s="232"/>
      <c r="L162" s="232"/>
      <c r="M162" s="233"/>
      <c r="N162" s="427"/>
      <c r="O162" s="420"/>
      <c r="P162" s="420"/>
      <c r="Q162" s="420"/>
      <c r="R162" s="420"/>
      <c r="S162" s="242"/>
      <c r="T162" s="243"/>
      <c r="U162" s="243"/>
      <c r="V162" s="243"/>
      <c r="W162" s="244"/>
    </row>
    <row r="163" spans="1:23" ht="30" customHeight="1">
      <c r="A163" s="415"/>
      <c r="B163" s="418"/>
      <c r="C163" s="146" t="s">
        <v>18</v>
      </c>
      <c r="D163" s="421"/>
      <c r="E163" s="421"/>
      <c r="F163" s="421"/>
      <c r="G163" s="421"/>
      <c r="H163" s="426"/>
      <c r="I163" s="236"/>
      <c r="J163" s="234"/>
      <c r="K163" s="234"/>
      <c r="L163" s="234"/>
      <c r="M163" s="235"/>
      <c r="N163" s="428"/>
      <c r="O163" s="421"/>
      <c r="P163" s="421"/>
      <c r="Q163" s="421"/>
      <c r="R163" s="421"/>
      <c r="S163" s="245"/>
      <c r="T163" s="246"/>
      <c r="U163" s="246"/>
      <c r="V163" s="246"/>
      <c r="W163" s="247"/>
    </row>
    <row r="164" spans="1:23" ht="30" customHeight="1">
      <c r="A164" s="415"/>
      <c r="B164" s="418"/>
      <c r="C164" s="146" t="s">
        <v>19</v>
      </c>
      <c r="D164" s="421"/>
      <c r="E164" s="421"/>
      <c r="F164" s="421"/>
      <c r="G164" s="421"/>
      <c r="H164" s="426"/>
      <c r="I164" s="236"/>
      <c r="J164" s="234"/>
      <c r="K164" s="234"/>
      <c r="L164" s="234"/>
      <c r="M164" s="235"/>
      <c r="N164" s="428"/>
      <c r="O164" s="421"/>
      <c r="P164" s="421"/>
      <c r="Q164" s="421"/>
      <c r="R164" s="421"/>
      <c r="S164" s="245"/>
      <c r="T164" s="246"/>
      <c r="U164" s="246"/>
      <c r="V164" s="246"/>
      <c r="W164" s="247"/>
    </row>
    <row r="165" spans="1:23" ht="30" customHeight="1">
      <c r="A165" s="415"/>
      <c r="B165" s="418"/>
      <c r="C165" s="146" t="s">
        <v>20</v>
      </c>
      <c r="D165" s="421"/>
      <c r="E165" s="421"/>
      <c r="F165" s="421"/>
      <c r="G165" s="421"/>
      <c r="H165" s="426"/>
      <c r="I165" s="236">
        <v>150</v>
      </c>
      <c r="J165" s="234"/>
      <c r="K165" s="234"/>
      <c r="L165" s="234"/>
      <c r="M165" s="235"/>
      <c r="N165" s="428"/>
      <c r="O165" s="421"/>
      <c r="P165" s="421"/>
      <c r="Q165" s="421"/>
      <c r="R165" s="421"/>
      <c r="S165" s="245"/>
      <c r="T165" s="246"/>
      <c r="U165" s="246"/>
      <c r="V165" s="246"/>
      <c r="W165" s="247"/>
    </row>
    <row r="166" spans="1:23" ht="30" customHeight="1">
      <c r="A166" s="415"/>
      <c r="B166" s="418"/>
      <c r="C166" s="146" t="s">
        <v>21</v>
      </c>
      <c r="D166" s="421"/>
      <c r="E166" s="421"/>
      <c r="F166" s="421"/>
      <c r="G166" s="421"/>
      <c r="H166" s="426"/>
      <c r="I166" s="236"/>
      <c r="J166" s="234"/>
      <c r="K166" s="234"/>
      <c r="L166" s="234"/>
      <c r="M166" s="235"/>
      <c r="N166" s="428"/>
      <c r="O166" s="421"/>
      <c r="P166" s="421"/>
      <c r="Q166" s="421"/>
      <c r="R166" s="421"/>
      <c r="S166" s="245"/>
      <c r="T166" s="246"/>
      <c r="U166" s="246"/>
      <c r="V166" s="246"/>
      <c r="W166" s="247"/>
    </row>
    <row r="167" spans="1:23" ht="30" customHeight="1">
      <c r="A167" s="415"/>
      <c r="B167" s="418"/>
      <c r="C167" s="146" t="s">
        <v>22</v>
      </c>
      <c r="D167" s="421"/>
      <c r="E167" s="421"/>
      <c r="F167" s="421"/>
      <c r="G167" s="421"/>
      <c r="H167" s="426"/>
      <c r="I167" s="236"/>
      <c r="J167" s="234"/>
      <c r="K167" s="234"/>
      <c r="L167" s="234"/>
      <c r="M167" s="235"/>
      <c r="N167" s="428"/>
      <c r="O167" s="421"/>
      <c r="P167" s="421"/>
      <c r="Q167" s="421"/>
      <c r="R167" s="421"/>
      <c r="S167" s="245"/>
      <c r="T167" s="246"/>
      <c r="U167" s="246"/>
      <c r="V167" s="246"/>
      <c r="W167" s="247"/>
    </row>
    <row r="168" spans="1:23" ht="30" customHeight="1">
      <c r="A168" s="415"/>
      <c r="B168" s="418"/>
      <c r="C168" s="146" t="s">
        <v>23</v>
      </c>
      <c r="D168" s="421"/>
      <c r="E168" s="421"/>
      <c r="F168" s="421"/>
      <c r="G168" s="421"/>
      <c r="H168" s="426"/>
      <c r="I168" s="236"/>
      <c r="J168" s="234"/>
      <c r="K168" s="234"/>
      <c r="L168" s="234"/>
      <c r="M168" s="235"/>
      <c r="N168" s="428"/>
      <c r="O168" s="421"/>
      <c r="P168" s="421"/>
      <c r="Q168" s="421"/>
      <c r="R168" s="421"/>
      <c r="S168" s="245"/>
      <c r="T168" s="246"/>
      <c r="U168" s="246"/>
      <c r="V168" s="246"/>
      <c r="W168" s="247"/>
    </row>
    <row r="169" spans="1:23" ht="30" customHeight="1" thickBot="1">
      <c r="A169" s="415"/>
      <c r="B169" s="419"/>
      <c r="C169" s="149" t="s">
        <v>24</v>
      </c>
      <c r="D169" s="421"/>
      <c r="E169" s="421"/>
      <c r="F169" s="421"/>
      <c r="G169" s="421"/>
      <c r="H169" s="426"/>
      <c r="I169" s="237"/>
      <c r="J169" s="238"/>
      <c r="K169" s="238"/>
      <c r="L169" s="238"/>
      <c r="M169" s="239"/>
      <c r="N169" s="429"/>
      <c r="O169" s="424"/>
      <c r="P169" s="424"/>
      <c r="Q169" s="424"/>
      <c r="R169" s="424"/>
      <c r="S169" s="251"/>
      <c r="T169" s="248"/>
      <c r="U169" s="248"/>
      <c r="V169" s="248"/>
      <c r="W169" s="252"/>
    </row>
    <row r="170" spans="1:23" ht="30" customHeight="1" thickBot="1">
      <c r="A170" s="416"/>
      <c r="B170" s="422" t="s">
        <v>25</v>
      </c>
      <c r="C170" s="423"/>
      <c r="D170" s="256">
        <v>210.77</v>
      </c>
      <c r="E170" s="223">
        <v>52.66</v>
      </c>
      <c r="F170" s="223"/>
      <c r="G170" s="223">
        <v>11.39</v>
      </c>
      <c r="H170" s="223">
        <v>67.66</v>
      </c>
      <c r="I170" s="223">
        <f>I162+I163+I164+I165+I166+I167+I168+I169</f>
        <v>150</v>
      </c>
      <c r="J170" s="223">
        <f>J162+J163+J164+J165+J166+J167+J168+J169</f>
        <v>0</v>
      </c>
      <c r="K170" s="223">
        <f>K162+K163+K164+K165+K166+K167+K168+K169</f>
        <v>0</v>
      </c>
      <c r="L170" s="223">
        <f>L162+L163+L164+L165+L166+L167+L168+L169</f>
        <v>0</v>
      </c>
      <c r="M170" s="224">
        <f>M162+M163+M164+M165+M166+M167+M168+M169</f>
        <v>0</v>
      </c>
      <c r="N170" s="256"/>
      <c r="O170" s="223"/>
      <c r="P170" s="223"/>
      <c r="Q170" s="223"/>
      <c r="R170" s="223"/>
      <c r="S170" s="223">
        <f>S162+S163+S164+S165+S166+S167+S168+S169</f>
        <v>0</v>
      </c>
      <c r="T170" s="223">
        <f>T162+T163+T164+T165+T166+T167+T168+T169</f>
        <v>0</v>
      </c>
      <c r="U170" s="223">
        <f>U162+U163+U164+U165+U166+U167+U168+U169</f>
        <v>0</v>
      </c>
      <c r="V170" s="223">
        <f>V162+V163+V164+V165+V166+V167+V168+V169</f>
        <v>0</v>
      </c>
      <c r="W170" s="224">
        <f>W162+W163+W164+W165+W166+W167+W168+W169</f>
        <v>0</v>
      </c>
    </row>
    <row r="171" spans="1:23" ht="30" customHeight="1">
      <c r="A171" s="415">
        <v>21</v>
      </c>
      <c r="B171" s="417" t="s">
        <v>342</v>
      </c>
      <c r="C171" s="144" t="s">
        <v>17</v>
      </c>
      <c r="D171" s="420"/>
      <c r="E171" s="420"/>
      <c r="F171" s="420"/>
      <c r="G171" s="420"/>
      <c r="H171" s="425"/>
      <c r="I171" s="240">
        <v>246.1</v>
      </c>
      <c r="J171" s="232"/>
      <c r="K171" s="232">
        <v>271</v>
      </c>
      <c r="L171" s="232"/>
      <c r="M171" s="233"/>
      <c r="N171" s="427"/>
      <c r="O171" s="420"/>
      <c r="P171" s="420"/>
      <c r="Q171" s="420"/>
      <c r="R171" s="420"/>
      <c r="S171" s="242"/>
      <c r="T171" s="243"/>
      <c r="U171" s="243"/>
      <c r="V171" s="243"/>
      <c r="W171" s="244"/>
    </row>
    <row r="172" spans="1:23" ht="30" customHeight="1">
      <c r="A172" s="415"/>
      <c r="B172" s="418"/>
      <c r="C172" s="146" t="s">
        <v>18</v>
      </c>
      <c r="D172" s="421"/>
      <c r="E172" s="421"/>
      <c r="F172" s="421"/>
      <c r="G172" s="421"/>
      <c r="H172" s="426"/>
      <c r="I172" s="236"/>
      <c r="J172" s="234"/>
      <c r="K172" s="234"/>
      <c r="L172" s="234"/>
      <c r="M172" s="235"/>
      <c r="N172" s="428"/>
      <c r="O172" s="421"/>
      <c r="P172" s="421"/>
      <c r="Q172" s="421"/>
      <c r="R172" s="421"/>
      <c r="S172" s="245"/>
      <c r="T172" s="246"/>
      <c r="U172" s="246"/>
      <c r="V172" s="246"/>
      <c r="W172" s="247"/>
    </row>
    <row r="173" spans="1:23" ht="30" customHeight="1">
      <c r="A173" s="415"/>
      <c r="B173" s="418"/>
      <c r="C173" s="146" t="s">
        <v>19</v>
      </c>
      <c r="D173" s="421"/>
      <c r="E173" s="421"/>
      <c r="F173" s="421"/>
      <c r="G173" s="421"/>
      <c r="H173" s="426"/>
      <c r="I173" s="236"/>
      <c r="J173" s="234"/>
      <c r="K173" s="234"/>
      <c r="L173" s="234"/>
      <c r="M173" s="235"/>
      <c r="N173" s="428"/>
      <c r="O173" s="421"/>
      <c r="P173" s="421"/>
      <c r="Q173" s="421"/>
      <c r="R173" s="421"/>
      <c r="S173" s="245"/>
      <c r="T173" s="246"/>
      <c r="U173" s="246"/>
      <c r="V173" s="246"/>
      <c r="W173" s="247"/>
    </row>
    <row r="174" spans="1:23" ht="30" customHeight="1">
      <c r="A174" s="415"/>
      <c r="B174" s="418"/>
      <c r="C174" s="146" t="s">
        <v>20</v>
      </c>
      <c r="D174" s="421"/>
      <c r="E174" s="421"/>
      <c r="F174" s="421"/>
      <c r="G174" s="421"/>
      <c r="H174" s="426"/>
      <c r="I174" s="236"/>
      <c r="J174" s="234"/>
      <c r="K174" s="234"/>
      <c r="L174" s="234"/>
      <c r="M174" s="235"/>
      <c r="N174" s="428"/>
      <c r="O174" s="421"/>
      <c r="P174" s="421"/>
      <c r="Q174" s="421"/>
      <c r="R174" s="421"/>
      <c r="S174" s="245"/>
      <c r="T174" s="246"/>
      <c r="U174" s="246"/>
      <c r="V174" s="246"/>
      <c r="W174" s="247"/>
    </row>
    <row r="175" spans="1:23" ht="30" customHeight="1">
      <c r="A175" s="415"/>
      <c r="B175" s="418"/>
      <c r="C175" s="146" t="s">
        <v>21</v>
      </c>
      <c r="D175" s="421"/>
      <c r="E175" s="421"/>
      <c r="F175" s="421"/>
      <c r="G175" s="421"/>
      <c r="H175" s="426"/>
      <c r="I175" s="236"/>
      <c r="J175" s="234"/>
      <c r="K175" s="234"/>
      <c r="L175" s="234"/>
      <c r="M175" s="235"/>
      <c r="N175" s="428"/>
      <c r="O175" s="421"/>
      <c r="P175" s="421"/>
      <c r="Q175" s="421"/>
      <c r="R175" s="421"/>
      <c r="S175" s="245"/>
      <c r="T175" s="246"/>
      <c r="U175" s="246"/>
      <c r="V175" s="246"/>
      <c r="W175" s="247"/>
    </row>
    <row r="176" spans="1:23" ht="30" customHeight="1">
      <c r="A176" s="415"/>
      <c r="B176" s="418"/>
      <c r="C176" s="146" t="s">
        <v>22</v>
      </c>
      <c r="D176" s="421"/>
      <c r="E176" s="421"/>
      <c r="F176" s="421"/>
      <c r="G176" s="421"/>
      <c r="H176" s="426"/>
      <c r="I176" s="236"/>
      <c r="J176" s="234"/>
      <c r="K176" s="234"/>
      <c r="L176" s="234"/>
      <c r="M176" s="235"/>
      <c r="N176" s="428"/>
      <c r="O176" s="421"/>
      <c r="P176" s="421"/>
      <c r="Q176" s="421"/>
      <c r="R176" s="421"/>
      <c r="S176" s="245"/>
      <c r="T176" s="246"/>
      <c r="U176" s="246"/>
      <c r="V176" s="246"/>
      <c r="W176" s="247"/>
    </row>
    <row r="177" spans="1:23" ht="30" customHeight="1">
      <c r="A177" s="415"/>
      <c r="B177" s="418"/>
      <c r="C177" s="146" t="s">
        <v>23</v>
      </c>
      <c r="D177" s="421"/>
      <c r="E177" s="421"/>
      <c r="F177" s="421"/>
      <c r="G177" s="421"/>
      <c r="H177" s="426"/>
      <c r="I177" s="236"/>
      <c r="J177" s="234"/>
      <c r="K177" s="234"/>
      <c r="L177" s="234"/>
      <c r="M177" s="235"/>
      <c r="N177" s="428"/>
      <c r="O177" s="421"/>
      <c r="P177" s="421"/>
      <c r="Q177" s="421"/>
      <c r="R177" s="421"/>
      <c r="S177" s="245"/>
      <c r="T177" s="246"/>
      <c r="U177" s="246"/>
      <c r="V177" s="246"/>
      <c r="W177" s="247"/>
    </row>
    <row r="178" spans="1:23" ht="30" customHeight="1" thickBot="1">
      <c r="A178" s="415"/>
      <c r="B178" s="419"/>
      <c r="C178" s="149" t="s">
        <v>24</v>
      </c>
      <c r="D178" s="421"/>
      <c r="E178" s="421"/>
      <c r="F178" s="421"/>
      <c r="G178" s="421"/>
      <c r="H178" s="426"/>
      <c r="I178" s="237"/>
      <c r="J178" s="238"/>
      <c r="K178" s="238"/>
      <c r="L178" s="238"/>
      <c r="M178" s="239"/>
      <c r="N178" s="429"/>
      <c r="O178" s="424"/>
      <c r="P178" s="424"/>
      <c r="Q178" s="424"/>
      <c r="R178" s="424"/>
      <c r="S178" s="251"/>
      <c r="T178" s="248"/>
      <c r="U178" s="248"/>
      <c r="V178" s="248"/>
      <c r="W178" s="252"/>
    </row>
    <row r="179" spans="1:23" ht="30" customHeight="1" thickBot="1">
      <c r="A179" s="416"/>
      <c r="B179" s="422" t="s">
        <v>25</v>
      </c>
      <c r="C179" s="423"/>
      <c r="D179" s="256">
        <v>718.81</v>
      </c>
      <c r="E179" s="223">
        <v>5.4</v>
      </c>
      <c r="F179" s="223">
        <v>1286.5</v>
      </c>
      <c r="G179" s="223">
        <v>344.2</v>
      </c>
      <c r="H179" s="223">
        <v>97.66</v>
      </c>
      <c r="I179" s="223">
        <f>I171+I172+I173+I174+I175+I176+I177+I178</f>
        <v>246.1</v>
      </c>
      <c r="J179" s="223">
        <f>J171+J172+J173+J174+J175+J176+J177+J178</f>
        <v>0</v>
      </c>
      <c r="K179" s="223">
        <f>K171+K172+K173+K174+K175+K176+K177+K178</f>
        <v>271</v>
      </c>
      <c r="L179" s="223">
        <f>L171+L172+L173+L174+L175+L176+L177+L178</f>
        <v>0</v>
      </c>
      <c r="M179" s="224">
        <f>M171+M172+M173+M174+M175+M176+M177+M178</f>
        <v>0</v>
      </c>
      <c r="N179" s="256">
        <v>8.39</v>
      </c>
      <c r="O179" s="223"/>
      <c r="P179" s="223">
        <v>64.14</v>
      </c>
      <c r="Q179" s="223">
        <v>930.8</v>
      </c>
      <c r="R179" s="223">
        <v>56.55</v>
      </c>
      <c r="S179" s="223">
        <f>S171+S172+S173+S174+S175+S176+S177+S178</f>
        <v>0</v>
      </c>
      <c r="T179" s="223">
        <f>T171+T172+T173+T174+T175+T176+T177+T178</f>
        <v>0</v>
      </c>
      <c r="U179" s="223">
        <f>U171+U172+U173+U174+U175+U176+U177+U178</f>
        <v>0</v>
      </c>
      <c r="V179" s="223">
        <f>V171+V172+V173+V174+V175+V176+V177+V178</f>
        <v>0</v>
      </c>
      <c r="W179" s="224">
        <f>W171+W172+W173+W174+W175+W176+W177+W178</f>
        <v>0</v>
      </c>
    </row>
    <row r="180" spans="1:23" ht="30" customHeight="1">
      <c r="A180" s="415">
        <v>22</v>
      </c>
      <c r="B180" s="417" t="s">
        <v>343</v>
      </c>
      <c r="C180" s="144" t="s">
        <v>17</v>
      </c>
      <c r="D180" s="420"/>
      <c r="E180" s="420"/>
      <c r="F180" s="420"/>
      <c r="G180" s="420"/>
      <c r="H180" s="425"/>
      <c r="I180" s="240">
        <v>410</v>
      </c>
      <c r="J180" s="232"/>
      <c r="K180" s="232"/>
      <c r="L180" s="232"/>
      <c r="M180" s="233"/>
      <c r="N180" s="427"/>
      <c r="O180" s="420"/>
      <c r="P180" s="420"/>
      <c r="Q180" s="420"/>
      <c r="R180" s="420"/>
      <c r="S180" s="242"/>
      <c r="T180" s="243"/>
      <c r="U180" s="243"/>
      <c r="V180" s="243"/>
      <c r="W180" s="244"/>
    </row>
    <row r="181" spans="1:23" ht="30" customHeight="1">
      <c r="A181" s="415"/>
      <c r="B181" s="418"/>
      <c r="C181" s="146" t="s">
        <v>18</v>
      </c>
      <c r="D181" s="421"/>
      <c r="E181" s="421"/>
      <c r="F181" s="421"/>
      <c r="G181" s="421"/>
      <c r="H181" s="426"/>
      <c r="I181" s="236"/>
      <c r="J181" s="234"/>
      <c r="K181" s="234">
        <v>244</v>
      </c>
      <c r="L181" s="234"/>
      <c r="M181" s="235"/>
      <c r="N181" s="428"/>
      <c r="O181" s="421"/>
      <c r="P181" s="421"/>
      <c r="Q181" s="421"/>
      <c r="R181" s="421"/>
      <c r="S181" s="245"/>
      <c r="T181" s="246"/>
      <c r="U181" s="246"/>
      <c r="V181" s="246"/>
      <c r="W181" s="247"/>
    </row>
    <row r="182" spans="1:23" ht="30" customHeight="1">
      <c r="A182" s="415"/>
      <c r="B182" s="418"/>
      <c r="C182" s="146" t="s">
        <v>19</v>
      </c>
      <c r="D182" s="421"/>
      <c r="E182" s="421"/>
      <c r="F182" s="421"/>
      <c r="G182" s="421"/>
      <c r="H182" s="426"/>
      <c r="I182" s="236"/>
      <c r="J182" s="234"/>
      <c r="K182" s="234"/>
      <c r="L182" s="234"/>
      <c r="M182" s="235"/>
      <c r="N182" s="428"/>
      <c r="O182" s="421"/>
      <c r="P182" s="421"/>
      <c r="Q182" s="421"/>
      <c r="R182" s="421"/>
      <c r="S182" s="245"/>
      <c r="T182" s="246"/>
      <c r="U182" s="246"/>
      <c r="V182" s="246"/>
      <c r="W182" s="247"/>
    </row>
    <row r="183" spans="1:23" ht="30" customHeight="1">
      <c r="A183" s="415"/>
      <c r="B183" s="418"/>
      <c r="C183" s="146" t="s">
        <v>20</v>
      </c>
      <c r="D183" s="421"/>
      <c r="E183" s="421"/>
      <c r="F183" s="421"/>
      <c r="G183" s="421"/>
      <c r="H183" s="426"/>
      <c r="I183" s="236"/>
      <c r="J183" s="234"/>
      <c r="K183" s="234"/>
      <c r="L183" s="234">
        <v>2</v>
      </c>
      <c r="M183" s="235"/>
      <c r="N183" s="428"/>
      <c r="O183" s="421"/>
      <c r="P183" s="421"/>
      <c r="Q183" s="421"/>
      <c r="R183" s="421"/>
      <c r="S183" s="245"/>
      <c r="T183" s="246"/>
      <c r="U183" s="246"/>
      <c r="V183" s="246"/>
      <c r="W183" s="247"/>
    </row>
    <row r="184" spans="1:23" ht="30" customHeight="1">
      <c r="A184" s="415"/>
      <c r="B184" s="418"/>
      <c r="C184" s="146" t="s">
        <v>21</v>
      </c>
      <c r="D184" s="421"/>
      <c r="E184" s="421"/>
      <c r="F184" s="421"/>
      <c r="G184" s="421"/>
      <c r="H184" s="426"/>
      <c r="I184" s="236"/>
      <c r="J184" s="234"/>
      <c r="K184" s="234"/>
      <c r="L184" s="234"/>
      <c r="M184" s="235"/>
      <c r="N184" s="428"/>
      <c r="O184" s="421"/>
      <c r="P184" s="421"/>
      <c r="Q184" s="421"/>
      <c r="R184" s="421"/>
      <c r="S184" s="245"/>
      <c r="T184" s="246"/>
      <c r="U184" s="246"/>
      <c r="V184" s="246"/>
      <c r="W184" s="247"/>
    </row>
    <row r="185" spans="1:23" ht="30" customHeight="1">
      <c r="A185" s="415"/>
      <c r="B185" s="418"/>
      <c r="C185" s="146" t="s">
        <v>22</v>
      </c>
      <c r="D185" s="421"/>
      <c r="E185" s="421"/>
      <c r="F185" s="421"/>
      <c r="G185" s="421"/>
      <c r="H185" s="426"/>
      <c r="I185" s="236"/>
      <c r="J185" s="234"/>
      <c r="K185" s="234"/>
      <c r="L185" s="234"/>
      <c r="M185" s="235"/>
      <c r="N185" s="428"/>
      <c r="O185" s="421"/>
      <c r="P185" s="421"/>
      <c r="Q185" s="421"/>
      <c r="R185" s="421"/>
      <c r="S185" s="245"/>
      <c r="T185" s="246"/>
      <c r="U185" s="246"/>
      <c r="V185" s="246"/>
      <c r="W185" s="247"/>
    </row>
    <row r="186" spans="1:23" ht="30" customHeight="1">
      <c r="A186" s="415"/>
      <c r="B186" s="418"/>
      <c r="C186" s="146" t="s">
        <v>23</v>
      </c>
      <c r="D186" s="421"/>
      <c r="E186" s="421"/>
      <c r="F186" s="421"/>
      <c r="G186" s="421"/>
      <c r="H186" s="426"/>
      <c r="I186" s="236"/>
      <c r="J186" s="234"/>
      <c r="K186" s="234"/>
      <c r="L186" s="234"/>
      <c r="M186" s="235"/>
      <c r="N186" s="428"/>
      <c r="O186" s="421"/>
      <c r="P186" s="421"/>
      <c r="Q186" s="421"/>
      <c r="R186" s="421"/>
      <c r="S186" s="245"/>
      <c r="T186" s="246"/>
      <c r="U186" s="246"/>
      <c r="V186" s="246"/>
      <c r="W186" s="247"/>
    </row>
    <row r="187" spans="1:23" ht="30" customHeight="1" thickBot="1">
      <c r="A187" s="415"/>
      <c r="B187" s="419"/>
      <c r="C187" s="149" t="s">
        <v>24</v>
      </c>
      <c r="D187" s="421"/>
      <c r="E187" s="421"/>
      <c r="F187" s="421"/>
      <c r="G187" s="421"/>
      <c r="H187" s="426"/>
      <c r="I187" s="237"/>
      <c r="J187" s="238"/>
      <c r="K187" s="238"/>
      <c r="L187" s="238"/>
      <c r="M187" s="239"/>
      <c r="N187" s="429"/>
      <c r="O187" s="424"/>
      <c r="P187" s="424"/>
      <c r="Q187" s="424"/>
      <c r="R187" s="424"/>
      <c r="S187" s="251"/>
      <c r="T187" s="248"/>
      <c r="U187" s="248"/>
      <c r="V187" s="248"/>
      <c r="W187" s="252"/>
    </row>
    <row r="188" spans="1:23" ht="30" customHeight="1" thickBot="1">
      <c r="A188" s="416"/>
      <c r="B188" s="422" t="s">
        <v>25</v>
      </c>
      <c r="C188" s="423"/>
      <c r="D188" s="256">
        <v>3809</v>
      </c>
      <c r="E188" s="223">
        <v>76.95</v>
      </c>
      <c r="F188" s="223">
        <v>970.64</v>
      </c>
      <c r="G188" s="223">
        <v>179.73</v>
      </c>
      <c r="H188" s="223">
        <v>17.329999999999998</v>
      </c>
      <c r="I188" s="223">
        <f>I180+I181+I182+I183+I184+I185+I186+I187</f>
        <v>410</v>
      </c>
      <c r="J188" s="223">
        <f>J180+J181+J182+J183+J184+J185+J186+J187</f>
        <v>0</v>
      </c>
      <c r="K188" s="223">
        <f>K180+K181+K182+K183+K184+K185+K186+K187</f>
        <v>244</v>
      </c>
      <c r="L188" s="223">
        <f>L180+L181+L182+L183+L184+L185+L186+L187</f>
        <v>2</v>
      </c>
      <c r="M188" s="224">
        <f>M180+M181+M182+M183+M184+M185+M186+M187</f>
        <v>0</v>
      </c>
      <c r="N188" s="256">
        <v>35.24</v>
      </c>
      <c r="O188" s="223"/>
      <c r="P188" s="223"/>
      <c r="Q188" s="223">
        <v>7.05</v>
      </c>
      <c r="R188" s="223">
        <v>2.04</v>
      </c>
      <c r="S188" s="223">
        <f>S180+S181+S182+S183+S184+S185+S186+S187</f>
        <v>0</v>
      </c>
      <c r="T188" s="223">
        <f>T180+T181+T182+T183+T184+T185+T186+T187</f>
        <v>0</v>
      </c>
      <c r="U188" s="223">
        <f>U180+U181+U182+U183+U184+U185+U186+U187</f>
        <v>0</v>
      </c>
      <c r="V188" s="223">
        <f>V180+V181+V182+V183+V184+V185+V186+V187</f>
        <v>0</v>
      </c>
      <c r="W188" s="224">
        <f>W180+W181+W182+W183+W184+W185+W186+W187</f>
        <v>0</v>
      </c>
    </row>
    <row r="189" spans="1:23" ht="30" customHeight="1">
      <c r="A189" s="415">
        <v>23</v>
      </c>
      <c r="B189" s="417" t="s">
        <v>344</v>
      </c>
      <c r="C189" s="144" t="s">
        <v>17</v>
      </c>
      <c r="D189" s="420"/>
      <c r="E189" s="420"/>
      <c r="F189" s="420"/>
      <c r="G189" s="420"/>
      <c r="H189" s="425"/>
      <c r="I189" s="240"/>
      <c r="J189" s="232"/>
      <c r="K189" s="232"/>
      <c r="L189" s="232"/>
      <c r="M189" s="233"/>
      <c r="N189" s="427"/>
      <c r="O189" s="420"/>
      <c r="P189" s="420"/>
      <c r="Q189" s="420"/>
      <c r="R189" s="420"/>
      <c r="S189" s="242"/>
      <c r="T189" s="243"/>
      <c r="U189" s="243"/>
      <c r="V189" s="243"/>
      <c r="W189" s="244"/>
    </row>
    <row r="190" spans="1:23" ht="30" customHeight="1">
      <c r="A190" s="415"/>
      <c r="B190" s="418"/>
      <c r="C190" s="146" t="s">
        <v>18</v>
      </c>
      <c r="D190" s="421"/>
      <c r="E190" s="421"/>
      <c r="F190" s="421"/>
      <c r="G190" s="421"/>
      <c r="H190" s="426"/>
      <c r="I190" s="236"/>
      <c r="J190" s="234"/>
      <c r="K190" s="234"/>
      <c r="L190" s="234"/>
      <c r="M190" s="235"/>
      <c r="N190" s="428"/>
      <c r="O190" s="421"/>
      <c r="P190" s="421"/>
      <c r="Q190" s="421"/>
      <c r="R190" s="421"/>
      <c r="S190" s="245"/>
      <c r="T190" s="246"/>
      <c r="U190" s="246"/>
      <c r="V190" s="246"/>
      <c r="W190" s="247"/>
    </row>
    <row r="191" spans="1:23" ht="30" customHeight="1">
      <c r="A191" s="415"/>
      <c r="B191" s="418"/>
      <c r="C191" s="146" t="s">
        <v>19</v>
      </c>
      <c r="D191" s="421"/>
      <c r="E191" s="421"/>
      <c r="F191" s="421"/>
      <c r="G191" s="421"/>
      <c r="H191" s="426"/>
      <c r="I191" s="236"/>
      <c r="J191" s="234"/>
      <c r="K191" s="234"/>
      <c r="L191" s="234"/>
      <c r="M191" s="235"/>
      <c r="N191" s="428"/>
      <c r="O191" s="421"/>
      <c r="P191" s="421"/>
      <c r="Q191" s="421"/>
      <c r="R191" s="421"/>
      <c r="S191" s="245"/>
      <c r="T191" s="246"/>
      <c r="U191" s="246"/>
      <c r="V191" s="246"/>
      <c r="W191" s="247"/>
    </row>
    <row r="192" spans="1:23" ht="30" customHeight="1">
      <c r="A192" s="415"/>
      <c r="B192" s="418"/>
      <c r="C192" s="146" t="s">
        <v>20</v>
      </c>
      <c r="D192" s="421"/>
      <c r="E192" s="421"/>
      <c r="F192" s="421"/>
      <c r="G192" s="421"/>
      <c r="H192" s="426"/>
      <c r="I192" s="236"/>
      <c r="J192" s="234"/>
      <c r="K192" s="234"/>
      <c r="L192" s="234"/>
      <c r="M192" s="235"/>
      <c r="N192" s="428"/>
      <c r="O192" s="421"/>
      <c r="P192" s="421"/>
      <c r="Q192" s="421"/>
      <c r="R192" s="421"/>
      <c r="S192" s="245"/>
      <c r="T192" s="246"/>
      <c r="U192" s="246"/>
      <c r="V192" s="246"/>
      <c r="W192" s="247"/>
    </row>
    <row r="193" spans="1:23" ht="30" customHeight="1">
      <c r="A193" s="415"/>
      <c r="B193" s="418"/>
      <c r="C193" s="146" t="s">
        <v>21</v>
      </c>
      <c r="D193" s="421"/>
      <c r="E193" s="421"/>
      <c r="F193" s="421"/>
      <c r="G193" s="421"/>
      <c r="H193" s="426"/>
      <c r="I193" s="236"/>
      <c r="J193" s="234"/>
      <c r="K193" s="234"/>
      <c r="L193" s="234"/>
      <c r="M193" s="235"/>
      <c r="N193" s="428"/>
      <c r="O193" s="421"/>
      <c r="P193" s="421"/>
      <c r="Q193" s="421"/>
      <c r="R193" s="421"/>
      <c r="S193" s="245"/>
      <c r="T193" s="246"/>
      <c r="U193" s="246"/>
      <c r="V193" s="246"/>
      <c r="W193" s="247"/>
    </row>
    <row r="194" spans="1:23" ht="30" customHeight="1">
      <c r="A194" s="415"/>
      <c r="B194" s="418"/>
      <c r="C194" s="146" t="s">
        <v>22</v>
      </c>
      <c r="D194" s="421"/>
      <c r="E194" s="421"/>
      <c r="F194" s="421"/>
      <c r="G194" s="421"/>
      <c r="H194" s="426"/>
      <c r="I194" s="236"/>
      <c r="J194" s="234"/>
      <c r="K194" s="234"/>
      <c r="L194" s="234"/>
      <c r="M194" s="235"/>
      <c r="N194" s="428"/>
      <c r="O194" s="421"/>
      <c r="P194" s="421"/>
      <c r="Q194" s="421"/>
      <c r="R194" s="421"/>
      <c r="S194" s="245"/>
      <c r="T194" s="246"/>
      <c r="U194" s="246"/>
      <c r="V194" s="246"/>
      <c r="W194" s="247"/>
    </row>
    <row r="195" spans="1:23" ht="30" customHeight="1">
      <c r="A195" s="415"/>
      <c r="B195" s="418"/>
      <c r="C195" s="146" t="s">
        <v>23</v>
      </c>
      <c r="D195" s="421"/>
      <c r="E195" s="421"/>
      <c r="F195" s="421"/>
      <c r="G195" s="421"/>
      <c r="H195" s="426"/>
      <c r="I195" s="236"/>
      <c r="J195" s="234"/>
      <c r="K195" s="234"/>
      <c r="L195" s="234"/>
      <c r="M195" s="235"/>
      <c r="N195" s="428"/>
      <c r="O195" s="421"/>
      <c r="P195" s="421"/>
      <c r="Q195" s="421"/>
      <c r="R195" s="421"/>
      <c r="S195" s="245"/>
      <c r="T195" s="246"/>
      <c r="U195" s="246"/>
      <c r="V195" s="246"/>
      <c r="W195" s="247"/>
    </row>
    <row r="196" spans="1:23" ht="30" customHeight="1" thickBot="1">
      <c r="A196" s="415"/>
      <c r="B196" s="419"/>
      <c r="C196" s="149" t="s">
        <v>24</v>
      </c>
      <c r="D196" s="421"/>
      <c r="E196" s="421"/>
      <c r="F196" s="421"/>
      <c r="G196" s="421"/>
      <c r="H196" s="426"/>
      <c r="I196" s="237"/>
      <c r="J196" s="238"/>
      <c r="K196" s="238"/>
      <c r="L196" s="238"/>
      <c r="M196" s="239"/>
      <c r="N196" s="429"/>
      <c r="O196" s="424"/>
      <c r="P196" s="424"/>
      <c r="Q196" s="424"/>
      <c r="R196" s="424"/>
      <c r="S196" s="251"/>
      <c r="T196" s="248"/>
      <c r="U196" s="248"/>
      <c r="V196" s="248"/>
      <c r="W196" s="252"/>
    </row>
    <row r="197" spans="1:23" ht="30" customHeight="1" thickBot="1">
      <c r="A197" s="416"/>
      <c r="B197" s="422" t="s">
        <v>25</v>
      </c>
      <c r="C197" s="423"/>
      <c r="D197" s="256"/>
      <c r="E197" s="223"/>
      <c r="F197" s="223"/>
      <c r="G197" s="223">
        <v>0.96</v>
      </c>
      <c r="H197" s="223"/>
      <c r="I197" s="223">
        <f>I189+I190+I191+I192+I193+I194+I195+I196</f>
        <v>0</v>
      </c>
      <c r="J197" s="223">
        <f>J189+J190+J191+J192+J193+J194+J195+J196</f>
        <v>0</v>
      </c>
      <c r="K197" s="223">
        <f>K189+K190+K191+K192+K193+K194+K195+K196</f>
        <v>0</v>
      </c>
      <c r="L197" s="223">
        <f>L189+L190+L191+L192+L193+L194+L195+L196</f>
        <v>0</v>
      </c>
      <c r="M197" s="224">
        <f>M189+M190+M191+M192+M193+M194+M195+M196</f>
        <v>0</v>
      </c>
      <c r="N197" s="256"/>
      <c r="O197" s="223"/>
      <c r="P197" s="223"/>
      <c r="Q197" s="223"/>
      <c r="R197" s="223"/>
      <c r="S197" s="223">
        <f>S189+S190+S191+S192+S193+S194+S195+S196</f>
        <v>0</v>
      </c>
      <c r="T197" s="223">
        <f>T189+T190+T191+T192+T193+T194+T195+T196</f>
        <v>0</v>
      </c>
      <c r="U197" s="223">
        <f>U189+U190+U191+U192+U193+U194+U195+U196</f>
        <v>0</v>
      </c>
      <c r="V197" s="223">
        <f>V189+V190+V191+V192+V193+V194+V195+V196</f>
        <v>0</v>
      </c>
      <c r="W197" s="224">
        <f>W189+W190+W191+W192+W193+W194+W195+W196</f>
        <v>0</v>
      </c>
    </row>
    <row r="198" spans="1:23" ht="30" customHeight="1">
      <c r="A198" s="415">
        <v>24</v>
      </c>
      <c r="B198" s="417" t="s">
        <v>345</v>
      </c>
      <c r="C198" s="144" t="s">
        <v>17</v>
      </c>
      <c r="D198" s="420"/>
      <c r="E198" s="420"/>
      <c r="F198" s="420"/>
      <c r="G198" s="420"/>
      <c r="H198" s="425"/>
      <c r="I198" s="240"/>
      <c r="J198" s="232"/>
      <c r="K198" s="232"/>
      <c r="L198" s="232"/>
      <c r="M198" s="233"/>
      <c r="N198" s="427"/>
      <c r="O198" s="420"/>
      <c r="P198" s="420"/>
      <c r="Q198" s="420"/>
      <c r="R198" s="420"/>
      <c r="S198" s="242"/>
      <c r="T198" s="243"/>
      <c r="U198" s="243"/>
      <c r="V198" s="243"/>
      <c r="W198" s="244"/>
    </row>
    <row r="199" spans="1:23" ht="30" customHeight="1">
      <c r="A199" s="415"/>
      <c r="B199" s="418"/>
      <c r="C199" s="146" t="s">
        <v>18</v>
      </c>
      <c r="D199" s="421"/>
      <c r="E199" s="421"/>
      <c r="F199" s="421"/>
      <c r="G199" s="421"/>
      <c r="H199" s="426"/>
      <c r="I199" s="236"/>
      <c r="J199" s="234"/>
      <c r="K199" s="234"/>
      <c r="L199" s="234"/>
      <c r="M199" s="235"/>
      <c r="N199" s="428"/>
      <c r="O199" s="421"/>
      <c r="P199" s="421"/>
      <c r="Q199" s="421"/>
      <c r="R199" s="421"/>
      <c r="S199" s="245"/>
      <c r="T199" s="246"/>
      <c r="U199" s="246"/>
      <c r="V199" s="246"/>
      <c r="W199" s="247"/>
    </row>
    <row r="200" spans="1:23" ht="30" customHeight="1">
      <c r="A200" s="415"/>
      <c r="B200" s="418"/>
      <c r="C200" s="146" t="s">
        <v>19</v>
      </c>
      <c r="D200" s="421"/>
      <c r="E200" s="421"/>
      <c r="F200" s="421"/>
      <c r="G200" s="421"/>
      <c r="H200" s="426"/>
      <c r="I200" s="236"/>
      <c r="J200" s="234"/>
      <c r="K200" s="234"/>
      <c r="L200" s="234"/>
      <c r="M200" s="235"/>
      <c r="N200" s="428"/>
      <c r="O200" s="421"/>
      <c r="P200" s="421"/>
      <c r="Q200" s="421"/>
      <c r="R200" s="421"/>
      <c r="S200" s="245"/>
      <c r="T200" s="246"/>
      <c r="U200" s="246"/>
      <c r="V200" s="246"/>
      <c r="W200" s="247"/>
    </row>
    <row r="201" spans="1:23" ht="30" customHeight="1">
      <c r="A201" s="415"/>
      <c r="B201" s="418"/>
      <c r="C201" s="146" t="s">
        <v>20</v>
      </c>
      <c r="D201" s="421"/>
      <c r="E201" s="421"/>
      <c r="F201" s="421"/>
      <c r="G201" s="421"/>
      <c r="H201" s="426"/>
      <c r="I201" s="236"/>
      <c r="J201" s="234"/>
      <c r="K201" s="234"/>
      <c r="L201" s="234"/>
      <c r="M201" s="235"/>
      <c r="N201" s="428"/>
      <c r="O201" s="421"/>
      <c r="P201" s="421"/>
      <c r="Q201" s="421"/>
      <c r="R201" s="421"/>
      <c r="S201" s="245"/>
      <c r="T201" s="246"/>
      <c r="U201" s="246"/>
      <c r="V201" s="246"/>
      <c r="W201" s="247"/>
    </row>
    <row r="202" spans="1:23" ht="30" customHeight="1">
      <c r="A202" s="415"/>
      <c r="B202" s="418"/>
      <c r="C202" s="146" t="s">
        <v>21</v>
      </c>
      <c r="D202" s="421"/>
      <c r="E202" s="421"/>
      <c r="F202" s="421"/>
      <c r="G202" s="421"/>
      <c r="H202" s="426"/>
      <c r="I202" s="236"/>
      <c r="J202" s="234"/>
      <c r="K202" s="234"/>
      <c r="L202" s="234"/>
      <c r="M202" s="235"/>
      <c r="N202" s="428"/>
      <c r="O202" s="421"/>
      <c r="P202" s="421"/>
      <c r="Q202" s="421"/>
      <c r="R202" s="421"/>
      <c r="S202" s="245"/>
      <c r="T202" s="246"/>
      <c r="U202" s="246"/>
      <c r="V202" s="246"/>
      <c r="W202" s="247"/>
    </row>
    <row r="203" spans="1:23" ht="30" customHeight="1">
      <c r="A203" s="415"/>
      <c r="B203" s="418"/>
      <c r="C203" s="146" t="s">
        <v>22</v>
      </c>
      <c r="D203" s="421"/>
      <c r="E203" s="421"/>
      <c r="F203" s="421"/>
      <c r="G203" s="421"/>
      <c r="H203" s="426"/>
      <c r="I203" s="236"/>
      <c r="J203" s="234"/>
      <c r="K203" s="234"/>
      <c r="L203" s="234"/>
      <c r="M203" s="235"/>
      <c r="N203" s="428"/>
      <c r="O203" s="421"/>
      <c r="P203" s="421"/>
      <c r="Q203" s="421"/>
      <c r="R203" s="421"/>
      <c r="S203" s="245"/>
      <c r="T203" s="246"/>
      <c r="U203" s="246"/>
      <c r="V203" s="246"/>
      <c r="W203" s="247"/>
    </row>
    <row r="204" spans="1:23" ht="30" customHeight="1">
      <c r="A204" s="415"/>
      <c r="B204" s="418"/>
      <c r="C204" s="146" t="s">
        <v>23</v>
      </c>
      <c r="D204" s="421"/>
      <c r="E204" s="421"/>
      <c r="F204" s="421"/>
      <c r="G204" s="421"/>
      <c r="H204" s="426"/>
      <c r="I204" s="236"/>
      <c r="J204" s="234"/>
      <c r="K204" s="234"/>
      <c r="L204" s="234"/>
      <c r="M204" s="235"/>
      <c r="N204" s="428"/>
      <c r="O204" s="421"/>
      <c r="P204" s="421"/>
      <c r="Q204" s="421"/>
      <c r="R204" s="421"/>
      <c r="S204" s="245"/>
      <c r="T204" s="246"/>
      <c r="U204" s="246"/>
      <c r="V204" s="246"/>
      <c r="W204" s="247"/>
    </row>
    <row r="205" spans="1:23" ht="30" customHeight="1" thickBot="1">
      <c r="A205" s="415"/>
      <c r="B205" s="419"/>
      <c r="C205" s="149" t="s">
        <v>24</v>
      </c>
      <c r="D205" s="421"/>
      <c r="E205" s="421"/>
      <c r="F205" s="421"/>
      <c r="G205" s="421"/>
      <c r="H205" s="426"/>
      <c r="I205" s="237"/>
      <c r="J205" s="238"/>
      <c r="K205" s="238"/>
      <c r="L205" s="238"/>
      <c r="M205" s="239"/>
      <c r="N205" s="429"/>
      <c r="O205" s="424"/>
      <c r="P205" s="424"/>
      <c r="Q205" s="424"/>
      <c r="R205" s="424"/>
      <c r="S205" s="251"/>
      <c r="T205" s="248"/>
      <c r="U205" s="248"/>
      <c r="V205" s="248"/>
      <c r="W205" s="252"/>
    </row>
    <row r="206" spans="1:23" ht="30" customHeight="1" thickBot="1">
      <c r="A206" s="416"/>
      <c r="B206" s="422" t="s">
        <v>25</v>
      </c>
      <c r="C206" s="423"/>
      <c r="D206" s="256"/>
      <c r="E206" s="223"/>
      <c r="F206" s="223"/>
      <c r="G206" s="223">
        <v>38.299999999999997</v>
      </c>
      <c r="H206" s="223">
        <v>61.88</v>
      </c>
      <c r="I206" s="223">
        <f>I198+I199+I200+I201+I202+I203+I204+I205</f>
        <v>0</v>
      </c>
      <c r="J206" s="223">
        <f>J198+J199+J200+J201+J202+J203+J204+J205</f>
        <v>0</v>
      </c>
      <c r="K206" s="223">
        <f>K198+K199+K200+K201+K202+K203+K204+K205</f>
        <v>0</v>
      </c>
      <c r="L206" s="223">
        <f>L198+L199+L200+L201+L202+L203+L204+L205</f>
        <v>0</v>
      </c>
      <c r="M206" s="224">
        <f>M198+M199+M200+M201+M202+M203+M204+M205</f>
        <v>0</v>
      </c>
      <c r="N206" s="256"/>
      <c r="O206" s="223"/>
      <c r="P206" s="223"/>
      <c r="Q206" s="223"/>
      <c r="R206" s="223">
        <v>0.81</v>
      </c>
      <c r="S206" s="223">
        <f>S198+S199+S200+S201+S202+S203+S204+S205</f>
        <v>0</v>
      </c>
      <c r="T206" s="223">
        <f>T198+T199+T200+T201+T202+T203+T204+T205</f>
        <v>0</v>
      </c>
      <c r="U206" s="223">
        <f>U198+U199+U200+U201+U202+U203+U204+U205</f>
        <v>0</v>
      </c>
      <c r="V206" s="223">
        <f>V198+V199+V200+V201+V202+V203+V204+V205</f>
        <v>0</v>
      </c>
      <c r="W206" s="224">
        <f>W198+W199+W200+W201+W202+W203+W204+W205</f>
        <v>0</v>
      </c>
    </row>
    <row r="207" spans="1:23" ht="30" customHeight="1">
      <c r="A207" s="415">
        <v>25</v>
      </c>
      <c r="B207" s="417" t="s">
        <v>171</v>
      </c>
      <c r="C207" s="144" t="s">
        <v>17</v>
      </c>
      <c r="D207" s="420"/>
      <c r="E207" s="420"/>
      <c r="F207" s="420"/>
      <c r="G207" s="420"/>
      <c r="H207" s="425"/>
      <c r="I207" s="240">
        <v>46.5</v>
      </c>
      <c r="J207" s="232"/>
      <c r="K207" s="232"/>
      <c r="L207" s="232"/>
      <c r="M207" s="233"/>
      <c r="N207" s="427"/>
      <c r="O207" s="420"/>
      <c r="P207" s="420"/>
      <c r="Q207" s="420"/>
      <c r="R207" s="420"/>
      <c r="S207" s="242"/>
      <c r="T207" s="243"/>
      <c r="U207" s="243"/>
      <c r="V207" s="243"/>
      <c r="W207" s="244"/>
    </row>
    <row r="208" spans="1:23" ht="30" customHeight="1">
      <c r="A208" s="415"/>
      <c r="B208" s="418"/>
      <c r="C208" s="146" t="s">
        <v>18</v>
      </c>
      <c r="D208" s="421"/>
      <c r="E208" s="421"/>
      <c r="F208" s="421"/>
      <c r="G208" s="421"/>
      <c r="H208" s="426"/>
      <c r="I208" s="236"/>
      <c r="J208" s="234"/>
      <c r="K208" s="234"/>
      <c r="L208" s="234"/>
      <c r="M208" s="235"/>
      <c r="N208" s="428"/>
      <c r="O208" s="421"/>
      <c r="P208" s="421"/>
      <c r="Q208" s="421"/>
      <c r="R208" s="421"/>
      <c r="S208" s="245"/>
      <c r="T208" s="246"/>
      <c r="U208" s="246"/>
      <c r="V208" s="246"/>
      <c r="W208" s="247"/>
    </row>
    <row r="209" spans="1:23" ht="30" customHeight="1">
      <c r="A209" s="415"/>
      <c r="B209" s="418"/>
      <c r="C209" s="146" t="s">
        <v>19</v>
      </c>
      <c r="D209" s="421"/>
      <c r="E209" s="421"/>
      <c r="F209" s="421"/>
      <c r="G209" s="421"/>
      <c r="H209" s="426"/>
      <c r="I209" s="236"/>
      <c r="J209" s="234"/>
      <c r="K209" s="234"/>
      <c r="L209" s="234"/>
      <c r="M209" s="235"/>
      <c r="N209" s="428"/>
      <c r="O209" s="421"/>
      <c r="P209" s="421"/>
      <c r="Q209" s="421"/>
      <c r="R209" s="421"/>
      <c r="S209" s="245"/>
      <c r="T209" s="246"/>
      <c r="U209" s="246"/>
      <c r="V209" s="246"/>
      <c r="W209" s="247"/>
    </row>
    <row r="210" spans="1:23" ht="30" customHeight="1">
      <c r="A210" s="415"/>
      <c r="B210" s="418"/>
      <c r="C210" s="146" t="s">
        <v>20</v>
      </c>
      <c r="D210" s="421"/>
      <c r="E210" s="421"/>
      <c r="F210" s="421"/>
      <c r="G210" s="421"/>
      <c r="H210" s="426"/>
      <c r="I210" s="236"/>
      <c r="J210" s="234"/>
      <c r="K210" s="234"/>
      <c r="L210" s="234"/>
      <c r="M210" s="235"/>
      <c r="N210" s="428"/>
      <c r="O210" s="421"/>
      <c r="P210" s="421"/>
      <c r="Q210" s="421"/>
      <c r="R210" s="421"/>
      <c r="S210" s="245"/>
      <c r="T210" s="246"/>
      <c r="U210" s="246"/>
      <c r="V210" s="246"/>
      <c r="W210" s="247"/>
    </row>
    <row r="211" spans="1:23" ht="30" customHeight="1">
      <c r="A211" s="415"/>
      <c r="B211" s="418"/>
      <c r="C211" s="146" t="s">
        <v>21</v>
      </c>
      <c r="D211" s="421"/>
      <c r="E211" s="421"/>
      <c r="F211" s="421"/>
      <c r="G211" s="421"/>
      <c r="H211" s="426"/>
      <c r="I211" s="236"/>
      <c r="J211" s="234"/>
      <c r="K211" s="234"/>
      <c r="L211" s="234"/>
      <c r="M211" s="235"/>
      <c r="N211" s="428"/>
      <c r="O211" s="421"/>
      <c r="P211" s="421"/>
      <c r="Q211" s="421"/>
      <c r="R211" s="421"/>
      <c r="S211" s="245"/>
      <c r="T211" s="246"/>
      <c r="U211" s="246"/>
      <c r="V211" s="246"/>
      <c r="W211" s="247"/>
    </row>
    <row r="212" spans="1:23" ht="30" customHeight="1">
      <c r="A212" s="415"/>
      <c r="B212" s="418"/>
      <c r="C212" s="146" t="s">
        <v>22</v>
      </c>
      <c r="D212" s="421"/>
      <c r="E212" s="421"/>
      <c r="F212" s="421"/>
      <c r="G212" s="421"/>
      <c r="H212" s="426"/>
      <c r="I212" s="236"/>
      <c r="J212" s="234"/>
      <c r="K212" s="234"/>
      <c r="L212" s="234"/>
      <c r="M212" s="235"/>
      <c r="N212" s="428"/>
      <c r="O212" s="421"/>
      <c r="P212" s="421"/>
      <c r="Q212" s="421"/>
      <c r="R212" s="421"/>
      <c r="S212" s="245"/>
      <c r="T212" s="246"/>
      <c r="U212" s="246"/>
      <c r="V212" s="246"/>
      <c r="W212" s="247"/>
    </row>
    <row r="213" spans="1:23" ht="30" customHeight="1">
      <c r="A213" s="415"/>
      <c r="B213" s="418"/>
      <c r="C213" s="146" t="s">
        <v>23</v>
      </c>
      <c r="D213" s="421"/>
      <c r="E213" s="421"/>
      <c r="F213" s="421"/>
      <c r="G213" s="421"/>
      <c r="H213" s="426"/>
      <c r="I213" s="236"/>
      <c r="J213" s="234"/>
      <c r="K213" s="234"/>
      <c r="L213" s="234"/>
      <c r="M213" s="235"/>
      <c r="N213" s="428"/>
      <c r="O213" s="421"/>
      <c r="P213" s="421"/>
      <c r="Q213" s="421"/>
      <c r="R213" s="421"/>
      <c r="S213" s="245"/>
      <c r="T213" s="246"/>
      <c r="U213" s="246"/>
      <c r="V213" s="246"/>
      <c r="W213" s="247"/>
    </row>
    <row r="214" spans="1:23" ht="30" customHeight="1" thickBot="1">
      <c r="A214" s="415"/>
      <c r="B214" s="419"/>
      <c r="C214" s="149" t="s">
        <v>24</v>
      </c>
      <c r="D214" s="421"/>
      <c r="E214" s="421"/>
      <c r="F214" s="421"/>
      <c r="G214" s="421"/>
      <c r="H214" s="426"/>
      <c r="I214" s="237"/>
      <c r="J214" s="238"/>
      <c r="K214" s="238"/>
      <c r="L214" s="238"/>
      <c r="M214" s="239"/>
      <c r="N214" s="429"/>
      <c r="O214" s="424"/>
      <c r="P214" s="424"/>
      <c r="Q214" s="424"/>
      <c r="R214" s="424"/>
      <c r="S214" s="251"/>
      <c r="T214" s="248"/>
      <c r="U214" s="248"/>
      <c r="V214" s="248"/>
      <c r="W214" s="252"/>
    </row>
    <row r="215" spans="1:23" ht="30" customHeight="1" thickBot="1">
      <c r="A215" s="416"/>
      <c r="B215" s="422" t="s">
        <v>25</v>
      </c>
      <c r="C215" s="423"/>
      <c r="D215" s="256">
        <v>4998.5</v>
      </c>
      <c r="E215" s="223">
        <v>51</v>
      </c>
      <c r="F215" s="223">
        <v>1915.6</v>
      </c>
      <c r="G215" s="223">
        <v>339.06</v>
      </c>
      <c r="H215" s="223">
        <v>142</v>
      </c>
      <c r="I215" s="223">
        <f>I207+I208+I209+I210+I211+I212+I213+I214</f>
        <v>46.5</v>
      </c>
      <c r="J215" s="223">
        <f>J207+J208+J209+J210+J211+J212+J213+J214</f>
        <v>0</v>
      </c>
      <c r="K215" s="223">
        <f>K207+K208+K209+K210+K211+K212+K213+K214</f>
        <v>0</v>
      </c>
      <c r="L215" s="223">
        <f>L207+L208+L209+L210+L211+L212+L213+L214</f>
        <v>0</v>
      </c>
      <c r="M215" s="224">
        <f>M207+M208+M209+M210+M211+M212+M213+M214</f>
        <v>0</v>
      </c>
      <c r="N215" s="256">
        <v>14.8</v>
      </c>
      <c r="O215" s="223"/>
      <c r="P215" s="223"/>
      <c r="Q215" s="223">
        <v>4.2699999999999996</v>
      </c>
      <c r="R215" s="223">
        <v>1.1599999999999999</v>
      </c>
      <c r="S215" s="223">
        <f>S207+S208+S209+S210+S211+S212+S213+S214</f>
        <v>0</v>
      </c>
      <c r="T215" s="223">
        <f>T207+T208+T209+T210+T211+T212+T213+T214</f>
        <v>0</v>
      </c>
      <c r="U215" s="223">
        <f>U207+U208+U209+U210+U211+U212+U213+U214</f>
        <v>0</v>
      </c>
      <c r="V215" s="223">
        <f>V207+V208+V209+V210+V211+V212+V213+V214</f>
        <v>0</v>
      </c>
      <c r="W215" s="224">
        <f>W207+W208+W209+W210+W211+W212+W213+W214</f>
        <v>0</v>
      </c>
    </row>
    <row r="216" spans="1:23" ht="30" customHeight="1">
      <c r="A216" s="415">
        <v>26</v>
      </c>
      <c r="B216" s="417" t="s">
        <v>346</v>
      </c>
      <c r="C216" s="144" t="s">
        <v>17</v>
      </c>
      <c r="D216" s="420"/>
      <c r="E216" s="420"/>
      <c r="F216" s="420"/>
      <c r="G216" s="420"/>
      <c r="H216" s="425"/>
      <c r="I216" s="240"/>
      <c r="J216" s="232"/>
      <c r="K216" s="232"/>
      <c r="L216" s="232"/>
      <c r="M216" s="233"/>
      <c r="N216" s="427"/>
      <c r="O216" s="420"/>
      <c r="P216" s="420"/>
      <c r="Q216" s="420"/>
      <c r="R216" s="420"/>
      <c r="S216" s="242"/>
      <c r="T216" s="243"/>
      <c r="U216" s="243"/>
      <c r="V216" s="243"/>
      <c r="W216" s="244"/>
    </row>
    <row r="217" spans="1:23" ht="30" customHeight="1">
      <c r="A217" s="415"/>
      <c r="B217" s="418"/>
      <c r="C217" s="146" t="s">
        <v>18</v>
      </c>
      <c r="D217" s="421"/>
      <c r="E217" s="421"/>
      <c r="F217" s="421"/>
      <c r="G217" s="421"/>
      <c r="H217" s="426"/>
      <c r="I217" s="236"/>
      <c r="J217" s="234"/>
      <c r="K217" s="234"/>
      <c r="L217" s="234"/>
      <c r="M217" s="235"/>
      <c r="N217" s="428"/>
      <c r="O217" s="421"/>
      <c r="P217" s="421"/>
      <c r="Q217" s="421"/>
      <c r="R217" s="421"/>
      <c r="S217" s="245"/>
      <c r="T217" s="246"/>
      <c r="U217" s="246"/>
      <c r="V217" s="246"/>
      <c r="W217" s="247"/>
    </row>
    <row r="218" spans="1:23" ht="30" customHeight="1">
      <c r="A218" s="415"/>
      <c r="B218" s="418"/>
      <c r="C218" s="146" t="s">
        <v>19</v>
      </c>
      <c r="D218" s="421"/>
      <c r="E218" s="421"/>
      <c r="F218" s="421"/>
      <c r="G218" s="421"/>
      <c r="H218" s="426"/>
      <c r="I218" s="236"/>
      <c r="J218" s="234"/>
      <c r="K218" s="234"/>
      <c r="L218" s="234"/>
      <c r="M218" s="235"/>
      <c r="N218" s="428"/>
      <c r="O218" s="421"/>
      <c r="P218" s="421"/>
      <c r="Q218" s="421"/>
      <c r="R218" s="421"/>
      <c r="S218" s="245"/>
      <c r="T218" s="246"/>
      <c r="U218" s="246"/>
      <c r="V218" s="246"/>
      <c r="W218" s="247"/>
    </row>
    <row r="219" spans="1:23" ht="30" customHeight="1">
      <c r="A219" s="415"/>
      <c r="B219" s="418"/>
      <c r="C219" s="146" t="s">
        <v>20</v>
      </c>
      <c r="D219" s="421"/>
      <c r="E219" s="421"/>
      <c r="F219" s="421"/>
      <c r="G219" s="421"/>
      <c r="H219" s="426"/>
      <c r="I219" s="236"/>
      <c r="J219" s="234"/>
      <c r="K219" s="234"/>
      <c r="L219" s="234"/>
      <c r="M219" s="235"/>
      <c r="N219" s="428"/>
      <c r="O219" s="421"/>
      <c r="P219" s="421"/>
      <c r="Q219" s="421"/>
      <c r="R219" s="421"/>
      <c r="S219" s="245"/>
      <c r="T219" s="246"/>
      <c r="U219" s="246"/>
      <c r="V219" s="246"/>
      <c r="W219" s="247"/>
    </row>
    <row r="220" spans="1:23" ht="30" customHeight="1">
      <c r="A220" s="415"/>
      <c r="B220" s="418"/>
      <c r="C220" s="146" t="s">
        <v>21</v>
      </c>
      <c r="D220" s="421"/>
      <c r="E220" s="421"/>
      <c r="F220" s="421"/>
      <c r="G220" s="421"/>
      <c r="H220" s="426"/>
      <c r="I220" s="236"/>
      <c r="J220" s="234"/>
      <c r="K220" s="234"/>
      <c r="L220" s="234"/>
      <c r="M220" s="235"/>
      <c r="N220" s="428"/>
      <c r="O220" s="421"/>
      <c r="P220" s="421"/>
      <c r="Q220" s="421"/>
      <c r="R220" s="421"/>
      <c r="S220" s="245"/>
      <c r="T220" s="246"/>
      <c r="U220" s="246"/>
      <c r="V220" s="246"/>
      <c r="W220" s="247"/>
    </row>
    <row r="221" spans="1:23" ht="30" customHeight="1">
      <c r="A221" s="415"/>
      <c r="B221" s="418"/>
      <c r="C221" s="146" t="s">
        <v>22</v>
      </c>
      <c r="D221" s="421"/>
      <c r="E221" s="421"/>
      <c r="F221" s="421"/>
      <c r="G221" s="421"/>
      <c r="H221" s="426"/>
      <c r="I221" s="236"/>
      <c r="J221" s="234"/>
      <c r="K221" s="234"/>
      <c r="L221" s="234"/>
      <c r="M221" s="235"/>
      <c r="N221" s="428"/>
      <c r="O221" s="421"/>
      <c r="P221" s="421"/>
      <c r="Q221" s="421"/>
      <c r="R221" s="421"/>
      <c r="S221" s="245"/>
      <c r="T221" s="246"/>
      <c r="U221" s="246"/>
      <c r="V221" s="246"/>
      <c r="W221" s="247"/>
    </row>
    <row r="222" spans="1:23" ht="30" customHeight="1">
      <c r="A222" s="415"/>
      <c r="B222" s="418"/>
      <c r="C222" s="146" t="s">
        <v>23</v>
      </c>
      <c r="D222" s="421"/>
      <c r="E222" s="421"/>
      <c r="F222" s="421"/>
      <c r="G222" s="421"/>
      <c r="H222" s="426"/>
      <c r="I222" s="236"/>
      <c r="J222" s="234"/>
      <c r="K222" s="234"/>
      <c r="L222" s="234"/>
      <c r="M222" s="235"/>
      <c r="N222" s="428"/>
      <c r="O222" s="421"/>
      <c r="P222" s="421"/>
      <c r="Q222" s="421"/>
      <c r="R222" s="421"/>
      <c r="S222" s="245"/>
      <c r="T222" s="246"/>
      <c r="U222" s="246"/>
      <c r="V222" s="246"/>
      <c r="W222" s="247"/>
    </row>
    <row r="223" spans="1:23" ht="30" customHeight="1" thickBot="1">
      <c r="A223" s="415"/>
      <c r="B223" s="419"/>
      <c r="C223" s="149" t="s">
        <v>24</v>
      </c>
      <c r="D223" s="421"/>
      <c r="E223" s="421"/>
      <c r="F223" s="421"/>
      <c r="G223" s="421"/>
      <c r="H223" s="426"/>
      <c r="I223" s="237"/>
      <c r="J223" s="238"/>
      <c r="K223" s="238"/>
      <c r="L223" s="238"/>
      <c r="M223" s="239"/>
      <c r="N223" s="429"/>
      <c r="O223" s="424"/>
      <c r="P223" s="424"/>
      <c r="Q223" s="424"/>
      <c r="R223" s="424"/>
      <c r="S223" s="251"/>
      <c r="T223" s="248"/>
      <c r="U223" s="248"/>
      <c r="V223" s="248"/>
      <c r="W223" s="252"/>
    </row>
    <row r="224" spans="1:23" ht="30" customHeight="1" thickBot="1">
      <c r="A224" s="416"/>
      <c r="B224" s="422" t="s">
        <v>25</v>
      </c>
      <c r="C224" s="423"/>
      <c r="D224" s="256">
        <v>8.68</v>
      </c>
      <c r="E224" s="223"/>
      <c r="F224" s="223"/>
      <c r="G224" s="223"/>
      <c r="H224" s="223">
        <v>8.4499999999999993</v>
      </c>
      <c r="I224" s="223">
        <f>I216+I217+I218+I219+I220+I221+I222+I223</f>
        <v>0</v>
      </c>
      <c r="J224" s="223">
        <f>J216+J217+J218+J219+J220+J221+J222+J223</f>
        <v>0</v>
      </c>
      <c r="K224" s="223">
        <f>K216+K217+K218+K219+K220+K221+K222+K223</f>
        <v>0</v>
      </c>
      <c r="L224" s="223">
        <f>L216+L217+L218+L219+L220+L221+L222+L223</f>
        <v>0</v>
      </c>
      <c r="M224" s="224">
        <f>M216+M217+M218+M219+M220+M221+M222+M223</f>
        <v>0</v>
      </c>
      <c r="N224" s="256"/>
      <c r="O224" s="223">
        <v>4.55</v>
      </c>
      <c r="P224" s="223"/>
      <c r="Q224" s="223"/>
      <c r="R224" s="223">
        <v>0.42</v>
      </c>
      <c r="S224" s="223">
        <f>S216+S217+S218+S219+S220+S221+S222+S223</f>
        <v>0</v>
      </c>
      <c r="T224" s="223">
        <f>T216+T217+T218+T219+T220+T221+T222+T223</f>
        <v>0</v>
      </c>
      <c r="U224" s="223">
        <f>U216+U217+U218+U219+U220+U221+U222+U223</f>
        <v>0</v>
      </c>
      <c r="V224" s="223">
        <f>V216+V217+V218+V219+V220+V221+V222+V223</f>
        <v>0</v>
      </c>
      <c r="W224" s="224">
        <f>W216+W217+W218+W219+W220+W221+W222+W223</f>
        <v>0</v>
      </c>
    </row>
    <row r="225" spans="1:23" ht="30" customHeight="1">
      <c r="A225" s="415">
        <v>27</v>
      </c>
      <c r="B225" s="417" t="s">
        <v>347</v>
      </c>
      <c r="C225" s="144" t="s">
        <v>17</v>
      </c>
      <c r="D225" s="420"/>
      <c r="E225" s="420"/>
      <c r="F225" s="420"/>
      <c r="G225" s="420"/>
      <c r="H225" s="425"/>
      <c r="I225" s="240">
        <v>21</v>
      </c>
      <c r="J225" s="232"/>
      <c r="K225" s="232"/>
      <c r="L225" s="232"/>
      <c r="M225" s="233"/>
      <c r="N225" s="427"/>
      <c r="O225" s="420"/>
      <c r="P225" s="420"/>
      <c r="Q225" s="420"/>
      <c r="R225" s="420"/>
      <c r="S225" s="242"/>
      <c r="T225" s="243"/>
      <c r="U225" s="243"/>
      <c r="V225" s="243"/>
      <c r="W225" s="244"/>
    </row>
    <row r="226" spans="1:23" ht="30" customHeight="1">
      <c r="A226" s="415"/>
      <c r="B226" s="418"/>
      <c r="C226" s="146" t="s">
        <v>18</v>
      </c>
      <c r="D226" s="421"/>
      <c r="E226" s="421"/>
      <c r="F226" s="421"/>
      <c r="G226" s="421"/>
      <c r="H226" s="426"/>
      <c r="I226" s="236"/>
      <c r="J226" s="234"/>
      <c r="K226" s="234"/>
      <c r="L226" s="234"/>
      <c r="M226" s="235"/>
      <c r="N226" s="428"/>
      <c r="O226" s="421"/>
      <c r="P226" s="421"/>
      <c r="Q226" s="421"/>
      <c r="R226" s="421"/>
      <c r="S226" s="245"/>
      <c r="T226" s="246"/>
      <c r="U226" s="246"/>
      <c r="V226" s="246"/>
      <c r="W226" s="247"/>
    </row>
    <row r="227" spans="1:23" ht="30" customHeight="1">
      <c r="A227" s="415"/>
      <c r="B227" s="418"/>
      <c r="C227" s="146" t="s">
        <v>19</v>
      </c>
      <c r="D227" s="421"/>
      <c r="E227" s="421"/>
      <c r="F227" s="421"/>
      <c r="G227" s="421"/>
      <c r="H227" s="426"/>
      <c r="I227" s="236"/>
      <c r="J227" s="234"/>
      <c r="K227" s="234">
        <v>19</v>
      </c>
      <c r="L227" s="234"/>
      <c r="M227" s="235"/>
      <c r="N227" s="428"/>
      <c r="O227" s="421"/>
      <c r="P227" s="421"/>
      <c r="Q227" s="421"/>
      <c r="R227" s="421"/>
      <c r="S227" s="245"/>
      <c r="T227" s="246"/>
      <c r="U227" s="246"/>
      <c r="V227" s="246"/>
      <c r="W227" s="247"/>
    </row>
    <row r="228" spans="1:23" ht="30" customHeight="1">
      <c r="A228" s="415"/>
      <c r="B228" s="418"/>
      <c r="C228" s="146" t="s">
        <v>20</v>
      </c>
      <c r="D228" s="421"/>
      <c r="E228" s="421"/>
      <c r="F228" s="421"/>
      <c r="G228" s="421"/>
      <c r="H228" s="426"/>
      <c r="I228" s="236"/>
      <c r="J228" s="234"/>
      <c r="K228" s="234"/>
      <c r="L228" s="234"/>
      <c r="M228" s="235"/>
      <c r="N228" s="428"/>
      <c r="O228" s="421"/>
      <c r="P228" s="421"/>
      <c r="Q228" s="421"/>
      <c r="R228" s="421"/>
      <c r="S228" s="245"/>
      <c r="T228" s="246"/>
      <c r="U228" s="246"/>
      <c r="V228" s="246"/>
      <c r="W228" s="247"/>
    </row>
    <row r="229" spans="1:23" ht="30" customHeight="1">
      <c r="A229" s="415"/>
      <c r="B229" s="418"/>
      <c r="C229" s="146" t="s">
        <v>21</v>
      </c>
      <c r="D229" s="421"/>
      <c r="E229" s="421"/>
      <c r="F229" s="421"/>
      <c r="G229" s="421"/>
      <c r="H229" s="426"/>
      <c r="I229" s="236"/>
      <c r="J229" s="234"/>
      <c r="K229" s="234"/>
      <c r="L229" s="234"/>
      <c r="M229" s="235"/>
      <c r="N229" s="428"/>
      <c r="O229" s="421"/>
      <c r="P229" s="421"/>
      <c r="Q229" s="421"/>
      <c r="R229" s="421"/>
      <c r="S229" s="245"/>
      <c r="T229" s="246"/>
      <c r="U229" s="246"/>
      <c r="V229" s="246"/>
      <c r="W229" s="247"/>
    </row>
    <row r="230" spans="1:23" ht="30" customHeight="1">
      <c r="A230" s="415"/>
      <c r="B230" s="418"/>
      <c r="C230" s="146" t="s">
        <v>22</v>
      </c>
      <c r="D230" s="421"/>
      <c r="E230" s="421"/>
      <c r="F230" s="421"/>
      <c r="G230" s="421"/>
      <c r="H230" s="426"/>
      <c r="I230" s="236"/>
      <c r="J230" s="234"/>
      <c r="K230" s="234"/>
      <c r="L230" s="234"/>
      <c r="M230" s="235"/>
      <c r="N230" s="428"/>
      <c r="O230" s="421"/>
      <c r="P230" s="421"/>
      <c r="Q230" s="421"/>
      <c r="R230" s="421"/>
      <c r="S230" s="245"/>
      <c r="T230" s="246"/>
      <c r="U230" s="246"/>
      <c r="V230" s="246"/>
      <c r="W230" s="247"/>
    </row>
    <row r="231" spans="1:23" ht="30" customHeight="1">
      <c r="A231" s="415"/>
      <c r="B231" s="418"/>
      <c r="C231" s="146" t="s">
        <v>23</v>
      </c>
      <c r="D231" s="421"/>
      <c r="E231" s="421"/>
      <c r="F231" s="421"/>
      <c r="G231" s="421"/>
      <c r="H231" s="426"/>
      <c r="I231" s="236"/>
      <c r="J231" s="234"/>
      <c r="K231" s="234"/>
      <c r="L231" s="234"/>
      <c r="M231" s="235"/>
      <c r="N231" s="428"/>
      <c r="O231" s="421"/>
      <c r="P231" s="421"/>
      <c r="Q231" s="421"/>
      <c r="R231" s="421"/>
      <c r="S231" s="245"/>
      <c r="T231" s="246"/>
      <c r="U231" s="246"/>
      <c r="V231" s="246"/>
      <c r="W231" s="247"/>
    </row>
    <row r="232" spans="1:23" ht="30" customHeight="1" thickBot="1">
      <c r="A232" s="415"/>
      <c r="B232" s="419"/>
      <c r="C232" s="149" t="s">
        <v>24</v>
      </c>
      <c r="D232" s="421"/>
      <c r="E232" s="421"/>
      <c r="F232" s="421"/>
      <c r="G232" s="421"/>
      <c r="H232" s="426"/>
      <c r="I232" s="237"/>
      <c r="J232" s="238"/>
      <c r="K232" s="238"/>
      <c r="L232" s="238"/>
      <c r="M232" s="239"/>
      <c r="N232" s="429"/>
      <c r="O232" s="424"/>
      <c r="P232" s="424"/>
      <c r="Q232" s="424"/>
      <c r="R232" s="424"/>
      <c r="S232" s="251"/>
      <c r="T232" s="248"/>
      <c r="U232" s="248"/>
      <c r="V232" s="248"/>
      <c r="W232" s="252"/>
    </row>
    <row r="233" spans="1:23" ht="30" customHeight="1" thickBot="1">
      <c r="A233" s="416"/>
      <c r="B233" s="422" t="s">
        <v>25</v>
      </c>
      <c r="C233" s="423"/>
      <c r="D233" s="256">
        <v>153.80000000000001</v>
      </c>
      <c r="E233" s="223">
        <v>1.3</v>
      </c>
      <c r="F233" s="223">
        <v>167.7</v>
      </c>
      <c r="G233" s="223">
        <v>8.5</v>
      </c>
      <c r="H233" s="223">
        <v>2.6</v>
      </c>
      <c r="I233" s="223">
        <f>I225+I226+I227+I228+I229+I230+I231+I232</f>
        <v>21</v>
      </c>
      <c r="J233" s="223">
        <f>J225+J226+J227+J228+J229+J230+J231+J232</f>
        <v>0</v>
      </c>
      <c r="K233" s="223">
        <f>K225+K226+K227+K228+K229+K230+K231+K232</f>
        <v>19</v>
      </c>
      <c r="L233" s="223">
        <f>L225+L226+L227+L228+L229+L230+L231+L232</f>
        <v>0</v>
      </c>
      <c r="M233" s="224">
        <f>M225+M226+M227+M228+M229+M230+M231+M232</f>
        <v>0</v>
      </c>
      <c r="N233" s="256"/>
      <c r="O233" s="223"/>
      <c r="P233" s="223"/>
      <c r="Q233" s="223"/>
      <c r="R233" s="223"/>
      <c r="S233" s="223">
        <f>S225+S226+S227+S228+S229+S230+S231+S232</f>
        <v>0</v>
      </c>
      <c r="T233" s="223">
        <f>T225+T226+T227+T228+T229+T230+T231+T232</f>
        <v>0</v>
      </c>
      <c r="U233" s="223">
        <f>U225+U226+U227+U228+U229+U230+U231+U232</f>
        <v>0</v>
      </c>
      <c r="V233" s="223">
        <f>V225+V226+V227+V228+V229+V230+V231+V232</f>
        <v>0</v>
      </c>
      <c r="W233" s="224">
        <f>W225+W226+W227+W228+W229+W230+W231+W232</f>
        <v>0</v>
      </c>
    </row>
    <row r="234" spans="1:23" ht="30" customHeight="1">
      <c r="A234" s="415">
        <v>28</v>
      </c>
      <c r="B234" s="417" t="s">
        <v>348</v>
      </c>
      <c r="C234" s="144" t="s">
        <v>17</v>
      </c>
      <c r="D234" s="420"/>
      <c r="E234" s="420"/>
      <c r="F234" s="420"/>
      <c r="G234" s="420"/>
      <c r="H234" s="425"/>
      <c r="I234" s="240">
        <v>37</v>
      </c>
      <c r="J234" s="232"/>
      <c r="K234" s="232"/>
      <c r="L234" s="232"/>
      <c r="M234" s="233"/>
      <c r="N234" s="427"/>
      <c r="O234" s="420"/>
      <c r="P234" s="420"/>
      <c r="Q234" s="420"/>
      <c r="R234" s="420"/>
      <c r="S234" s="242"/>
      <c r="T234" s="243"/>
      <c r="U234" s="243"/>
      <c r="V234" s="243"/>
      <c r="W234" s="244"/>
    </row>
    <row r="235" spans="1:23" ht="30" customHeight="1">
      <c r="A235" s="415"/>
      <c r="B235" s="418"/>
      <c r="C235" s="146" t="s">
        <v>18</v>
      </c>
      <c r="D235" s="421"/>
      <c r="E235" s="421"/>
      <c r="F235" s="421"/>
      <c r="G235" s="421"/>
      <c r="H235" s="426"/>
      <c r="I235" s="236"/>
      <c r="J235" s="234"/>
      <c r="K235" s="234"/>
      <c r="L235" s="234"/>
      <c r="M235" s="235"/>
      <c r="N235" s="428"/>
      <c r="O235" s="421"/>
      <c r="P235" s="421"/>
      <c r="Q235" s="421"/>
      <c r="R235" s="421"/>
      <c r="S235" s="245"/>
      <c r="T235" s="246"/>
      <c r="U235" s="246"/>
      <c r="V235" s="246"/>
      <c r="W235" s="247"/>
    </row>
    <row r="236" spans="1:23" ht="30" customHeight="1">
      <c r="A236" s="415"/>
      <c r="B236" s="418"/>
      <c r="C236" s="146" t="s">
        <v>19</v>
      </c>
      <c r="D236" s="421"/>
      <c r="E236" s="421"/>
      <c r="F236" s="421"/>
      <c r="G236" s="421"/>
      <c r="H236" s="426"/>
      <c r="I236" s="236"/>
      <c r="J236" s="234"/>
      <c r="K236" s="234">
        <v>8</v>
      </c>
      <c r="L236" s="234"/>
      <c r="M236" s="235"/>
      <c r="N236" s="428"/>
      <c r="O236" s="421"/>
      <c r="P236" s="421"/>
      <c r="Q236" s="421"/>
      <c r="R236" s="421"/>
      <c r="S236" s="245"/>
      <c r="T236" s="246"/>
      <c r="U236" s="246"/>
      <c r="V236" s="246"/>
      <c r="W236" s="247"/>
    </row>
    <row r="237" spans="1:23" ht="30" customHeight="1">
      <c r="A237" s="415"/>
      <c r="B237" s="418"/>
      <c r="C237" s="146" t="s">
        <v>20</v>
      </c>
      <c r="D237" s="421"/>
      <c r="E237" s="421"/>
      <c r="F237" s="421"/>
      <c r="G237" s="421"/>
      <c r="H237" s="426"/>
      <c r="I237" s="236"/>
      <c r="J237" s="234"/>
      <c r="K237" s="234"/>
      <c r="L237" s="234"/>
      <c r="M237" s="235"/>
      <c r="N237" s="428"/>
      <c r="O237" s="421"/>
      <c r="P237" s="421"/>
      <c r="Q237" s="421"/>
      <c r="R237" s="421"/>
      <c r="S237" s="245"/>
      <c r="T237" s="246"/>
      <c r="U237" s="246"/>
      <c r="V237" s="246"/>
      <c r="W237" s="247"/>
    </row>
    <row r="238" spans="1:23" ht="30" customHeight="1">
      <c r="A238" s="415"/>
      <c r="B238" s="418"/>
      <c r="C238" s="146" t="s">
        <v>21</v>
      </c>
      <c r="D238" s="421"/>
      <c r="E238" s="421"/>
      <c r="F238" s="421"/>
      <c r="G238" s="421"/>
      <c r="H238" s="426"/>
      <c r="I238" s="236"/>
      <c r="J238" s="234"/>
      <c r="K238" s="234"/>
      <c r="L238" s="234"/>
      <c r="M238" s="235"/>
      <c r="N238" s="428"/>
      <c r="O238" s="421"/>
      <c r="P238" s="421"/>
      <c r="Q238" s="421"/>
      <c r="R238" s="421"/>
      <c r="S238" s="245"/>
      <c r="T238" s="246"/>
      <c r="U238" s="246"/>
      <c r="V238" s="246"/>
      <c r="W238" s="247"/>
    </row>
    <row r="239" spans="1:23" ht="30" customHeight="1">
      <c r="A239" s="415"/>
      <c r="B239" s="418"/>
      <c r="C239" s="146" t="s">
        <v>22</v>
      </c>
      <c r="D239" s="421"/>
      <c r="E239" s="421"/>
      <c r="F239" s="421"/>
      <c r="G239" s="421"/>
      <c r="H239" s="426"/>
      <c r="I239" s="236"/>
      <c r="J239" s="234"/>
      <c r="K239" s="234"/>
      <c r="L239" s="234"/>
      <c r="M239" s="235"/>
      <c r="N239" s="428"/>
      <c r="O239" s="421"/>
      <c r="P239" s="421"/>
      <c r="Q239" s="421"/>
      <c r="R239" s="421"/>
      <c r="S239" s="245"/>
      <c r="T239" s="246"/>
      <c r="U239" s="246"/>
      <c r="V239" s="246"/>
      <c r="W239" s="247"/>
    </row>
    <row r="240" spans="1:23" ht="30" customHeight="1">
      <c r="A240" s="415"/>
      <c r="B240" s="418"/>
      <c r="C240" s="146" t="s">
        <v>23</v>
      </c>
      <c r="D240" s="421"/>
      <c r="E240" s="421"/>
      <c r="F240" s="421"/>
      <c r="G240" s="421"/>
      <c r="H240" s="426"/>
      <c r="I240" s="236"/>
      <c r="J240" s="234"/>
      <c r="K240" s="234"/>
      <c r="L240" s="234"/>
      <c r="M240" s="235"/>
      <c r="N240" s="428"/>
      <c r="O240" s="421"/>
      <c r="P240" s="421"/>
      <c r="Q240" s="421"/>
      <c r="R240" s="421"/>
      <c r="S240" s="245"/>
      <c r="T240" s="246"/>
      <c r="U240" s="246"/>
      <c r="V240" s="246"/>
      <c r="W240" s="247"/>
    </row>
    <row r="241" spans="1:23" ht="30" customHeight="1" thickBot="1">
      <c r="A241" s="415"/>
      <c r="B241" s="419"/>
      <c r="C241" s="149" t="s">
        <v>24</v>
      </c>
      <c r="D241" s="421"/>
      <c r="E241" s="421"/>
      <c r="F241" s="421"/>
      <c r="G241" s="421"/>
      <c r="H241" s="426"/>
      <c r="I241" s="237"/>
      <c r="J241" s="238"/>
      <c r="K241" s="238"/>
      <c r="L241" s="238"/>
      <c r="M241" s="239"/>
      <c r="N241" s="429"/>
      <c r="O241" s="424"/>
      <c r="P241" s="424"/>
      <c r="Q241" s="424"/>
      <c r="R241" s="424"/>
      <c r="S241" s="251"/>
      <c r="T241" s="248"/>
      <c r="U241" s="248"/>
      <c r="V241" s="248"/>
      <c r="W241" s="252"/>
    </row>
    <row r="242" spans="1:23" ht="30" customHeight="1" thickBot="1">
      <c r="A242" s="416"/>
      <c r="B242" s="422" t="s">
        <v>25</v>
      </c>
      <c r="C242" s="423"/>
      <c r="D242" s="256">
        <v>791.58</v>
      </c>
      <c r="E242" s="223"/>
      <c r="F242" s="223">
        <v>602.75</v>
      </c>
      <c r="G242" s="223">
        <v>5.15</v>
      </c>
      <c r="H242" s="223">
        <v>16.579999999999998</v>
      </c>
      <c r="I242" s="223">
        <f>I234+I235+I236+I237+I238+I239+I240+I241</f>
        <v>37</v>
      </c>
      <c r="J242" s="223">
        <f>J234+J235+J236+J237+J238+J239+J240+J241</f>
        <v>0</v>
      </c>
      <c r="K242" s="223">
        <f>K234+K235+K236+K237+K238+K239+K240+K241</f>
        <v>8</v>
      </c>
      <c r="L242" s="223">
        <f>L234+L235+L236+L237+L238+L239+L240+L241</f>
        <v>0</v>
      </c>
      <c r="M242" s="224">
        <f>M234+M235+M236+M237+M238+M239+M240+M241</f>
        <v>0</v>
      </c>
      <c r="N242" s="256"/>
      <c r="O242" s="223"/>
      <c r="P242" s="223"/>
      <c r="Q242" s="223"/>
      <c r="R242" s="223"/>
      <c r="S242" s="223">
        <f>S234+S235+S236+S237+S238+S239+S240+S241</f>
        <v>0</v>
      </c>
      <c r="T242" s="223">
        <f>T234+T235+T236+T237+T238+T239+T240+T241</f>
        <v>0</v>
      </c>
      <c r="U242" s="223">
        <f>U234+U235+U236+U237+U238+U239+U240+U241</f>
        <v>0</v>
      </c>
      <c r="V242" s="223">
        <f>V234+V235+V236+V237+V238+V239+V240+V241</f>
        <v>0</v>
      </c>
      <c r="W242" s="224">
        <f>W234+W235+W236+W237+W238+W239+W240+W241</f>
        <v>0</v>
      </c>
    </row>
    <row r="243" spans="1:23" ht="30" customHeight="1">
      <c r="A243" s="415">
        <v>29</v>
      </c>
      <c r="B243" s="417" t="s">
        <v>349</v>
      </c>
      <c r="C243" s="144" t="s">
        <v>17</v>
      </c>
      <c r="D243" s="420"/>
      <c r="E243" s="420"/>
      <c r="F243" s="420"/>
      <c r="G243" s="420"/>
      <c r="H243" s="425"/>
      <c r="I243" s="240">
        <v>42</v>
      </c>
      <c r="J243" s="232"/>
      <c r="K243" s="232"/>
      <c r="L243" s="232"/>
      <c r="M243" s="233"/>
      <c r="N243" s="427"/>
      <c r="O243" s="420"/>
      <c r="P243" s="420"/>
      <c r="Q243" s="420"/>
      <c r="R243" s="420"/>
      <c r="S243" s="242"/>
      <c r="T243" s="243"/>
      <c r="U243" s="243"/>
      <c r="V243" s="243"/>
      <c r="W243" s="244"/>
    </row>
    <row r="244" spans="1:23" ht="30" customHeight="1">
      <c r="A244" s="415"/>
      <c r="B244" s="418"/>
      <c r="C244" s="146" t="s">
        <v>18</v>
      </c>
      <c r="D244" s="421"/>
      <c r="E244" s="421"/>
      <c r="F244" s="421"/>
      <c r="G244" s="421"/>
      <c r="H244" s="426"/>
      <c r="I244" s="236"/>
      <c r="J244" s="234"/>
      <c r="K244" s="234"/>
      <c r="L244" s="234"/>
      <c r="M244" s="235"/>
      <c r="N244" s="428"/>
      <c r="O244" s="421"/>
      <c r="P244" s="421"/>
      <c r="Q244" s="421"/>
      <c r="R244" s="421"/>
      <c r="S244" s="245"/>
      <c r="T244" s="246"/>
      <c r="U244" s="246"/>
      <c r="V244" s="246"/>
      <c r="W244" s="247"/>
    </row>
    <row r="245" spans="1:23" ht="30" customHeight="1">
      <c r="A245" s="415"/>
      <c r="B245" s="418"/>
      <c r="C245" s="146" t="s">
        <v>19</v>
      </c>
      <c r="D245" s="421"/>
      <c r="E245" s="421"/>
      <c r="F245" s="421"/>
      <c r="G245" s="421"/>
      <c r="H245" s="426"/>
      <c r="I245" s="236"/>
      <c r="J245" s="234"/>
      <c r="K245" s="234"/>
      <c r="L245" s="234"/>
      <c r="M245" s="235"/>
      <c r="N245" s="428"/>
      <c r="O245" s="421"/>
      <c r="P245" s="421"/>
      <c r="Q245" s="421"/>
      <c r="R245" s="421"/>
      <c r="S245" s="245"/>
      <c r="T245" s="246"/>
      <c r="U245" s="246"/>
      <c r="V245" s="246"/>
      <c r="W245" s="247"/>
    </row>
    <row r="246" spans="1:23" ht="30" customHeight="1">
      <c r="A246" s="415"/>
      <c r="B246" s="418"/>
      <c r="C246" s="146" t="s">
        <v>20</v>
      </c>
      <c r="D246" s="421"/>
      <c r="E246" s="421"/>
      <c r="F246" s="421"/>
      <c r="G246" s="421"/>
      <c r="H246" s="426"/>
      <c r="I246" s="236"/>
      <c r="J246" s="234"/>
      <c r="K246" s="234"/>
      <c r="L246" s="234"/>
      <c r="M246" s="235"/>
      <c r="N246" s="428"/>
      <c r="O246" s="421"/>
      <c r="P246" s="421"/>
      <c r="Q246" s="421"/>
      <c r="R246" s="421"/>
      <c r="S246" s="245"/>
      <c r="T246" s="246"/>
      <c r="U246" s="246"/>
      <c r="V246" s="246"/>
      <c r="W246" s="247"/>
    </row>
    <row r="247" spans="1:23" ht="30" customHeight="1">
      <c r="A247" s="415"/>
      <c r="B247" s="418"/>
      <c r="C247" s="146" t="s">
        <v>21</v>
      </c>
      <c r="D247" s="421"/>
      <c r="E247" s="421"/>
      <c r="F247" s="421"/>
      <c r="G247" s="421"/>
      <c r="H247" s="426"/>
      <c r="I247" s="236"/>
      <c r="J247" s="234"/>
      <c r="K247" s="234"/>
      <c r="L247" s="234"/>
      <c r="M247" s="235"/>
      <c r="N247" s="428"/>
      <c r="O247" s="421"/>
      <c r="P247" s="421"/>
      <c r="Q247" s="421"/>
      <c r="R247" s="421"/>
      <c r="S247" s="245"/>
      <c r="T247" s="246"/>
      <c r="U247" s="246"/>
      <c r="V247" s="246"/>
      <c r="W247" s="247"/>
    </row>
    <row r="248" spans="1:23" ht="30" customHeight="1">
      <c r="A248" s="415"/>
      <c r="B248" s="418"/>
      <c r="C248" s="146" t="s">
        <v>22</v>
      </c>
      <c r="D248" s="421"/>
      <c r="E248" s="421"/>
      <c r="F248" s="421"/>
      <c r="G248" s="421"/>
      <c r="H248" s="426"/>
      <c r="I248" s="236"/>
      <c r="J248" s="234"/>
      <c r="K248" s="234"/>
      <c r="L248" s="234"/>
      <c r="M248" s="235"/>
      <c r="N248" s="428"/>
      <c r="O248" s="421"/>
      <c r="P248" s="421"/>
      <c r="Q248" s="421"/>
      <c r="R248" s="421"/>
      <c r="S248" s="245"/>
      <c r="T248" s="246"/>
      <c r="U248" s="246"/>
      <c r="V248" s="246"/>
      <c r="W248" s="247"/>
    </row>
    <row r="249" spans="1:23" ht="30" customHeight="1">
      <c r="A249" s="415"/>
      <c r="B249" s="418"/>
      <c r="C249" s="146" t="s">
        <v>23</v>
      </c>
      <c r="D249" s="421"/>
      <c r="E249" s="421"/>
      <c r="F249" s="421"/>
      <c r="G249" s="421"/>
      <c r="H249" s="426"/>
      <c r="I249" s="236"/>
      <c r="J249" s="234"/>
      <c r="K249" s="234"/>
      <c r="L249" s="234"/>
      <c r="M249" s="235"/>
      <c r="N249" s="428"/>
      <c r="O249" s="421"/>
      <c r="P249" s="421"/>
      <c r="Q249" s="421"/>
      <c r="R249" s="421"/>
      <c r="S249" s="245"/>
      <c r="T249" s="246"/>
      <c r="U249" s="246"/>
      <c r="V249" s="246"/>
      <c r="W249" s="247"/>
    </row>
    <row r="250" spans="1:23" ht="30" customHeight="1" thickBot="1">
      <c r="A250" s="415"/>
      <c r="B250" s="419"/>
      <c r="C250" s="149" t="s">
        <v>24</v>
      </c>
      <c r="D250" s="421"/>
      <c r="E250" s="421"/>
      <c r="F250" s="421"/>
      <c r="G250" s="421"/>
      <c r="H250" s="426"/>
      <c r="I250" s="237"/>
      <c r="J250" s="238"/>
      <c r="K250" s="238"/>
      <c r="L250" s="238"/>
      <c r="M250" s="239"/>
      <c r="N250" s="429"/>
      <c r="O250" s="424"/>
      <c r="P250" s="424"/>
      <c r="Q250" s="424"/>
      <c r="R250" s="424"/>
      <c r="S250" s="251"/>
      <c r="T250" s="248"/>
      <c r="U250" s="248"/>
      <c r="V250" s="248"/>
      <c r="W250" s="252"/>
    </row>
    <row r="251" spans="1:23" ht="30" customHeight="1" thickBot="1">
      <c r="A251" s="416"/>
      <c r="B251" s="422" t="s">
        <v>25</v>
      </c>
      <c r="C251" s="423"/>
      <c r="D251" s="256">
        <v>227.47</v>
      </c>
      <c r="E251" s="223"/>
      <c r="F251" s="223">
        <v>35.5</v>
      </c>
      <c r="G251" s="223">
        <v>3.22</v>
      </c>
      <c r="H251" s="223">
        <v>44.36</v>
      </c>
      <c r="I251" s="223">
        <f>I243+I244+I245+I246+I247+I248+I249+I250</f>
        <v>42</v>
      </c>
      <c r="J251" s="223">
        <f>J243+J244+J245+J246+J247+J248+J249+J250</f>
        <v>0</v>
      </c>
      <c r="K251" s="223">
        <f>K243+K244+K245+K246+K247+K248+K249+K250</f>
        <v>0</v>
      </c>
      <c r="L251" s="223">
        <f>L243+L244+L245+L246+L247+L248+L249+L250</f>
        <v>0</v>
      </c>
      <c r="M251" s="224">
        <f>M243+M244+M245+M246+M247+M248+M249+M250</f>
        <v>0</v>
      </c>
      <c r="N251" s="256">
        <v>8.4</v>
      </c>
      <c r="O251" s="223"/>
      <c r="P251" s="223"/>
      <c r="Q251" s="223">
        <v>14.59</v>
      </c>
      <c r="R251" s="223">
        <v>15.99</v>
      </c>
      <c r="S251" s="223">
        <f>S243+S244+S245+S246+S247+S248+S249+S250</f>
        <v>0</v>
      </c>
      <c r="T251" s="223">
        <f>T243+T244+T245+T246+T247+T248+T249+T250</f>
        <v>0</v>
      </c>
      <c r="U251" s="223">
        <f>U243+U244+U245+U246+U247+U248+U249+U250</f>
        <v>0</v>
      </c>
      <c r="V251" s="223">
        <f>V243+V244+V245+V246+V247+V248+V249+V250</f>
        <v>0</v>
      </c>
      <c r="W251" s="224">
        <f>W243+W244+W245+W246+W247+W248+W249+W250</f>
        <v>0</v>
      </c>
    </row>
    <row r="252" spans="1:23" ht="30" customHeight="1">
      <c r="A252" s="415">
        <v>30</v>
      </c>
      <c r="B252" s="417" t="s">
        <v>350</v>
      </c>
      <c r="C252" s="144" t="s">
        <v>17</v>
      </c>
      <c r="D252" s="420"/>
      <c r="E252" s="420"/>
      <c r="F252" s="420"/>
      <c r="G252" s="420"/>
      <c r="H252" s="425"/>
      <c r="I252" s="240"/>
      <c r="J252" s="232"/>
      <c r="K252" s="232"/>
      <c r="L252" s="232"/>
      <c r="M252" s="233"/>
      <c r="N252" s="427"/>
      <c r="O252" s="420"/>
      <c r="P252" s="420"/>
      <c r="Q252" s="420"/>
      <c r="R252" s="420"/>
      <c r="S252" s="242"/>
      <c r="T252" s="243"/>
      <c r="U252" s="243"/>
      <c r="V252" s="243"/>
      <c r="W252" s="244"/>
    </row>
    <row r="253" spans="1:23" ht="30" customHeight="1">
      <c r="A253" s="415"/>
      <c r="B253" s="418"/>
      <c r="C253" s="146" t="s">
        <v>18</v>
      </c>
      <c r="D253" s="421"/>
      <c r="E253" s="421"/>
      <c r="F253" s="421"/>
      <c r="G253" s="421"/>
      <c r="H253" s="426"/>
      <c r="I253" s="236"/>
      <c r="J253" s="234"/>
      <c r="K253" s="234"/>
      <c r="L253" s="234"/>
      <c r="M253" s="235"/>
      <c r="N253" s="428"/>
      <c r="O253" s="421"/>
      <c r="P253" s="421"/>
      <c r="Q253" s="421"/>
      <c r="R253" s="421"/>
      <c r="S253" s="245"/>
      <c r="T253" s="246"/>
      <c r="U253" s="246"/>
      <c r="V253" s="246"/>
      <c r="W253" s="247"/>
    </row>
    <row r="254" spans="1:23" ht="30" customHeight="1">
      <c r="A254" s="415"/>
      <c r="B254" s="418"/>
      <c r="C254" s="146" t="s">
        <v>19</v>
      </c>
      <c r="D254" s="421"/>
      <c r="E254" s="421"/>
      <c r="F254" s="421"/>
      <c r="G254" s="421"/>
      <c r="H254" s="426"/>
      <c r="I254" s="236"/>
      <c r="J254" s="234"/>
      <c r="K254" s="234"/>
      <c r="L254" s="234"/>
      <c r="M254" s="235"/>
      <c r="N254" s="428"/>
      <c r="O254" s="421"/>
      <c r="P254" s="421"/>
      <c r="Q254" s="421"/>
      <c r="R254" s="421"/>
      <c r="S254" s="245"/>
      <c r="T254" s="246"/>
      <c r="U254" s="246"/>
      <c r="V254" s="246"/>
      <c r="W254" s="247"/>
    </row>
    <row r="255" spans="1:23" ht="30" customHeight="1">
      <c r="A255" s="415"/>
      <c r="B255" s="418"/>
      <c r="C255" s="146" t="s">
        <v>20</v>
      </c>
      <c r="D255" s="421"/>
      <c r="E255" s="421"/>
      <c r="F255" s="421"/>
      <c r="G255" s="421"/>
      <c r="H255" s="426"/>
      <c r="I255" s="236"/>
      <c r="J255" s="234"/>
      <c r="K255" s="234"/>
      <c r="L255" s="234"/>
      <c r="M255" s="235"/>
      <c r="N255" s="428"/>
      <c r="O255" s="421"/>
      <c r="P255" s="421"/>
      <c r="Q255" s="421"/>
      <c r="R255" s="421"/>
      <c r="S255" s="245"/>
      <c r="T255" s="246"/>
      <c r="U255" s="246"/>
      <c r="V255" s="246"/>
      <c r="W255" s="247"/>
    </row>
    <row r="256" spans="1:23" ht="30" customHeight="1">
      <c r="A256" s="415"/>
      <c r="B256" s="418"/>
      <c r="C256" s="146" t="s">
        <v>21</v>
      </c>
      <c r="D256" s="421"/>
      <c r="E256" s="421"/>
      <c r="F256" s="421"/>
      <c r="G256" s="421"/>
      <c r="H256" s="426"/>
      <c r="I256" s="236">
        <v>14</v>
      </c>
      <c r="J256" s="234"/>
      <c r="K256" s="234"/>
      <c r="L256" s="234"/>
      <c r="M256" s="235"/>
      <c r="N256" s="428"/>
      <c r="O256" s="421"/>
      <c r="P256" s="421"/>
      <c r="Q256" s="421"/>
      <c r="R256" s="421"/>
      <c r="S256" s="245"/>
      <c r="T256" s="246"/>
      <c r="U256" s="246"/>
      <c r="V256" s="246"/>
      <c r="W256" s="247"/>
    </row>
    <row r="257" spans="1:23" ht="30" customHeight="1">
      <c r="A257" s="415"/>
      <c r="B257" s="418"/>
      <c r="C257" s="146" t="s">
        <v>22</v>
      </c>
      <c r="D257" s="421"/>
      <c r="E257" s="421"/>
      <c r="F257" s="421"/>
      <c r="G257" s="421"/>
      <c r="H257" s="426"/>
      <c r="I257" s="236"/>
      <c r="J257" s="234"/>
      <c r="K257" s="234"/>
      <c r="L257" s="234"/>
      <c r="M257" s="235"/>
      <c r="N257" s="428"/>
      <c r="O257" s="421"/>
      <c r="P257" s="421"/>
      <c r="Q257" s="421"/>
      <c r="R257" s="421"/>
      <c r="S257" s="245"/>
      <c r="T257" s="246"/>
      <c r="U257" s="246"/>
      <c r="V257" s="246"/>
      <c r="W257" s="247"/>
    </row>
    <row r="258" spans="1:23" ht="30" customHeight="1">
      <c r="A258" s="415"/>
      <c r="B258" s="418"/>
      <c r="C258" s="146" t="s">
        <v>23</v>
      </c>
      <c r="D258" s="421"/>
      <c r="E258" s="421"/>
      <c r="F258" s="421"/>
      <c r="G258" s="421"/>
      <c r="H258" s="426"/>
      <c r="I258" s="236"/>
      <c r="J258" s="234"/>
      <c r="K258" s="234"/>
      <c r="L258" s="234"/>
      <c r="M258" s="235"/>
      <c r="N258" s="428"/>
      <c r="O258" s="421"/>
      <c r="P258" s="421"/>
      <c r="Q258" s="421"/>
      <c r="R258" s="421"/>
      <c r="S258" s="245"/>
      <c r="T258" s="246"/>
      <c r="U258" s="246"/>
      <c r="V258" s="246"/>
      <c r="W258" s="247"/>
    </row>
    <row r="259" spans="1:23" ht="30" customHeight="1" thickBot="1">
      <c r="A259" s="415"/>
      <c r="B259" s="419"/>
      <c r="C259" s="149" t="s">
        <v>24</v>
      </c>
      <c r="D259" s="421"/>
      <c r="E259" s="421"/>
      <c r="F259" s="421"/>
      <c r="G259" s="421"/>
      <c r="H259" s="426"/>
      <c r="I259" s="237"/>
      <c r="J259" s="238"/>
      <c r="K259" s="238"/>
      <c r="L259" s="238"/>
      <c r="M259" s="239"/>
      <c r="N259" s="429"/>
      <c r="O259" s="424"/>
      <c r="P259" s="424"/>
      <c r="Q259" s="424"/>
      <c r="R259" s="424"/>
      <c r="S259" s="251"/>
      <c r="T259" s="248"/>
      <c r="U259" s="248"/>
      <c r="V259" s="248"/>
      <c r="W259" s="252"/>
    </row>
    <row r="260" spans="1:23" ht="30" customHeight="1" thickBot="1">
      <c r="A260" s="416"/>
      <c r="B260" s="422" t="s">
        <v>25</v>
      </c>
      <c r="C260" s="423"/>
      <c r="D260" s="256">
        <v>291.5</v>
      </c>
      <c r="E260" s="223">
        <v>88.89</v>
      </c>
      <c r="F260" s="223">
        <v>7.76</v>
      </c>
      <c r="G260" s="223">
        <v>63.5</v>
      </c>
      <c r="H260" s="223">
        <v>4.83</v>
      </c>
      <c r="I260" s="223">
        <f>I252+I253+I254+I255+I256+I257+I258+I259</f>
        <v>14</v>
      </c>
      <c r="J260" s="223">
        <f>J252+J253+J254+J255+J256+J257+J258+J259</f>
        <v>0</v>
      </c>
      <c r="K260" s="223">
        <f>K252+K253+K254+K255+K256+K257+K258+K259</f>
        <v>0</v>
      </c>
      <c r="L260" s="223">
        <f>L252+L253+L254+L255+L256+L257+L258+L259</f>
        <v>0</v>
      </c>
      <c r="M260" s="224">
        <f>M252+M253+M254+M255+M256+M257+M258+M259</f>
        <v>0</v>
      </c>
      <c r="N260" s="256">
        <v>1.7</v>
      </c>
      <c r="O260" s="223">
        <v>33.78</v>
      </c>
      <c r="P260" s="223"/>
      <c r="Q260" s="223">
        <v>18.010000000000002</v>
      </c>
      <c r="R260" s="223">
        <v>0.15</v>
      </c>
      <c r="S260" s="223">
        <f>S252+S253+S254+S255+S256+S257+S258+S259</f>
        <v>0</v>
      </c>
      <c r="T260" s="223">
        <f>T252+T253+T254+T255+T256+T257+T258+T259</f>
        <v>0</v>
      </c>
      <c r="U260" s="223">
        <f>U252+U253+U254+U255+U256+U257+U258+U259</f>
        <v>0</v>
      </c>
      <c r="V260" s="223">
        <f>V252+V253+V254+V255+V256+V257+V258+V259</f>
        <v>0</v>
      </c>
      <c r="W260" s="224">
        <f>W252+W253+W254+W255+W256+W257+W258+W259</f>
        <v>0</v>
      </c>
    </row>
    <row r="261" spans="1:23" ht="30" customHeight="1">
      <c r="A261" s="415">
        <v>31</v>
      </c>
      <c r="B261" s="417" t="s">
        <v>186</v>
      </c>
      <c r="C261" s="144" t="s">
        <v>17</v>
      </c>
      <c r="D261" s="420"/>
      <c r="E261" s="420"/>
      <c r="F261" s="420"/>
      <c r="G261" s="420"/>
      <c r="H261" s="425"/>
      <c r="I261" s="240"/>
      <c r="J261" s="232"/>
      <c r="K261" s="232"/>
      <c r="L261" s="232"/>
      <c r="M261" s="233"/>
      <c r="N261" s="427"/>
      <c r="O261" s="420"/>
      <c r="P261" s="420"/>
      <c r="Q261" s="420"/>
      <c r="R261" s="420"/>
      <c r="S261" s="242"/>
      <c r="T261" s="243"/>
      <c r="U261" s="243"/>
      <c r="V261" s="243"/>
      <c r="W261" s="244"/>
    </row>
    <row r="262" spans="1:23" ht="30" customHeight="1">
      <c r="A262" s="415"/>
      <c r="B262" s="418"/>
      <c r="C262" s="146" t="s">
        <v>18</v>
      </c>
      <c r="D262" s="421"/>
      <c r="E262" s="421"/>
      <c r="F262" s="421"/>
      <c r="G262" s="421"/>
      <c r="H262" s="426"/>
      <c r="I262" s="236"/>
      <c r="J262" s="234"/>
      <c r="K262" s="234"/>
      <c r="L262" s="234"/>
      <c r="M262" s="235"/>
      <c r="N262" s="428"/>
      <c r="O262" s="421"/>
      <c r="P262" s="421"/>
      <c r="Q262" s="421"/>
      <c r="R262" s="421"/>
      <c r="S262" s="245"/>
      <c r="T262" s="246"/>
      <c r="U262" s="246"/>
      <c r="V262" s="246"/>
      <c r="W262" s="247"/>
    </row>
    <row r="263" spans="1:23" ht="30" customHeight="1">
      <c r="A263" s="415"/>
      <c r="B263" s="418"/>
      <c r="C263" s="146" t="s">
        <v>19</v>
      </c>
      <c r="D263" s="421"/>
      <c r="E263" s="421"/>
      <c r="F263" s="421"/>
      <c r="G263" s="421"/>
      <c r="H263" s="426"/>
      <c r="I263" s="236"/>
      <c r="J263" s="234"/>
      <c r="K263" s="234"/>
      <c r="L263" s="234"/>
      <c r="M263" s="235"/>
      <c r="N263" s="428"/>
      <c r="O263" s="421"/>
      <c r="P263" s="421"/>
      <c r="Q263" s="421"/>
      <c r="R263" s="421"/>
      <c r="S263" s="245"/>
      <c r="T263" s="246"/>
      <c r="U263" s="246"/>
      <c r="V263" s="246"/>
      <c r="W263" s="247"/>
    </row>
    <row r="264" spans="1:23" ht="30" customHeight="1">
      <c r="A264" s="415"/>
      <c r="B264" s="418"/>
      <c r="C264" s="146" t="s">
        <v>20</v>
      </c>
      <c r="D264" s="421"/>
      <c r="E264" s="421"/>
      <c r="F264" s="421"/>
      <c r="G264" s="421"/>
      <c r="H264" s="426"/>
      <c r="I264" s="236"/>
      <c r="J264" s="234"/>
      <c r="K264" s="234"/>
      <c r="L264" s="234"/>
      <c r="M264" s="235"/>
      <c r="N264" s="428"/>
      <c r="O264" s="421"/>
      <c r="P264" s="421"/>
      <c r="Q264" s="421"/>
      <c r="R264" s="421"/>
      <c r="S264" s="245"/>
      <c r="T264" s="246"/>
      <c r="U264" s="246"/>
      <c r="V264" s="246"/>
      <c r="W264" s="247"/>
    </row>
    <row r="265" spans="1:23" ht="30" customHeight="1">
      <c r="A265" s="415"/>
      <c r="B265" s="418"/>
      <c r="C265" s="146" t="s">
        <v>21</v>
      </c>
      <c r="D265" s="421"/>
      <c r="E265" s="421"/>
      <c r="F265" s="421"/>
      <c r="G265" s="421"/>
      <c r="H265" s="426"/>
      <c r="I265" s="236"/>
      <c r="J265" s="234"/>
      <c r="K265" s="234"/>
      <c r="L265" s="234"/>
      <c r="M265" s="235"/>
      <c r="N265" s="428"/>
      <c r="O265" s="421"/>
      <c r="P265" s="421"/>
      <c r="Q265" s="421"/>
      <c r="R265" s="421"/>
      <c r="S265" s="245"/>
      <c r="T265" s="246"/>
      <c r="U265" s="246"/>
      <c r="V265" s="246"/>
      <c r="W265" s="247"/>
    </row>
    <row r="266" spans="1:23" ht="30" customHeight="1">
      <c r="A266" s="415"/>
      <c r="B266" s="418"/>
      <c r="C266" s="146" t="s">
        <v>22</v>
      </c>
      <c r="D266" s="421"/>
      <c r="E266" s="421"/>
      <c r="F266" s="421"/>
      <c r="G266" s="421"/>
      <c r="H266" s="426"/>
      <c r="I266" s="236"/>
      <c r="J266" s="234"/>
      <c r="K266" s="234"/>
      <c r="L266" s="234"/>
      <c r="M266" s="235"/>
      <c r="N266" s="428"/>
      <c r="O266" s="421"/>
      <c r="P266" s="421"/>
      <c r="Q266" s="421"/>
      <c r="R266" s="421"/>
      <c r="S266" s="245"/>
      <c r="T266" s="246"/>
      <c r="U266" s="246"/>
      <c r="V266" s="246"/>
      <c r="W266" s="247"/>
    </row>
    <row r="267" spans="1:23" ht="30" customHeight="1">
      <c r="A267" s="415"/>
      <c r="B267" s="418"/>
      <c r="C267" s="146" t="s">
        <v>23</v>
      </c>
      <c r="D267" s="421"/>
      <c r="E267" s="421"/>
      <c r="F267" s="421"/>
      <c r="G267" s="421"/>
      <c r="H267" s="426"/>
      <c r="I267" s="236"/>
      <c r="J267" s="234"/>
      <c r="K267" s="234"/>
      <c r="L267" s="234"/>
      <c r="M267" s="235"/>
      <c r="N267" s="428"/>
      <c r="O267" s="421"/>
      <c r="P267" s="421"/>
      <c r="Q267" s="421"/>
      <c r="R267" s="421"/>
      <c r="S267" s="245"/>
      <c r="T267" s="246"/>
      <c r="U267" s="246"/>
      <c r="V267" s="246"/>
      <c r="W267" s="247"/>
    </row>
    <row r="268" spans="1:23" ht="30" customHeight="1" thickBot="1">
      <c r="A268" s="415"/>
      <c r="B268" s="419"/>
      <c r="C268" s="149" t="s">
        <v>24</v>
      </c>
      <c r="D268" s="421"/>
      <c r="E268" s="421"/>
      <c r="F268" s="421"/>
      <c r="G268" s="421"/>
      <c r="H268" s="426"/>
      <c r="I268" s="237"/>
      <c r="J268" s="238"/>
      <c r="K268" s="238"/>
      <c r="L268" s="238"/>
      <c r="M268" s="239"/>
      <c r="N268" s="429"/>
      <c r="O268" s="424"/>
      <c r="P268" s="424"/>
      <c r="Q268" s="424"/>
      <c r="R268" s="424"/>
      <c r="S268" s="251"/>
      <c r="T268" s="248"/>
      <c r="U268" s="248"/>
      <c r="V268" s="248"/>
      <c r="W268" s="252"/>
    </row>
    <row r="269" spans="1:23" ht="30" customHeight="1" thickBot="1">
      <c r="A269" s="416"/>
      <c r="B269" s="422" t="s">
        <v>25</v>
      </c>
      <c r="C269" s="423"/>
      <c r="D269" s="256">
        <v>93</v>
      </c>
      <c r="E269" s="223">
        <v>19.309999999999999</v>
      </c>
      <c r="F269" s="223"/>
      <c r="G269" s="223">
        <v>0.28999999999999998</v>
      </c>
      <c r="H269" s="223">
        <v>3.4</v>
      </c>
      <c r="I269" s="223">
        <f>I261+I262+I263+I264+I265+I266+I267+I268</f>
        <v>0</v>
      </c>
      <c r="J269" s="223">
        <f>J261+J262+J263+J264+J265+J266+J267+J268</f>
        <v>0</v>
      </c>
      <c r="K269" s="223">
        <f>K261+K262+K263+K264+K265+K266+K267+K268</f>
        <v>0</v>
      </c>
      <c r="L269" s="223">
        <f>L261+L262+L263+L264+L265+L266+L267+L268</f>
        <v>0</v>
      </c>
      <c r="M269" s="224">
        <f>M261+M262+M263+M264+M265+M266+M267+M268</f>
        <v>0</v>
      </c>
      <c r="N269" s="256"/>
      <c r="O269" s="223"/>
      <c r="P269" s="223"/>
      <c r="Q269" s="223"/>
      <c r="R269" s="223">
        <v>0.52</v>
      </c>
      <c r="S269" s="223">
        <f>S261+S262+S263+S264+S265+S266+S267+S268</f>
        <v>0</v>
      </c>
      <c r="T269" s="223">
        <f>T261+T262+T263+T264+T265+T266+T267+T268</f>
        <v>0</v>
      </c>
      <c r="U269" s="223">
        <f>U261+U262+U263+U264+U265+U266+U267+U268</f>
        <v>0</v>
      </c>
      <c r="V269" s="223">
        <f>V261+V262+V263+V264+V265+V266+V267+V268</f>
        <v>0</v>
      </c>
      <c r="W269" s="224">
        <f>W261+W262+W263+W264+W265+W266+W267+W268</f>
        <v>0</v>
      </c>
    </row>
    <row r="270" spans="1:23" ht="30" customHeight="1">
      <c r="A270" s="415">
        <v>32</v>
      </c>
      <c r="B270" s="417" t="s">
        <v>351</v>
      </c>
      <c r="C270" s="144" t="s">
        <v>17</v>
      </c>
      <c r="D270" s="420"/>
      <c r="E270" s="420"/>
      <c r="F270" s="420"/>
      <c r="G270" s="420"/>
      <c r="H270" s="425"/>
      <c r="I270" s="240">
        <v>57</v>
      </c>
      <c r="J270" s="232"/>
      <c r="K270" s="232"/>
      <c r="L270" s="232"/>
      <c r="M270" s="233"/>
      <c r="N270" s="427"/>
      <c r="O270" s="420"/>
      <c r="P270" s="420"/>
      <c r="Q270" s="420"/>
      <c r="R270" s="420"/>
      <c r="S270" s="242"/>
      <c r="T270" s="243"/>
      <c r="U270" s="243"/>
      <c r="V270" s="243"/>
      <c r="W270" s="244"/>
    </row>
    <row r="271" spans="1:23" ht="30" customHeight="1">
      <c r="A271" s="415"/>
      <c r="B271" s="418"/>
      <c r="C271" s="146" t="s">
        <v>18</v>
      </c>
      <c r="D271" s="421"/>
      <c r="E271" s="421"/>
      <c r="F271" s="421"/>
      <c r="G271" s="421"/>
      <c r="H271" s="426"/>
      <c r="I271" s="236"/>
      <c r="J271" s="234"/>
      <c r="K271" s="234"/>
      <c r="L271" s="234"/>
      <c r="M271" s="235"/>
      <c r="N271" s="428"/>
      <c r="O271" s="421"/>
      <c r="P271" s="421"/>
      <c r="Q271" s="421"/>
      <c r="R271" s="421"/>
      <c r="S271" s="245"/>
      <c r="T271" s="246"/>
      <c r="U271" s="246"/>
      <c r="V271" s="246"/>
      <c r="W271" s="247"/>
    </row>
    <row r="272" spans="1:23" ht="30" customHeight="1">
      <c r="A272" s="415"/>
      <c r="B272" s="418"/>
      <c r="C272" s="146" t="s">
        <v>19</v>
      </c>
      <c r="D272" s="421"/>
      <c r="E272" s="421"/>
      <c r="F272" s="421"/>
      <c r="G272" s="421"/>
      <c r="H272" s="426"/>
      <c r="I272" s="236"/>
      <c r="J272" s="234"/>
      <c r="K272" s="234"/>
      <c r="L272" s="234"/>
      <c r="M272" s="235"/>
      <c r="N272" s="428"/>
      <c r="O272" s="421"/>
      <c r="P272" s="421"/>
      <c r="Q272" s="421"/>
      <c r="R272" s="421"/>
      <c r="S272" s="245"/>
      <c r="T272" s="246"/>
      <c r="U272" s="246"/>
      <c r="V272" s="246"/>
      <c r="W272" s="247"/>
    </row>
    <row r="273" spans="1:23" ht="30" customHeight="1">
      <c r="A273" s="415"/>
      <c r="B273" s="418"/>
      <c r="C273" s="146" t="s">
        <v>20</v>
      </c>
      <c r="D273" s="421"/>
      <c r="E273" s="421"/>
      <c r="F273" s="421"/>
      <c r="G273" s="421"/>
      <c r="H273" s="426"/>
      <c r="I273" s="236"/>
      <c r="J273" s="234"/>
      <c r="K273" s="234"/>
      <c r="L273" s="234"/>
      <c r="M273" s="235"/>
      <c r="N273" s="428"/>
      <c r="O273" s="421"/>
      <c r="P273" s="421"/>
      <c r="Q273" s="421"/>
      <c r="R273" s="421"/>
      <c r="S273" s="245"/>
      <c r="T273" s="246"/>
      <c r="U273" s="246"/>
      <c r="V273" s="246"/>
      <c r="W273" s="247"/>
    </row>
    <row r="274" spans="1:23" ht="30" customHeight="1">
      <c r="A274" s="415"/>
      <c r="B274" s="418"/>
      <c r="C274" s="146" t="s">
        <v>21</v>
      </c>
      <c r="D274" s="421"/>
      <c r="E274" s="421"/>
      <c r="F274" s="421"/>
      <c r="G274" s="421"/>
      <c r="H274" s="426"/>
      <c r="I274" s="236"/>
      <c r="J274" s="234"/>
      <c r="K274" s="234"/>
      <c r="L274" s="234"/>
      <c r="M274" s="235"/>
      <c r="N274" s="428"/>
      <c r="O274" s="421"/>
      <c r="P274" s="421"/>
      <c r="Q274" s="421"/>
      <c r="R274" s="421"/>
      <c r="S274" s="245"/>
      <c r="T274" s="246"/>
      <c r="U274" s="246"/>
      <c r="V274" s="246"/>
      <c r="W274" s="247"/>
    </row>
    <row r="275" spans="1:23" ht="30" customHeight="1">
      <c r="A275" s="415"/>
      <c r="B275" s="418"/>
      <c r="C275" s="146" t="s">
        <v>22</v>
      </c>
      <c r="D275" s="421"/>
      <c r="E275" s="421"/>
      <c r="F275" s="421"/>
      <c r="G275" s="421"/>
      <c r="H275" s="426"/>
      <c r="I275" s="236"/>
      <c r="J275" s="234"/>
      <c r="K275" s="234"/>
      <c r="L275" s="234"/>
      <c r="M275" s="235"/>
      <c r="N275" s="428"/>
      <c r="O275" s="421"/>
      <c r="P275" s="421"/>
      <c r="Q275" s="421"/>
      <c r="R275" s="421"/>
      <c r="S275" s="245"/>
      <c r="T275" s="246"/>
      <c r="U275" s="246"/>
      <c r="V275" s="246"/>
      <c r="W275" s="247"/>
    </row>
    <row r="276" spans="1:23" ht="30" customHeight="1">
      <c r="A276" s="415"/>
      <c r="B276" s="418"/>
      <c r="C276" s="146" t="s">
        <v>23</v>
      </c>
      <c r="D276" s="421"/>
      <c r="E276" s="421"/>
      <c r="F276" s="421"/>
      <c r="G276" s="421"/>
      <c r="H276" s="426"/>
      <c r="I276" s="236"/>
      <c r="J276" s="234"/>
      <c r="K276" s="234"/>
      <c r="L276" s="234"/>
      <c r="M276" s="235"/>
      <c r="N276" s="428"/>
      <c r="O276" s="421"/>
      <c r="P276" s="421"/>
      <c r="Q276" s="421"/>
      <c r="R276" s="421"/>
      <c r="S276" s="245"/>
      <c r="T276" s="246"/>
      <c r="U276" s="246"/>
      <c r="V276" s="246"/>
      <c r="W276" s="247"/>
    </row>
    <row r="277" spans="1:23" ht="30" customHeight="1" thickBot="1">
      <c r="A277" s="415"/>
      <c r="B277" s="419"/>
      <c r="C277" s="149" t="s">
        <v>24</v>
      </c>
      <c r="D277" s="421"/>
      <c r="E277" s="421"/>
      <c r="F277" s="421"/>
      <c r="G277" s="421"/>
      <c r="H277" s="426"/>
      <c r="I277" s="237"/>
      <c r="J277" s="238"/>
      <c r="K277" s="238"/>
      <c r="L277" s="238"/>
      <c r="M277" s="239"/>
      <c r="N277" s="429"/>
      <c r="O277" s="424"/>
      <c r="P277" s="424"/>
      <c r="Q277" s="424"/>
      <c r="R277" s="424"/>
      <c r="S277" s="251"/>
      <c r="T277" s="248"/>
      <c r="U277" s="248"/>
      <c r="V277" s="248"/>
      <c r="W277" s="252"/>
    </row>
    <row r="278" spans="1:23" ht="30" customHeight="1" thickBot="1">
      <c r="A278" s="416"/>
      <c r="B278" s="422" t="s">
        <v>25</v>
      </c>
      <c r="C278" s="423"/>
      <c r="D278" s="256">
        <v>656.72</v>
      </c>
      <c r="E278" s="223">
        <v>1.96</v>
      </c>
      <c r="F278" s="223">
        <v>168.64</v>
      </c>
      <c r="G278" s="223">
        <v>19.29</v>
      </c>
      <c r="H278" s="223">
        <v>39.75</v>
      </c>
      <c r="I278" s="223">
        <f>I270+I271+I272+I273+I274+I275+I276+I277</f>
        <v>57</v>
      </c>
      <c r="J278" s="223">
        <f>J270+J271+J272+J273+J274+J275+J276+J277</f>
        <v>0</v>
      </c>
      <c r="K278" s="223">
        <f>K270+K271+K272+K273+K274+K275+K276+K277</f>
        <v>0</v>
      </c>
      <c r="L278" s="223">
        <f>L270+L271+L272+L273+L274+L275+L276+L277</f>
        <v>0</v>
      </c>
      <c r="M278" s="224">
        <f>M270+M271+M272+M273+M274+M275+M276+M277</f>
        <v>0</v>
      </c>
      <c r="N278" s="256"/>
      <c r="O278" s="223"/>
      <c r="P278" s="223"/>
      <c r="Q278" s="223"/>
      <c r="R278" s="223">
        <v>0.14000000000000001</v>
      </c>
      <c r="S278" s="223">
        <f>S270+S271+S272+S273+S274+S275+S276+S277</f>
        <v>0</v>
      </c>
      <c r="T278" s="223">
        <f>T270+T271+T272+T273+T274+T275+T276+T277</f>
        <v>0</v>
      </c>
      <c r="U278" s="223">
        <f>U270+U271+U272+U273+U274+U275+U276+U277</f>
        <v>0</v>
      </c>
      <c r="V278" s="223">
        <f>V270+V271+V272+V273+V274+V275+V276+V277</f>
        <v>0</v>
      </c>
      <c r="W278" s="224">
        <f>W270+W271+W272+W273+W274+W275+W276+W277</f>
        <v>0</v>
      </c>
    </row>
    <row r="279" spans="1:23" ht="30" customHeight="1">
      <c r="A279" s="415">
        <v>33</v>
      </c>
      <c r="B279" s="417" t="s">
        <v>352</v>
      </c>
      <c r="C279" s="144" t="s">
        <v>17</v>
      </c>
      <c r="D279" s="420"/>
      <c r="E279" s="420"/>
      <c r="F279" s="420"/>
      <c r="G279" s="420"/>
      <c r="H279" s="425"/>
      <c r="I279" s="240">
        <v>15</v>
      </c>
      <c r="J279" s="232"/>
      <c r="K279" s="232"/>
      <c r="L279" s="232"/>
      <c r="M279" s="233">
        <v>50</v>
      </c>
      <c r="N279" s="427"/>
      <c r="O279" s="420"/>
      <c r="P279" s="420"/>
      <c r="Q279" s="420"/>
      <c r="R279" s="420"/>
      <c r="S279" s="242"/>
      <c r="T279" s="243"/>
      <c r="U279" s="243"/>
      <c r="V279" s="243"/>
      <c r="W279" s="244"/>
    </row>
    <row r="280" spans="1:23" ht="30" customHeight="1">
      <c r="A280" s="415"/>
      <c r="B280" s="418"/>
      <c r="C280" s="146" t="s">
        <v>18</v>
      </c>
      <c r="D280" s="421"/>
      <c r="E280" s="421"/>
      <c r="F280" s="421"/>
      <c r="G280" s="421"/>
      <c r="H280" s="426"/>
      <c r="I280" s="236"/>
      <c r="J280" s="234"/>
      <c r="K280" s="234"/>
      <c r="L280" s="234"/>
      <c r="M280" s="235"/>
      <c r="N280" s="428"/>
      <c r="O280" s="421"/>
      <c r="P280" s="421"/>
      <c r="Q280" s="421"/>
      <c r="R280" s="421"/>
      <c r="S280" s="245"/>
      <c r="T280" s="246"/>
      <c r="U280" s="246"/>
      <c r="V280" s="246"/>
      <c r="W280" s="247"/>
    </row>
    <row r="281" spans="1:23" ht="30" customHeight="1">
      <c r="A281" s="415"/>
      <c r="B281" s="418"/>
      <c r="C281" s="146" t="s">
        <v>19</v>
      </c>
      <c r="D281" s="421"/>
      <c r="E281" s="421"/>
      <c r="F281" s="421"/>
      <c r="G281" s="421"/>
      <c r="H281" s="426"/>
      <c r="I281" s="236"/>
      <c r="J281" s="234"/>
      <c r="K281" s="234"/>
      <c r="L281" s="234"/>
      <c r="M281" s="235"/>
      <c r="N281" s="428"/>
      <c r="O281" s="421"/>
      <c r="P281" s="421"/>
      <c r="Q281" s="421"/>
      <c r="R281" s="421"/>
      <c r="S281" s="245"/>
      <c r="T281" s="246"/>
      <c r="U281" s="246"/>
      <c r="V281" s="246"/>
      <c r="W281" s="247"/>
    </row>
    <row r="282" spans="1:23" ht="30" customHeight="1">
      <c r="A282" s="415"/>
      <c r="B282" s="418"/>
      <c r="C282" s="146" t="s">
        <v>20</v>
      </c>
      <c r="D282" s="421"/>
      <c r="E282" s="421"/>
      <c r="F282" s="421"/>
      <c r="G282" s="421"/>
      <c r="H282" s="426"/>
      <c r="I282" s="236"/>
      <c r="J282" s="234"/>
      <c r="K282" s="234"/>
      <c r="L282" s="234"/>
      <c r="M282" s="235"/>
      <c r="N282" s="428"/>
      <c r="O282" s="421"/>
      <c r="P282" s="421"/>
      <c r="Q282" s="421"/>
      <c r="R282" s="421"/>
      <c r="S282" s="245"/>
      <c r="T282" s="246"/>
      <c r="U282" s="246"/>
      <c r="V282" s="246"/>
      <c r="W282" s="247"/>
    </row>
    <row r="283" spans="1:23" ht="30" customHeight="1">
      <c r="A283" s="415"/>
      <c r="B283" s="418"/>
      <c r="C283" s="146" t="s">
        <v>21</v>
      </c>
      <c r="D283" s="421"/>
      <c r="E283" s="421"/>
      <c r="F283" s="421"/>
      <c r="G283" s="421"/>
      <c r="H283" s="426"/>
      <c r="I283" s="236"/>
      <c r="J283" s="234"/>
      <c r="K283" s="234"/>
      <c r="L283" s="234"/>
      <c r="M283" s="235"/>
      <c r="N283" s="428"/>
      <c r="O283" s="421"/>
      <c r="P283" s="421"/>
      <c r="Q283" s="421"/>
      <c r="R283" s="421"/>
      <c r="S283" s="245"/>
      <c r="T283" s="246"/>
      <c r="U283" s="246"/>
      <c r="V283" s="246"/>
      <c r="W283" s="247"/>
    </row>
    <row r="284" spans="1:23" ht="30" customHeight="1">
      <c r="A284" s="415"/>
      <c r="B284" s="418"/>
      <c r="C284" s="146" t="s">
        <v>22</v>
      </c>
      <c r="D284" s="421"/>
      <c r="E284" s="421"/>
      <c r="F284" s="421"/>
      <c r="G284" s="421"/>
      <c r="H284" s="426"/>
      <c r="I284" s="236"/>
      <c r="J284" s="234"/>
      <c r="K284" s="234"/>
      <c r="L284" s="234"/>
      <c r="M284" s="235"/>
      <c r="N284" s="428"/>
      <c r="O284" s="421"/>
      <c r="P284" s="421"/>
      <c r="Q284" s="421"/>
      <c r="R284" s="421"/>
      <c r="S284" s="245"/>
      <c r="T284" s="246"/>
      <c r="U284" s="246"/>
      <c r="V284" s="246"/>
      <c r="W284" s="247"/>
    </row>
    <row r="285" spans="1:23" ht="30" customHeight="1">
      <c r="A285" s="415"/>
      <c r="B285" s="418"/>
      <c r="C285" s="146" t="s">
        <v>23</v>
      </c>
      <c r="D285" s="421"/>
      <c r="E285" s="421"/>
      <c r="F285" s="421"/>
      <c r="G285" s="421"/>
      <c r="H285" s="426"/>
      <c r="I285" s="236"/>
      <c r="J285" s="234"/>
      <c r="K285" s="234"/>
      <c r="L285" s="234"/>
      <c r="M285" s="235"/>
      <c r="N285" s="428"/>
      <c r="O285" s="421"/>
      <c r="P285" s="421"/>
      <c r="Q285" s="421"/>
      <c r="R285" s="421"/>
      <c r="S285" s="245"/>
      <c r="T285" s="246"/>
      <c r="U285" s="246"/>
      <c r="V285" s="246"/>
      <c r="W285" s="247"/>
    </row>
    <row r="286" spans="1:23" ht="30" customHeight="1" thickBot="1">
      <c r="A286" s="415"/>
      <c r="B286" s="419"/>
      <c r="C286" s="149" t="s">
        <v>24</v>
      </c>
      <c r="D286" s="421"/>
      <c r="E286" s="421"/>
      <c r="F286" s="421"/>
      <c r="G286" s="421"/>
      <c r="H286" s="426"/>
      <c r="I286" s="237"/>
      <c r="J286" s="238"/>
      <c r="K286" s="238"/>
      <c r="L286" s="238"/>
      <c r="M286" s="239"/>
      <c r="N286" s="429"/>
      <c r="O286" s="424"/>
      <c r="P286" s="424"/>
      <c r="Q286" s="424"/>
      <c r="R286" s="424"/>
      <c r="S286" s="251"/>
      <c r="T286" s="248"/>
      <c r="U286" s="248"/>
      <c r="V286" s="248"/>
      <c r="W286" s="252"/>
    </row>
    <row r="287" spans="1:23" ht="30" customHeight="1" thickBot="1">
      <c r="A287" s="416"/>
      <c r="B287" s="422" t="s">
        <v>25</v>
      </c>
      <c r="C287" s="423"/>
      <c r="D287" s="256">
        <v>324.68</v>
      </c>
      <c r="E287" s="223">
        <v>33.67</v>
      </c>
      <c r="F287" s="223"/>
      <c r="G287" s="223">
        <v>39.85</v>
      </c>
      <c r="H287" s="223">
        <v>127.5</v>
      </c>
      <c r="I287" s="223">
        <f>I279+I280+I281+I282+I283+I284+I285+I286</f>
        <v>15</v>
      </c>
      <c r="J287" s="223">
        <f>J279+J280+J281+J282+J283+J284+J285+J286</f>
        <v>0</v>
      </c>
      <c r="K287" s="223">
        <f>K279+K280+K281+K282+K283+K284+K285+K286</f>
        <v>0</v>
      </c>
      <c r="L287" s="223">
        <f>L279+L280+L281+L282+L283+L284+L285+L286</f>
        <v>0</v>
      </c>
      <c r="M287" s="224">
        <f>M279+M280+M281+M282+M283+M284+M285+M286</f>
        <v>50</v>
      </c>
      <c r="N287" s="256">
        <v>0.73</v>
      </c>
      <c r="O287" s="223"/>
      <c r="P287" s="223"/>
      <c r="Q287" s="223"/>
      <c r="R287" s="223"/>
      <c r="S287" s="223">
        <f>S279+S280+S281+S282+S283+S284+S285+S286</f>
        <v>0</v>
      </c>
      <c r="T287" s="223">
        <f>T279+T280+T281+T282+T283+T284+T285+T286</f>
        <v>0</v>
      </c>
      <c r="U287" s="223">
        <f>U279+U280+U281+U282+U283+U284+U285+U286</f>
        <v>0</v>
      </c>
      <c r="V287" s="223">
        <f>V279+V280+V281+V282+V283+V284+V285+V286</f>
        <v>0</v>
      </c>
      <c r="W287" s="224">
        <f>W279+W280+W281+W282+W283+W284+W285+W286</f>
        <v>0</v>
      </c>
    </row>
    <row r="288" spans="1:23" ht="30" customHeight="1">
      <c r="A288" s="415">
        <v>34</v>
      </c>
      <c r="B288" s="417" t="s">
        <v>353</v>
      </c>
      <c r="C288" s="144" t="s">
        <v>17</v>
      </c>
      <c r="D288" s="420"/>
      <c r="E288" s="420"/>
      <c r="F288" s="420"/>
      <c r="G288" s="420"/>
      <c r="H288" s="425"/>
      <c r="I288" s="240"/>
      <c r="J288" s="232"/>
      <c r="K288" s="232"/>
      <c r="L288" s="232"/>
      <c r="M288" s="233"/>
      <c r="N288" s="427"/>
      <c r="O288" s="420"/>
      <c r="P288" s="420"/>
      <c r="Q288" s="420"/>
      <c r="R288" s="420"/>
      <c r="S288" s="242"/>
      <c r="T288" s="243"/>
      <c r="U288" s="243"/>
      <c r="V288" s="243"/>
      <c r="W288" s="244"/>
    </row>
    <row r="289" spans="1:23" ht="30" customHeight="1">
      <c r="A289" s="415"/>
      <c r="B289" s="418"/>
      <c r="C289" s="146" t="s">
        <v>18</v>
      </c>
      <c r="D289" s="421"/>
      <c r="E289" s="421"/>
      <c r="F289" s="421"/>
      <c r="G289" s="421"/>
      <c r="H289" s="426"/>
      <c r="I289" s="236"/>
      <c r="J289" s="234"/>
      <c r="K289" s="234"/>
      <c r="L289" s="234"/>
      <c r="M289" s="235"/>
      <c r="N289" s="428"/>
      <c r="O289" s="421"/>
      <c r="P289" s="421"/>
      <c r="Q289" s="421"/>
      <c r="R289" s="421"/>
      <c r="S289" s="245"/>
      <c r="T289" s="246"/>
      <c r="U289" s="246"/>
      <c r="V289" s="246"/>
      <c r="W289" s="247"/>
    </row>
    <row r="290" spans="1:23" ht="30" customHeight="1">
      <c r="A290" s="415"/>
      <c r="B290" s="418"/>
      <c r="C290" s="146" t="s">
        <v>19</v>
      </c>
      <c r="D290" s="421"/>
      <c r="E290" s="421"/>
      <c r="F290" s="421"/>
      <c r="G290" s="421"/>
      <c r="H290" s="426"/>
      <c r="I290" s="236"/>
      <c r="J290" s="234"/>
      <c r="K290" s="234"/>
      <c r="L290" s="234"/>
      <c r="M290" s="235"/>
      <c r="N290" s="428"/>
      <c r="O290" s="421"/>
      <c r="P290" s="421"/>
      <c r="Q290" s="421"/>
      <c r="R290" s="421"/>
      <c r="S290" s="245"/>
      <c r="T290" s="246"/>
      <c r="U290" s="246"/>
      <c r="V290" s="246"/>
      <c r="W290" s="247"/>
    </row>
    <row r="291" spans="1:23" ht="30" customHeight="1">
      <c r="A291" s="415"/>
      <c r="B291" s="418"/>
      <c r="C291" s="146" t="s">
        <v>20</v>
      </c>
      <c r="D291" s="421"/>
      <c r="E291" s="421"/>
      <c r="F291" s="421"/>
      <c r="G291" s="421"/>
      <c r="H291" s="426"/>
      <c r="I291" s="236"/>
      <c r="J291" s="234"/>
      <c r="K291" s="234"/>
      <c r="L291" s="234"/>
      <c r="M291" s="235"/>
      <c r="N291" s="428"/>
      <c r="O291" s="421"/>
      <c r="P291" s="421"/>
      <c r="Q291" s="421"/>
      <c r="R291" s="421"/>
      <c r="S291" s="245"/>
      <c r="T291" s="246"/>
      <c r="U291" s="246"/>
      <c r="V291" s="246"/>
      <c r="W291" s="247"/>
    </row>
    <row r="292" spans="1:23" ht="30" customHeight="1">
      <c r="A292" s="415"/>
      <c r="B292" s="418"/>
      <c r="C292" s="146" t="s">
        <v>21</v>
      </c>
      <c r="D292" s="421"/>
      <c r="E292" s="421"/>
      <c r="F292" s="421"/>
      <c r="G292" s="421"/>
      <c r="H292" s="426"/>
      <c r="I292" s="236">
        <v>15</v>
      </c>
      <c r="J292" s="234"/>
      <c r="K292" s="234"/>
      <c r="L292" s="234"/>
      <c r="M292" s="235"/>
      <c r="N292" s="428"/>
      <c r="O292" s="421"/>
      <c r="P292" s="421"/>
      <c r="Q292" s="421"/>
      <c r="R292" s="421"/>
      <c r="S292" s="245"/>
      <c r="T292" s="246"/>
      <c r="U292" s="246"/>
      <c r="V292" s="246"/>
      <c r="W292" s="247"/>
    </row>
    <row r="293" spans="1:23" ht="30" customHeight="1">
      <c r="A293" s="415"/>
      <c r="B293" s="418"/>
      <c r="C293" s="146" t="s">
        <v>22</v>
      </c>
      <c r="D293" s="421"/>
      <c r="E293" s="421"/>
      <c r="F293" s="421"/>
      <c r="G293" s="421"/>
      <c r="H293" s="426"/>
      <c r="I293" s="236"/>
      <c r="J293" s="234"/>
      <c r="K293" s="234"/>
      <c r="L293" s="234"/>
      <c r="M293" s="235"/>
      <c r="N293" s="428"/>
      <c r="O293" s="421"/>
      <c r="P293" s="421"/>
      <c r="Q293" s="421"/>
      <c r="R293" s="421"/>
      <c r="S293" s="245"/>
      <c r="T293" s="246"/>
      <c r="U293" s="246"/>
      <c r="V293" s="246"/>
      <c r="W293" s="247"/>
    </row>
    <row r="294" spans="1:23" ht="30" customHeight="1">
      <c r="A294" s="415"/>
      <c r="B294" s="418"/>
      <c r="C294" s="146" t="s">
        <v>23</v>
      </c>
      <c r="D294" s="421"/>
      <c r="E294" s="421"/>
      <c r="F294" s="421"/>
      <c r="G294" s="421"/>
      <c r="H294" s="426"/>
      <c r="I294" s="236"/>
      <c r="J294" s="234"/>
      <c r="K294" s="234"/>
      <c r="L294" s="234"/>
      <c r="M294" s="235"/>
      <c r="N294" s="428"/>
      <c r="O294" s="421"/>
      <c r="P294" s="421"/>
      <c r="Q294" s="421"/>
      <c r="R294" s="421"/>
      <c r="S294" s="245"/>
      <c r="T294" s="246"/>
      <c r="U294" s="246"/>
      <c r="V294" s="246"/>
      <c r="W294" s="247"/>
    </row>
    <row r="295" spans="1:23" ht="30" customHeight="1" thickBot="1">
      <c r="A295" s="415"/>
      <c r="B295" s="419"/>
      <c r="C295" s="149" t="s">
        <v>24</v>
      </c>
      <c r="D295" s="421"/>
      <c r="E295" s="421"/>
      <c r="F295" s="421"/>
      <c r="G295" s="421"/>
      <c r="H295" s="426"/>
      <c r="I295" s="237"/>
      <c r="J295" s="238"/>
      <c r="K295" s="238"/>
      <c r="L295" s="238"/>
      <c r="M295" s="239"/>
      <c r="N295" s="429"/>
      <c r="O295" s="424"/>
      <c r="P295" s="424"/>
      <c r="Q295" s="424"/>
      <c r="R295" s="424"/>
      <c r="S295" s="251"/>
      <c r="T295" s="248"/>
      <c r="U295" s="248"/>
      <c r="V295" s="248"/>
      <c r="W295" s="252"/>
    </row>
    <row r="296" spans="1:23" ht="30" customHeight="1" thickBot="1">
      <c r="A296" s="416"/>
      <c r="B296" s="422" t="s">
        <v>25</v>
      </c>
      <c r="C296" s="423"/>
      <c r="D296" s="256">
        <v>66.69</v>
      </c>
      <c r="E296" s="223">
        <v>2.89</v>
      </c>
      <c r="F296" s="223"/>
      <c r="G296" s="223">
        <v>22.64</v>
      </c>
      <c r="H296" s="223">
        <v>120</v>
      </c>
      <c r="I296" s="223">
        <f>I288+I289+I290+I291+I292+I293+I294+I295</f>
        <v>15</v>
      </c>
      <c r="J296" s="223">
        <f>J288+J289+J290+J291+J292+J293+J294+J295</f>
        <v>0</v>
      </c>
      <c r="K296" s="223">
        <f>K288+K289+K290+K291+K292+K293+K294+K295</f>
        <v>0</v>
      </c>
      <c r="L296" s="223">
        <f>L288+L289+L290+L291+L292+L293+L294+L295</f>
        <v>0</v>
      </c>
      <c r="M296" s="224">
        <f>M288+M289+M290+M291+M292+M293+M294+M295</f>
        <v>0</v>
      </c>
      <c r="N296" s="256"/>
      <c r="O296" s="223"/>
      <c r="P296" s="223"/>
      <c r="Q296" s="223"/>
      <c r="R296" s="223">
        <v>1.94</v>
      </c>
      <c r="S296" s="223">
        <f>S288+S289+S290+S291+S292+S293+S294+S295</f>
        <v>0</v>
      </c>
      <c r="T296" s="223">
        <f>T288+T289+T290+T291+T292+T293+T294+T295</f>
        <v>0</v>
      </c>
      <c r="U296" s="223">
        <f>U288+U289+U290+U291+U292+U293+U294+U295</f>
        <v>0</v>
      </c>
      <c r="V296" s="223">
        <f>V288+V289+V290+V291+V292+V293+V294+V295</f>
        <v>0</v>
      </c>
      <c r="W296" s="224">
        <f>W288+W289+W290+W291+W292+W293+W294+W295</f>
        <v>0</v>
      </c>
    </row>
    <row r="297" spans="1:23" ht="30" customHeight="1">
      <c r="A297" s="415">
        <v>35</v>
      </c>
      <c r="B297" s="417" t="s">
        <v>354</v>
      </c>
      <c r="C297" s="144" t="s">
        <v>17</v>
      </c>
      <c r="D297" s="420"/>
      <c r="E297" s="420"/>
      <c r="F297" s="420"/>
      <c r="G297" s="420"/>
      <c r="H297" s="425"/>
      <c r="I297" s="240"/>
      <c r="J297" s="232"/>
      <c r="K297" s="232"/>
      <c r="L297" s="232"/>
      <c r="M297" s="233"/>
      <c r="N297" s="427"/>
      <c r="O297" s="420"/>
      <c r="P297" s="420"/>
      <c r="Q297" s="420"/>
      <c r="R297" s="420"/>
      <c r="S297" s="242"/>
      <c r="T297" s="243"/>
      <c r="U297" s="243"/>
      <c r="V297" s="243"/>
      <c r="W297" s="244"/>
    </row>
    <row r="298" spans="1:23" ht="30" customHeight="1">
      <c r="A298" s="415"/>
      <c r="B298" s="418"/>
      <c r="C298" s="146" t="s">
        <v>18</v>
      </c>
      <c r="D298" s="421"/>
      <c r="E298" s="421"/>
      <c r="F298" s="421"/>
      <c r="G298" s="421"/>
      <c r="H298" s="426"/>
      <c r="I298" s="236"/>
      <c r="J298" s="234"/>
      <c r="K298" s="234"/>
      <c r="L298" s="234"/>
      <c r="M298" s="235"/>
      <c r="N298" s="428"/>
      <c r="O298" s="421"/>
      <c r="P298" s="421"/>
      <c r="Q298" s="421"/>
      <c r="R298" s="421"/>
      <c r="S298" s="245"/>
      <c r="T298" s="246"/>
      <c r="U298" s="246"/>
      <c r="V298" s="246"/>
      <c r="W298" s="247"/>
    </row>
    <row r="299" spans="1:23" ht="30" customHeight="1">
      <c r="A299" s="415"/>
      <c r="B299" s="418"/>
      <c r="C299" s="146" t="s">
        <v>19</v>
      </c>
      <c r="D299" s="421"/>
      <c r="E299" s="421"/>
      <c r="F299" s="421"/>
      <c r="G299" s="421"/>
      <c r="H299" s="426"/>
      <c r="I299" s="236"/>
      <c r="J299" s="234"/>
      <c r="K299" s="234"/>
      <c r="L299" s="234"/>
      <c r="M299" s="235"/>
      <c r="N299" s="428"/>
      <c r="O299" s="421"/>
      <c r="P299" s="421"/>
      <c r="Q299" s="421"/>
      <c r="R299" s="421"/>
      <c r="S299" s="245"/>
      <c r="T299" s="246"/>
      <c r="U299" s="246"/>
      <c r="V299" s="246"/>
      <c r="W299" s="247"/>
    </row>
    <row r="300" spans="1:23" ht="30" customHeight="1">
      <c r="A300" s="415"/>
      <c r="B300" s="418"/>
      <c r="C300" s="146" t="s">
        <v>20</v>
      </c>
      <c r="D300" s="421"/>
      <c r="E300" s="421"/>
      <c r="F300" s="421"/>
      <c r="G300" s="421"/>
      <c r="H300" s="426"/>
      <c r="I300" s="236"/>
      <c r="J300" s="234"/>
      <c r="K300" s="234"/>
      <c r="L300" s="234"/>
      <c r="M300" s="235"/>
      <c r="N300" s="428"/>
      <c r="O300" s="421"/>
      <c r="P300" s="421"/>
      <c r="Q300" s="421"/>
      <c r="R300" s="421"/>
      <c r="S300" s="245"/>
      <c r="T300" s="246"/>
      <c r="U300" s="246"/>
      <c r="V300" s="246"/>
      <c r="W300" s="247"/>
    </row>
    <row r="301" spans="1:23" ht="30" customHeight="1">
      <c r="A301" s="415"/>
      <c r="B301" s="418"/>
      <c r="C301" s="146" t="s">
        <v>21</v>
      </c>
      <c r="D301" s="421"/>
      <c r="E301" s="421"/>
      <c r="F301" s="421"/>
      <c r="G301" s="421"/>
      <c r="H301" s="426"/>
      <c r="I301" s="236"/>
      <c r="J301" s="234"/>
      <c r="K301" s="234"/>
      <c r="L301" s="234"/>
      <c r="M301" s="235"/>
      <c r="N301" s="428"/>
      <c r="O301" s="421"/>
      <c r="P301" s="421"/>
      <c r="Q301" s="421"/>
      <c r="R301" s="421"/>
      <c r="S301" s="245"/>
      <c r="T301" s="246"/>
      <c r="U301" s="246"/>
      <c r="V301" s="246"/>
      <c r="W301" s="247"/>
    </row>
    <row r="302" spans="1:23" ht="30" customHeight="1">
      <c r="A302" s="415"/>
      <c r="B302" s="418"/>
      <c r="C302" s="146" t="s">
        <v>22</v>
      </c>
      <c r="D302" s="421"/>
      <c r="E302" s="421"/>
      <c r="F302" s="421"/>
      <c r="G302" s="421"/>
      <c r="H302" s="426"/>
      <c r="I302" s="236"/>
      <c r="J302" s="234"/>
      <c r="K302" s="234"/>
      <c r="L302" s="234"/>
      <c r="M302" s="235"/>
      <c r="N302" s="428"/>
      <c r="O302" s="421"/>
      <c r="P302" s="421"/>
      <c r="Q302" s="421"/>
      <c r="R302" s="421"/>
      <c r="S302" s="245"/>
      <c r="T302" s="246"/>
      <c r="U302" s="246"/>
      <c r="V302" s="246"/>
      <c r="W302" s="247"/>
    </row>
    <row r="303" spans="1:23" ht="30" customHeight="1">
      <c r="A303" s="415"/>
      <c r="B303" s="418"/>
      <c r="C303" s="146" t="s">
        <v>23</v>
      </c>
      <c r="D303" s="421"/>
      <c r="E303" s="421"/>
      <c r="F303" s="421"/>
      <c r="G303" s="421"/>
      <c r="H303" s="426"/>
      <c r="I303" s="236"/>
      <c r="J303" s="234"/>
      <c r="K303" s="234"/>
      <c r="L303" s="234"/>
      <c r="M303" s="235"/>
      <c r="N303" s="428"/>
      <c r="O303" s="421"/>
      <c r="P303" s="421"/>
      <c r="Q303" s="421"/>
      <c r="R303" s="421"/>
      <c r="S303" s="245"/>
      <c r="T303" s="246"/>
      <c r="U303" s="246"/>
      <c r="V303" s="246"/>
      <c r="W303" s="247"/>
    </row>
    <row r="304" spans="1:23" ht="30" customHeight="1" thickBot="1">
      <c r="A304" s="415"/>
      <c r="B304" s="419"/>
      <c r="C304" s="149" t="s">
        <v>24</v>
      </c>
      <c r="D304" s="421"/>
      <c r="E304" s="421"/>
      <c r="F304" s="421"/>
      <c r="G304" s="421"/>
      <c r="H304" s="426"/>
      <c r="I304" s="237"/>
      <c r="J304" s="238"/>
      <c r="K304" s="238"/>
      <c r="L304" s="238"/>
      <c r="M304" s="239"/>
      <c r="N304" s="429"/>
      <c r="O304" s="424"/>
      <c r="P304" s="424"/>
      <c r="Q304" s="424"/>
      <c r="R304" s="424"/>
      <c r="S304" s="251"/>
      <c r="T304" s="248"/>
      <c r="U304" s="248"/>
      <c r="V304" s="248"/>
      <c r="W304" s="252"/>
    </row>
    <row r="305" spans="1:23" ht="30" customHeight="1" thickBot="1">
      <c r="A305" s="416"/>
      <c r="B305" s="422" t="s">
        <v>25</v>
      </c>
      <c r="C305" s="423"/>
      <c r="D305" s="256">
        <v>2.29</v>
      </c>
      <c r="E305" s="223">
        <v>0.5</v>
      </c>
      <c r="F305" s="223"/>
      <c r="G305" s="223">
        <v>3.68</v>
      </c>
      <c r="H305" s="223">
        <v>5.54</v>
      </c>
      <c r="I305" s="223">
        <f>I297+I298+I299+I300+I301+I302+I303+I304</f>
        <v>0</v>
      </c>
      <c r="J305" s="223">
        <f>J297+J298+J299+J300+J301+J302+J303+J304</f>
        <v>0</v>
      </c>
      <c r="K305" s="223">
        <f>K297+K298+K299+K300+K301+K302+K303+K304</f>
        <v>0</v>
      </c>
      <c r="L305" s="223">
        <f>L297+L298+L299+L300+L301+L302+L303+L304</f>
        <v>0</v>
      </c>
      <c r="M305" s="224">
        <f>M297+M298+M299+M300+M301+M302+M303+M304</f>
        <v>0</v>
      </c>
      <c r="N305" s="256"/>
      <c r="O305" s="223"/>
      <c r="P305" s="223"/>
      <c r="Q305" s="223"/>
      <c r="R305" s="223"/>
      <c r="S305" s="223">
        <f>S297+S298+S299+S300+S301+S302+S303+S304</f>
        <v>0</v>
      </c>
      <c r="T305" s="223">
        <f>T297+T298+T299+T300+T301+T302+T303+T304</f>
        <v>0</v>
      </c>
      <c r="U305" s="223">
        <f>U297+U298+U299+U300+U301+U302+U303+U304</f>
        <v>0</v>
      </c>
      <c r="V305" s="223">
        <f>V297+V298+V299+V300+V301+V302+V303+V304</f>
        <v>0</v>
      </c>
      <c r="W305" s="224">
        <f>W297+W298+W299+W300+W301+W302+W303+W304</f>
        <v>0</v>
      </c>
    </row>
    <row r="306" spans="1:23" ht="30" customHeight="1">
      <c r="A306" s="415">
        <v>36</v>
      </c>
      <c r="B306" s="417" t="s">
        <v>120</v>
      </c>
      <c r="C306" s="144" t="s">
        <v>17</v>
      </c>
      <c r="D306" s="420"/>
      <c r="E306" s="420"/>
      <c r="F306" s="420"/>
      <c r="G306" s="420"/>
      <c r="H306" s="425"/>
      <c r="I306" s="240"/>
      <c r="J306" s="232"/>
      <c r="K306" s="232"/>
      <c r="L306" s="232"/>
      <c r="M306" s="233"/>
      <c r="N306" s="427"/>
      <c r="O306" s="420"/>
      <c r="P306" s="420"/>
      <c r="Q306" s="420"/>
      <c r="R306" s="420"/>
      <c r="S306" s="242"/>
      <c r="T306" s="243"/>
      <c r="U306" s="243"/>
      <c r="V306" s="243"/>
      <c r="W306" s="244"/>
    </row>
    <row r="307" spans="1:23" ht="30" customHeight="1">
      <c r="A307" s="415"/>
      <c r="B307" s="418"/>
      <c r="C307" s="146" t="s">
        <v>18</v>
      </c>
      <c r="D307" s="421"/>
      <c r="E307" s="421"/>
      <c r="F307" s="421"/>
      <c r="G307" s="421"/>
      <c r="H307" s="426"/>
      <c r="I307" s="236"/>
      <c r="J307" s="234"/>
      <c r="K307" s="234"/>
      <c r="L307" s="234"/>
      <c r="M307" s="235"/>
      <c r="N307" s="428"/>
      <c r="O307" s="421"/>
      <c r="P307" s="421"/>
      <c r="Q307" s="421"/>
      <c r="R307" s="421"/>
      <c r="S307" s="245"/>
      <c r="T307" s="246"/>
      <c r="U307" s="246"/>
      <c r="V307" s="246"/>
      <c r="W307" s="247"/>
    </row>
    <row r="308" spans="1:23" ht="30" customHeight="1">
      <c r="A308" s="415"/>
      <c r="B308" s="418"/>
      <c r="C308" s="146" t="s">
        <v>19</v>
      </c>
      <c r="D308" s="421"/>
      <c r="E308" s="421"/>
      <c r="F308" s="421"/>
      <c r="G308" s="421"/>
      <c r="H308" s="426"/>
      <c r="I308" s="236"/>
      <c r="J308" s="234"/>
      <c r="K308" s="234"/>
      <c r="L308" s="234"/>
      <c r="M308" s="235"/>
      <c r="N308" s="428"/>
      <c r="O308" s="421"/>
      <c r="P308" s="421"/>
      <c r="Q308" s="421"/>
      <c r="R308" s="421"/>
      <c r="S308" s="245"/>
      <c r="T308" s="246"/>
      <c r="U308" s="246"/>
      <c r="V308" s="246"/>
      <c r="W308" s="247"/>
    </row>
    <row r="309" spans="1:23" ht="30" customHeight="1">
      <c r="A309" s="415"/>
      <c r="B309" s="418"/>
      <c r="C309" s="146" t="s">
        <v>20</v>
      </c>
      <c r="D309" s="421"/>
      <c r="E309" s="421"/>
      <c r="F309" s="421"/>
      <c r="G309" s="421"/>
      <c r="H309" s="426"/>
      <c r="I309" s="236"/>
      <c r="J309" s="234"/>
      <c r="K309" s="234"/>
      <c r="L309" s="234"/>
      <c r="M309" s="235"/>
      <c r="N309" s="428"/>
      <c r="O309" s="421"/>
      <c r="P309" s="421"/>
      <c r="Q309" s="421"/>
      <c r="R309" s="421"/>
      <c r="S309" s="245"/>
      <c r="T309" s="246"/>
      <c r="U309" s="246"/>
      <c r="V309" s="246"/>
      <c r="W309" s="247"/>
    </row>
    <row r="310" spans="1:23" ht="30" customHeight="1">
      <c r="A310" s="415"/>
      <c r="B310" s="418"/>
      <c r="C310" s="146" t="s">
        <v>21</v>
      </c>
      <c r="D310" s="421"/>
      <c r="E310" s="421"/>
      <c r="F310" s="421"/>
      <c r="G310" s="421"/>
      <c r="H310" s="426"/>
      <c r="I310" s="236"/>
      <c r="J310" s="234"/>
      <c r="K310" s="234"/>
      <c r="L310" s="234"/>
      <c r="M310" s="235"/>
      <c r="N310" s="428"/>
      <c r="O310" s="421"/>
      <c r="P310" s="421"/>
      <c r="Q310" s="421"/>
      <c r="R310" s="421"/>
      <c r="S310" s="245"/>
      <c r="T310" s="246"/>
      <c r="U310" s="246"/>
      <c r="V310" s="246"/>
      <c r="W310" s="247"/>
    </row>
    <row r="311" spans="1:23" ht="30" customHeight="1">
      <c r="A311" s="415"/>
      <c r="B311" s="418"/>
      <c r="C311" s="146" t="s">
        <v>22</v>
      </c>
      <c r="D311" s="421"/>
      <c r="E311" s="421"/>
      <c r="F311" s="421"/>
      <c r="G311" s="421"/>
      <c r="H311" s="426"/>
      <c r="I311" s="236"/>
      <c r="J311" s="234"/>
      <c r="K311" s="234"/>
      <c r="L311" s="234"/>
      <c r="M311" s="235"/>
      <c r="N311" s="428"/>
      <c r="O311" s="421"/>
      <c r="P311" s="421"/>
      <c r="Q311" s="421"/>
      <c r="R311" s="421"/>
      <c r="S311" s="245"/>
      <c r="T311" s="246"/>
      <c r="U311" s="246"/>
      <c r="V311" s="246"/>
      <c r="W311" s="247"/>
    </row>
    <row r="312" spans="1:23" ht="30" customHeight="1">
      <c r="A312" s="415"/>
      <c r="B312" s="418"/>
      <c r="C312" s="146" t="s">
        <v>23</v>
      </c>
      <c r="D312" s="421"/>
      <c r="E312" s="421"/>
      <c r="F312" s="421"/>
      <c r="G312" s="421"/>
      <c r="H312" s="426"/>
      <c r="I312" s="236"/>
      <c r="J312" s="234"/>
      <c r="K312" s="234"/>
      <c r="L312" s="234"/>
      <c r="M312" s="235"/>
      <c r="N312" s="428"/>
      <c r="O312" s="421"/>
      <c r="P312" s="421"/>
      <c r="Q312" s="421"/>
      <c r="R312" s="421"/>
      <c r="S312" s="245"/>
      <c r="T312" s="246"/>
      <c r="U312" s="246"/>
      <c r="V312" s="246"/>
      <c r="W312" s="247"/>
    </row>
    <row r="313" spans="1:23" ht="30" customHeight="1" thickBot="1">
      <c r="A313" s="415"/>
      <c r="B313" s="419"/>
      <c r="C313" s="149" t="s">
        <v>24</v>
      </c>
      <c r="D313" s="421"/>
      <c r="E313" s="421"/>
      <c r="F313" s="421"/>
      <c r="G313" s="421"/>
      <c r="H313" s="426"/>
      <c r="I313" s="237"/>
      <c r="J313" s="238"/>
      <c r="K313" s="238"/>
      <c r="L313" s="238"/>
      <c r="M313" s="239"/>
      <c r="N313" s="429"/>
      <c r="O313" s="424"/>
      <c r="P313" s="424"/>
      <c r="Q313" s="424"/>
      <c r="R313" s="424"/>
      <c r="S313" s="251"/>
      <c r="T313" s="248"/>
      <c r="U313" s="248"/>
      <c r="V313" s="248"/>
      <c r="W313" s="252"/>
    </row>
    <row r="314" spans="1:23" ht="30" customHeight="1" thickBot="1">
      <c r="A314" s="416"/>
      <c r="B314" s="422" t="s">
        <v>25</v>
      </c>
      <c r="C314" s="423"/>
      <c r="D314" s="256"/>
      <c r="E314" s="223"/>
      <c r="F314" s="223"/>
      <c r="G314" s="223"/>
      <c r="H314" s="223"/>
      <c r="I314" s="223">
        <f>I306+I307+I308+I309+I310+I311+I312+I313</f>
        <v>0</v>
      </c>
      <c r="J314" s="223">
        <f>J306+J307+J308+J309+J310+J311+J312+J313</f>
        <v>0</v>
      </c>
      <c r="K314" s="223">
        <f>K306+K307+K308+K309+K310+K311+K312+K313</f>
        <v>0</v>
      </c>
      <c r="L314" s="223">
        <f>L306+L307+L308+L309+L310+L311+L312+L313</f>
        <v>0</v>
      </c>
      <c r="M314" s="224">
        <f>M306+M307+M308+M309+M310+M311+M312+M313</f>
        <v>0</v>
      </c>
      <c r="N314" s="256"/>
      <c r="O314" s="223"/>
      <c r="P314" s="223"/>
      <c r="Q314" s="223"/>
      <c r="R314" s="223"/>
      <c r="S314" s="223">
        <f>S306+S307+S308+S309+S310+S311+S312+S313</f>
        <v>0</v>
      </c>
      <c r="T314" s="223">
        <f>T306+T307+T308+T309+T310+T311+T312+T313</f>
        <v>0</v>
      </c>
      <c r="U314" s="223">
        <f>U306+U307+U308+U309+U310+U311+U312+U313</f>
        <v>0</v>
      </c>
      <c r="V314" s="223">
        <f>V306+V307+V308+V309+V310+V311+V312+V313</f>
        <v>0</v>
      </c>
      <c r="W314" s="224">
        <f>W306+W307+W308+W309+W310+W311+W312+W313</f>
        <v>0</v>
      </c>
    </row>
    <row r="315" spans="1:23" ht="30" customHeight="1">
      <c r="A315" s="415">
        <v>37</v>
      </c>
      <c r="B315" s="417" t="s">
        <v>355</v>
      </c>
      <c r="C315" s="144" t="s">
        <v>17</v>
      </c>
      <c r="D315" s="420"/>
      <c r="E315" s="420"/>
      <c r="F315" s="420"/>
      <c r="G315" s="420"/>
      <c r="H315" s="425"/>
      <c r="I315" s="240"/>
      <c r="J315" s="232"/>
      <c r="K315" s="232"/>
      <c r="L315" s="232"/>
      <c r="M315" s="233"/>
      <c r="N315" s="427"/>
      <c r="O315" s="420"/>
      <c r="P315" s="420"/>
      <c r="Q315" s="420"/>
      <c r="R315" s="420"/>
      <c r="S315" s="242"/>
      <c r="T315" s="243"/>
      <c r="U315" s="243"/>
      <c r="V315" s="243"/>
      <c r="W315" s="244"/>
    </row>
    <row r="316" spans="1:23" ht="30" customHeight="1">
      <c r="A316" s="415"/>
      <c r="B316" s="418"/>
      <c r="C316" s="146" t="s">
        <v>18</v>
      </c>
      <c r="D316" s="421"/>
      <c r="E316" s="421"/>
      <c r="F316" s="421"/>
      <c r="G316" s="421"/>
      <c r="H316" s="426"/>
      <c r="I316" s="236"/>
      <c r="J316" s="234"/>
      <c r="K316" s="234"/>
      <c r="L316" s="234"/>
      <c r="M316" s="235"/>
      <c r="N316" s="428"/>
      <c r="O316" s="421"/>
      <c r="P316" s="421"/>
      <c r="Q316" s="421"/>
      <c r="R316" s="421"/>
      <c r="S316" s="245"/>
      <c r="T316" s="246"/>
      <c r="U316" s="246"/>
      <c r="V316" s="246"/>
      <c r="W316" s="247"/>
    </row>
    <row r="317" spans="1:23" ht="30" customHeight="1">
      <c r="A317" s="415"/>
      <c r="B317" s="418"/>
      <c r="C317" s="146" t="s">
        <v>19</v>
      </c>
      <c r="D317" s="421"/>
      <c r="E317" s="421"/>
      <c r="F317" s="421"/>
      <c r="G317" s="421"/>
      <c r="H317" s="426"/>
      <c r="I317" s="236"/>
      <c r="J317" s="234"/>
      <c r="K317" s="234"/>
      <c r="L317" s="234"/>
      <c r="M317" s="235"/>
      <c r="N317" s="428"/>
      <c r="O317" s="421"/>
      <c r="P317" s="421"/>
      <c r="Q317" s="421"/>
      <c r="R317" s="421"/>
      <c r="S317" s="245"/>
      <c r="T317" s="246"/>
      <c r="U317" s="246"/>
      <c r="V317" s="246"/>
      <c r="W317" s="247"/>
    </row>
    <row r="318" spans="1:23" ht="30" customHeight="1">
      <c r="A318" s="415"/>
      <c r="B318" s="418"/>
      <c r="C318" s="146" t="s">
        <v>20</v>
      </c>
      <c r="D318" s="421"/>
      <c r="E318" s="421"/>
      <c r="F318" s="421"/>
      <c r="G318" s="421"/>
      <c r="H318" s="426"/>
      <c r="I318" s="236"/>
      <c r="J318" s="234"/>
      <c r="K318" s="234"/>
      <c r="L318" s="234"/>
      <c r="M318" s="235"/>
      <c r="N318" s="428"/>
      <c r="O318" s="421"/>
      <c r="P318" s="421"/>
      <c r="Q318" s="421"/>
      <c r="R318" s="421"/>
      <c r="S318" s="245"/>
      <c r="T318" s="246"/>
      <c r="U318" s="246"/>
      <c r="V318" s="246"/>
      <c r="W318" s="247"/>
    </row>
    <row r="319" spans="1:23" ht="30" customHeight="1">
      <c r="A319" s="415"/>
      <c r="B319" s="418"/>
      <c r="C319" s="146" t="s">
        <v>21</v>
      </c>
      <c r="D319" s="421"/>
      <c r="E319" s="421"/>
      <c r="F319" s="421"/>
      <c r="G319" s="421"/>
      <c r="H319" s="426"/>
      <c r="I319" s="236"/>
      <c r="J319" s="234"/>
      <c r="K319" s="234"/>
      <c r="L319" s="234"/>
      <c r="M319" s="235"/>
      <c r="N319" s="428"/>
      <c r="O319" s="421"/>
      <c r="P319" s="421"/>
      <c r="Q319" s="421"/>
      <c r="R319" s="421"/>
      <c r="S319" s="245"/>
      <c r="T319" s="246"/>
      <c r="U319" s="246"/>
      <c r="V319" s="246"/>
      <c r="W319" s="247"/>
    </row>
    <row r="320" spans="1:23" ht="30" customHeight="1">
      <c r="A320" s="415"/>
      <c r="B320" s="418"/>
      <c r="C320" s="146" t="s">
        <v>22</v>
      </c>
      <c r="D320" s="421"/>
      <c r="E320" s="421"/>
      <c r="F320" s="421"/>
      <c r="G320" s="421"/>
      <c r="H320" s="426"/>
      <c r="I320" s="236"/>
      <c r="J320" s="234"/>
      <c r="K320" s="234"/>
      <c r="L320" s="234"/>
      <c r="M320" s="235"/>
      <c r="N320" s="428"/>
      <c r="O320" s="421"/>
      <c r="P320" s="421"/>
      <c r="Q320" s="421"/>
      <c r="R320" s="421"/>
      <c r="S320" s="245"/>
      <c r="T320" s="246"/>
      <c r="U320" s="246"/>
      <c r="V320" s="246"/>
      <c r="W320" s="247"/>
    </row>
    <row r="321" spans="1:23" ht="30" customHeight="1">
      <c r="A321" s="415"/>
      <c r="B321" s="418"/>
      <c r="C321" s="146" t="s">
        <v>23</v>
      </c>
      <c r="D321" s="421"/>
      <c r="E321" s="421"/>
      <c r="F321" s="421"/>
      <c r="G321" s="421"/>
      <c r="H321" s="426"/>
      <c r="I321" s="236"/>
      <c r="J321" s="234"/>
      <c r="K321" s="234"/>
      <c r="L321" s="234"/>
      <c r="M321" s="235"/>
      <c r="N321" s="428"/>
      <c r="O321" s="421"/>
      <c r="P321" s="421"/>
      <c r="Q321" s="421"/>
      <c r="R321" s="421"/>
      <c r="S321" s="245"/>
      <c r="T321" s="246"/>
      <c r="U321" s="246"/>
      <c r="V321" s="246"/>
      <c r="W321" s="247"/>
    </row>
    <row r="322" spans="1:23" ht="30" customHeight="1" thickBot="1">
      <c r="A322" s="415"/>
      <c r="B322" s="419"/>
      <c r="C322" s="149" t="s">
        <v>24</v>
      </c>
      <c r="D322" s="421"/>
      <c r="E322" s="421"/>
      <c r="F322" s="421"/>
      <c r="G322" s="421"/>
      <c r="H322" s="426"/>
      <c r="I322" s="237"/>
      <c r="J322" s="238"/>
      <c r="K322" s="238"/>
      <c r="L322" s="238"/>
      <c r="M322" s="239"/>
      <c r="N322" s="429"/>
      <c r="O322" s="424"/>
      <c r="P322" s="424"/>
      <c r="Q322" s="424"/>
      <c r="R322" s="424"/>
      <c r="S322" s="251"/>
      <c r="T322" s="248"/>
      <c r="U322" s="248"/>
      <c r="V322" s="248"/>
      <c r="W322" s="252"/>
    </row>
    <row r="323" spans="1:23" ht="30" customHeight="1" thickBot="1">
      <c r="A323" s="416"/>
      <c r="B323" s="422" t="s">
        <v>25</v>
      </c>
      <c r="C323" s="423"/>
      <c r="D323" s="256">
        <v>15.5</v>
      </c>
      <c r="E323" s="223"/>
      <c r="F323" s="223"/>
      <c r="G323" s="223">
        <v>3.44</v>
      </c>
      <c r="H323" s="223">
        <v>10.59</v>
      </c>
      <c r="I323" s="223">
        <f>I315+I316+I317+I318+I319+I320+I321+I322</f>
        <v>0</v>
      </c>
      <c r="J323" s="223">
        <f>J315+J316+J317+J318+J319+J320+J321+J322</f>
        <v>0</v>
      </c>
      <c r="K323" s="223">
        <f>K315+K316+K317+K318+K319+K320+K321+K322</f>
        <v>0</v>
      </c>
      <c r="L323" s="223">
        <f>L315+L316+L317+L318+L319+L320+L321+L322</f>
        <v>0</v>
      </c>
      <c r="M323" s="224">
        <f>M315+M316+M317+M318+M319+M320+M321+M322</f>
        <v>0</v>
      </c>
      <c r="N323" s="256">
        <v>13.52</v>
      </c>
      <c r="O323" s="223"/>
      <c r="P323" s="223"/>
      <c r="Q323" s="223"/>
      <c r="R323" s="223">
        <v>10.050000000000001</v>
      </c>
      <c r="S323" s="223">
        <f>S315+S316+S317+S318+S319+S320+S321+S322</f>
        <v>0</v>
      </c>
      <c r="T323" s="223">
        <f>T315+T316+T317+T318+T319+T320+T321+T322</f>
        <v>0</v>
      </c>
      <c r="U323" s="223">
        <f>U315+U316+U317+U318+U319+U320+U321+U322</f>
        <v>0</v>
      </c>
      <c r="V323" s="223">
        <f>V315+V316+V317+V318+V319+V320+V321+V322</f>
        <v>0</v>
      </c>
      <c r="W323" s="224">
        <f>W315+W316+W317+W318+W319+W320+W321+W322</f>
        <v>0</v>
      </c>
    </row>
    <row r="324" spans="1:23" ht="30" customHeight="1">
      <c r="A324" s="415">
        <v>38</v>
      </c>
      <c r="B324" s="417" t="s">
        <v>356</v>
      </c>
      <c r="C324" s="144" t="s">
        <v>17</v>
      </c>
      <c r="D324" s="420"/>
      <c r="E324" s="420"/>
      <c r="F324" s="420"/>
      <c r="G324" s="420"/>
      <c r="H324" s="425"/>
      <c r="I324" s="240">
        <v>1671.8</v>
      </c>
      <c r="J324" s="232"/>
      <c r="K324" s="232"/>
      <c r="L324" s="232"/>
      <c r="M324" s="233"/>
      <c r="N324" s="427"/>
      <c r="O324" s="420"/>
      <c r="P324" s="420"/>
      <c r="Q324" s="420"/>
      <c r="R324" s="420"/>
      <c r="S324" s="242">
        <v>2.93</v>
      </c>
      <c r="T324" s="243"/>
      <c r="U324" s="243"/>
      <c r="V324" s="243"/>
      <c r="W324" s="244"/>
    </row>
    <row r="325" spans="1:23" ht="30" customHeight="1">
      <c r="A325" s="415"/>
      <c r="B325" s="418"/>
      <c r="C325" s="146" t="s">
        <v>18</v>
      </c>
      <c r="D325" s="421"/>
      <c r="E325" s="421"/>
      <c r="F325" s="421"/>
      <c r="G325" s="421"/>
      <c r="H325" s="426"/>
      <c r="I325" s="236"/>
      <c r="J325" s="234"/>
      <c r="K325" s="234"/>
      <c r="L325" s="234"/>
      <c r="M325" s="235"/>
      <c r="N325" s="428"/>
      <c r="O325" s="421"/>
      <c r="P325" s="421"/>
      <c r="Q325" s="421"/>
      <c r="R325" s="421"/>
      <c r="S325" s="245"/>
      <c r="T325" s="246"/>
      <c r="U325" s="246"/>
      <c r="V325" s="246"/>
      <c r="W325" s="247"/>
    </row>
    <row r="326" spans="1:23" ht="30" customHeight="1">
      <c r="A326" s="415"/>
      <c r="B326" s="418"/>
      <c r="C326" s="146" t="s">
        <v>19</v>
      </c>
      <c r="D326" s="421"/>
      <c r="E326" s="421"/>
      <c r="F326" s="421"/>
      <c r="G326" s="421"/>
      <c r="H326" s="426"/>
      <c r="I326" s="236"/>
      <c r="J326" s="234"/>
      <c r="K326" s="234"/>
      <c r="L326" s="234"/>
      <c r="M326" s="235"/>
      <c r="N326" s="428"/>
      <c r="O326" s="421"/>
      <c r="P326" s="421"/>
      <c r="Q326" s="421"/>
      <c r="R326" s="421"/>
      <c r="S326" s="245"/>
      <c r="T326" s="246"/>
      <c r="U326" s="246"/>
      <c r="V326" s="246"/>
      <c r="W326" s="247"/>
    </row>
    <row r="327" spans="1:23" ht="30" customHeight="1">
      <c r="A327" s="415"/>
      <c r="B327" s="418"/>
      <c r="C327" s="146" t="s">
        <v>20</v>
      </c>
      <c r="D327" s="421"/>
      <c r="E327" s="421"/>
      <c r="F327" s="421"/>
      <c r="G327" s="421"/>
      <c r="H327" s="426"/>
      <c r="I327" s="236"/>
      <c r="J327" s="234"/>
      <c r="K327" s="234"/>
      <c r="L327" s="234"/>
      <c r="M327" s="235"/>
      <c r="N327" s="428"/>
      <c r="O327" s="421"/>
      <c r="P327" s="421"/>
      <c r="Q327" s="421"/>
      <c r="R327" s="421"/>
      <c r="S327" s="245"/>
      <c r="T327" s="246"/>
      <c r="U327" s="246"/>
      <c r="V327" s="246"/>
      <c r="W327" s="247"/>
    </row>
    <row r="328" spans="1:23" ht="30" customHeight="1">
      <c r="A328" s="415"/>
      <c r="B328" s="418"/>
      <c r="C328" s="146" t="s">
        <v>21</v>
      </c>
      <c r="D328" s="421"/>
      <c r="E328" s="421"/>
      <c r="F328" s="421"/>
      <c r="G328" s="421"/>
      <c r="H328" s="426"/>
      <c r="I328" s="236"/>
      <c r="J328" s="234">
        <v>17</v>
      </c>
      <c r="K328" s="234"/>
      <c r="L328" s="234">
        <v>64.459999999999994</v>
      </c>
      <c r="M328" s="235">
        <v>133.27000000000001</v>
      </c>
      <c r="N328" s="428"/>
      <c r="O328" s="421"/>
      <c r="P328" s="421"/>
      <c r="Q328" s="421"/>
      <c r="R328" s="421"/>
      <c r="S328" s="245"/>
      <c r="T328" s="246"/>
      <c r="U328" s="246"/>
      <c r="V328" s="246"/>
      <c r="W328" s="247"/>
    </row>
    <row r="329" spans="1:23" ht="30" customHeight="1">
      <c r="A329" s="415"/>
      <c r="B329" s="418"/>
      <c r="C329" s="146" t="s">
        <v>22</v>
      </c>
      <c r="D329" s="421"/>
      <c r="E329" s="421"/>
      <c r="F329" s="421"/>
      <c r="G329" s="421"/>
      <c r="H329" s="426"/>
      <c r="I329" s="236"/>
      <c r="J329" s="234"/>
      <c r="K329" s="234"/>
      <c r="L329" s="234"/>
      <c r="M329" s="235"/>
      <c r="N329" s="428"/>
      <c r="O329" s="421"/>
      <c r="P329" s="421"/>
      <c r="Q329" s="421"/>
      <c r="R329" s="421"/>
      <c r="S329" s="245"/>
      <c r="T329" s="246"/>
      <c r="U329" s="246"/>
      <c r="V329" s="246"/>
      <c r="W329" s="247"/>
    </row>
    <row r="330" spans="1:23" ht="30" customHeight="1">
      <c r="A330" s="415"/>
      <c r="B330" s="418"/>
      <c r="C330" s="146" t="s">
        <v>23</v>
      </c>
      <c r="D330" s="421"/>
      <c r="E330" s="421"/>
      <c r="F330" s="421"/>
      <c r="G330" s="421"/>
      <c r="H330" s="426"/>
      <c r="I330" s="236"/>
      <c r="J330" s="234"/>
      <c r="K330" s="234"/>
      <c r="L330" s="234"/>
      <c r="M330" s="235"/>
      <c r="N330" s="428"/>
      <c r="O330" s="421"/>
      <c r="P330" s="421"/>
      <c r="Q330" s="421"/>
      <c r="R330" s="421"/>
      <c r="S330" s="245"/>
      <c r="T330" s="246"/>
      <c r="U330" s="246"/>
      <c r="V330" s="246"/>
      <c r="W330" s="247"/>
    </row>
    <row r="331" spans="1:23" ht="30" customHeight="1" thickBot="1">
      <c r="A331" s="415"/>
      <c r="B331" s="419"/>
      <c r="C331" s="149" t="s">
        <v>24</v>
      </c>
      <c r="D331" s="421"/>
      <c r="E331" s="421"/>
      <c r="F331" s="421"/>
      <c r="G331" s="421"/>
      <c r="H331" s="426"/>
      <c r="I331" s="237"/>
      <c r="J331" s="238"/>
      <c r="K331" s="238"/>
      <c r="L331" s="238"/>
      <c r="M331" s="239"/>
      <c r="N331" s="429"/>
      <c r="O331" s="424"/>
      <c r="P331" s="424"/>
      <c r="Q331" s="424"/>
      <c r="R331" s="424"/>
      <c r="S331" s="251"/>
      <c r="T331" s="248"/>
      <c r="U331" s="248"/>
      <c r="V331" s="248"/>
      <c r="W331" s="252"/>
    </row>
    <row r="332" spans="1:23" ht="30" customHeight="1" thickBot="1">
      <c r="A332" s="416"/>
      <c r="B332" s="422" t="s">
        <v>25</v>
      </c>
      <c r="C332" s="423"/>
      <c r="D332" s="256">
        <v>5065</v>
      </c>
      <c r="E332" s="223">
        <v>508</v>
      </c>
      <c r="F332" s="223">
        <v>2.2200000000000002</v>
      </c>
      <c r="G332" s="223">
        <v>382</v>
      </c>
      <c r="H332" s="223">
        <v>216.74</v>
      </c>
      <c r="I332" s="223">
        <f>I324+I325+I326+I327+I328+I329+I330+I331</f>
        <v>1671.8</v>
      </c>
      <c r="J332" s="223">
        <f>J324+J325+J326+J327+J328+J329+J330+J331</f>
        <v>17</v>
      </c>
      <c r="K332" s="223">
        <f>K324+K325+K326+K327+K328+K329+K330+K331</f>
        <v>0</v>
      </c>
      <c r="L332" s="223">
        <f>L324+L325+L326+L327+L328+L329+L330+L331</f>
        <v>64.459999999999994</v>
      </c>
      <c r="M332" s="224">
        <f>M324+M325+M326+M327+M328+M329+M330+M331</f>
        <v>133.27000000000001</v>
      </c>
      <c r="N332" s="256">
        <v>116.67</v>
      </c>
      <c r="O332" s="223">
        <v>71.319999999999993</v>
      </c>
      <c r="P332" s="223"/>
      <c r="Q332" s="223">
        <v>6.77</v>
      </c>
      <c r="R332" s="223">
        <v>43.6</v>
      </c>
      <c r="S332" s="223">
        <f>S324+S325+S326+S327+S328+S329+S330+S331</f>
        <v>2.93</v>
      </c>
      <c r="T332" s="223">
        <f>T324+T325+T326+T327+T328+T329+T330+T331</f>
        <v>0</v>
      </c>
      <c r="U332" s="223">
        <f>U324+U325+U326+U327+U328+U329+U330+U331</f>
        <v>0</v>
      </c>
      <c r="V332" s="223">
        <f>V324+V325+V326+V327+V328+V329+V330+V331</f>
        <v>0</v>
      </c>
      <c r="W332" s="224">
        <f>W324+W325+W326+W327+W328+W329+W330+W331</f>
        <v>0</v>
      </c>
    </row>
    <row r="333" spans="1:23" ht="30" customHeight="1">
      <c r="A333" s="415">
        <v>39</v>
      </c>
      <c r="B333" s="417" t="s">
        <v>357</v>
      </c>
      <c r="C333" s="144" t="s">
        <v>17</v>
      </c>
      <c r="D333" s="420"/>
      <c r="E333" s="420"/>
      <c r="F333" s="420"/>
      <c r="G333" s="420"/>
      <c r="H333" s="425"/>
      <c r="I333" s="240"/>
      <c r="J333" s="232"/>
      <c r="K333" s="232"/>
      <c r="L333" s="232"/>
      <c r="M333" s="233"/>
      <c r="N333" s="427"/>
      <c r="O333" s="420"/>
      <c r="P333" s="420"/>
      <c r="Q333" s="420"/>
      <c r="R333" s="420"/>
      <c r="S333" s="242"/>
      <c r="T333" s="243"/>
      <c r="U333" s="243"/>
      <c r="V333" s="243"/>
      <c r="W333" s="244"/>
    </row>
    <row r="334" spans="1:23" ht="30" customHeight="1">
      <c r="A334" s="415"/>
      <c r="B334" s="418"/>
      <c r="C334" s="146" t="s">
        <v>18</v>
      </c>
      <c r="D334" s="421"/>
      <c r="E334" s="421"/>
      <c r="F334" s="421"/>
      <c r="G334" s="421"/>
      <c r="H334" s="426"/>
      <c r="I334" s="236"/>
      <c r="J334" s="234"/>
      <c r="K334" s="234"/>
      <c r="L334" s="234"/>
      <c r="M334" s="235"/>
      <c r="N334" s="428"/>
      <c r="O334" s="421"/>
      <c r="P334" s="421"/>
      <c r="Q334" s="421"/>
      <c r="R334" s="421"/>
      <c r="S334" s="245"/>
      <c r="T334" s="246"/>
      <c r="U334" s="246"/>
      <c r="V334" s="246"/>
      <c r="W334" s="247"/>
    </row>
    <row r="335" spans="1:23" ht="30" customHeight="1">
      <c r="A335" s="415"/>
      <c r="B335" s="418"/>
      <c r="C335" s="146" t="s">
        <v>19</v>
      </c>
      <c r="D335" s="421"/>
      <c r="E335" s="421"/>
      <c r="F335" s="421"/>
      <c r="G335" s="421"/>
      <c r="H335" s="426"/>
      <c r="I335" s="236"/>
      <c r="J335" s="234"/>
      <c r="K335" s="234"/>
      <c r="L335" s="234"/>
      <c r="M335" s="235"/>
      <c r="N335" s="428"/>
      <c r="O335" s="421"/>
      <c r="P335" s="421"/>
      <c r="Q335" s="421"/>
      <c r="R335" s="421"/>
      <c r="S335" s="245"/>
      <c r="T335" s="246"/>
      <c r="U335" s="246"/>
      <c r="V335" s="246"/>
      <c r="W335" s="247"/>
    </row>
    <row r="336" spans="1:23" ht="30" customHeight="1">
      <c r="A336" s="415"/>
      <c r="B336" s="418"/>
      <c r="C336" s="146" t="s">
        <v>20</v>
      </c>
      <c r="D336" s="421"/>
      <c r="E336" s="421"/>
      <c r="F336" s="421"/>
      <c r="G336" s="421"/>
      <c r="H336" s="426"/>
      <c r="I336" s="236"/>
      <c r="J336" s="234"/>
      <c r="K336" s="234"/>
      <c r="L336" s="234"/>
      <c r="M336" s="235"/>
      <c r="N336" s="428"/>
      <c r="O336" s="421"/>
      <c r="P336" s="421"/>
      <c r="Q336" s="421"/>
      <c r="R336" s="421"/>
      <c r="S336" s="245"/>
      <c r="T336" s="246"/>
      <c r="U336" s="246"/>
      <c r="V336" s="246"/>
      <c r="W336" s="247"/>
    </row>
    <row r="337" spans="1:23" ht="30" customHeight="1">
      <c r="A337" s="415"/>
      <c r="B337" s="418"/>
      <c r="C337" s="146" t="s">
        <v>21</v>
      </c>
      <c r="D337" s="421"/>
      <c r="E337" s="421"/>
      <c r="F337" s="421"/>
      <c r="G337" s="421"/>
      <c r="H337" s="426"/>
      <c r="I337" s="236">
        <v>1.5</v>
      </c>
      <c r="J337" s="234"/>
      <c r="K337" s="234"/>
      <c r="L337" s="234"/>
      <c r="M337" s="235"/>
      <c r="N337" s="428"/>
      <c r="O337" s="421"/>
      <c r="P337" s="421"/>
      <c r="Q337" s="421"/>
      <c r="R337" s="421"/>
      <c r="S337" s="245"/>
      <c r="T337" s="246"/>
      <c r="U337" s="246"/>
      <c r="V337" s="246"/>
      <c r="W337" s="247"/>
    </row>
    <row r="338" spans="1:23" ht="30" customHeight="1">
      <c r="A338" s="415"/>
      <c r="B338" s="418"/>
      <c r="C338" s="146" t="s">
        <v>22</v>
      </c>
      <c r="D338" s="421"/>
      <c r="E338" s="421"/>
      <c r="F338" s="421"/>
      <c r="G338" s="421"/>
      <c r="H338" s="426"/>
      <c r="I338" s="236"/>
      <c r="J338" s="234"/>
      <c r="K338" s="234"/>
      <c r="L338" s="234"/>
      <c r="M338" s="235"/>
      <c r="N338" s="428"/>
      <c r="O338" s="421"/>
      <c r="P338" s="421"/>
      <c r="Q338" s="421"/>
      <c r="R338" s="421"/>
      <c r="S338" s="245"/>
      <c r="T338" s="246"/>
      <c r="U338" s="246"/>
      <c r="V338" s="246"/>
      <c r="W338" s="247"/>
    </row>
    <row r="339" spans="1:23" ht="30" customHeight="1">
      <c r="A339" s="415"/>
      <c r="B339" s="418"/>
      <c r="C339" s="146" t="s">
        <v>23</v>
      </c>
      <c r="D339" s="421"/>
      <c r="E339" s="421"/>
      <c r="F339" s="421"/>
      <c r="G339" s="421"/>
      <c r="H339" s="426"/>
      <c r="I339" s="236"/>
      <c r="J339" s="234"/>
      <c r="K339" s="234"/>
      <c r="L339" s="234"/>
      <c r="M339" s="235"/>
      <c r="N339" s="428"/>
      <c r="O339" s="421"/>
      <c r="P339" s="421"/>
      <c r="Q339" s="421"/>
      <c r="R339" s="421"/>
      <c r="S339" s="245"/>
      <c r="T339" s="246"/>
      <c r="U339" s="246"/>
      <c r="V339" s="246"/>
      <c r="W339" s="247"/>
    </row>
    <row r="340" spans="1:23" ht="30" customHeight="1" thickBot="1">
      <c r="A340" s="415"/>
      <c r="B340" s="419"/>
      <c r="C340" s="149" t="s">
        <v>24</v>
      </c>
      <c r="D340" s="421"/>
      <c r="E340" s="421"/>
      <c r="F340" s="421"/>
      <c r="G340" s="421"/>
      <c r="H340" s="426"/>
      <c r="I340" s="237"/>
      <c r="J340" s="238"/>
      <c r="K340" s="238"/>
      <c r="L340" s="238"/>
      <c r="M340" s="239"/>
      <c r="N340" s="429"/>
      <c r="O340" s="424"/>
      <c r="P340" s="424"/>
      <c r="Q340" s="424"/>
      <c r="R340" s="424"/>
      <c r="S340" s="251"/>
      <c r="T340" s="248"/>
      <c r="U340" s="248"/>
      <c r="V340" s="248"/>
      <c r="W340" s="252"/>
    </row>
    <row r="341" spans="1:23" ht="30" customHeight="1" thickBot="1">
      <c r="A341" s="416"/>
      <c r="B341" s="422" t="s">
        <v>25</v>
      </c>
      <c r="C341" s="423"/>
      <c r="D341" s="256">
        <v>179.48</v>
      </c>
      <c r="E341" s="223">
        <v>3.54</v>
      </c>
      <c r="F341" s="223"/>
      <c r="G341" s="223">
        <v>7.67</v>
      </c>
      <c r="H341" s="223">
        <v>0.51</v>
      </c>
      <c r="I341" s="223">
        <f>I333+I334+I335+I336+I337+I338+I339+I340</f>
        <v>1.5</v>
      </c>
      <c r="J341" s="223">
        <f>J333+J334+J335+J336+J337+J338+J339+J340</f>
        <v>0</v>
      </c>
      <c r="K341" s="223">
        <f>K333+K334+K335+K336+K337+K338+K339+K340</f>
        <v>0</v>
      </c>
      <c r="L341" s="223">
        <f>L333+L334+L335+L336+L337+L338+L339+L340</f>
        <v>0</v>
      </c>
      <c r="M341" s="224">
        <f>M333+M334+M335+M336+M337+M338+M339+M340</f>
        <v>0</v>
      </c>
      <c r="N341" s="256">
        <v>0.67</v>
      </c>
      <c r="O341" s="223"/>
      <c r="P341" s="223"/>
      <c r="Q341" s="223"/>
      <c r="R341" s="223"/>
      <c r="S341" s="223">
        <f>S333+S334+S335+S336+S337+S338+S339+S340</f>
        <v>0</v>
      </c>
      <c r="T341" s="223">
        <f>T333+T334+T335+T336+T337+T338+T339+T340</f>
        <v>0</v>
      </c>
      <c r="U341" s="223">
        <f>U333+U334+U335+U336+U337+U338+U339+U340</f>
        <v>0</v>
      </c>
      <c r="V341" s="223">
        <f>V333+V334+V335+V336+V337+V338+V339+V340</f>
        <v>0</v>
      </c>
      <c r="W341" s="224">
        <f>W333+W334+W335+W336+W337+W338+W339+W340</f>
        <v>0</v>
      </c>
    </row>
    <row r="342" spans="1:23" ht="30" customHeight="1">
      <c r="A342" s="415">
        <v>40</v>
      </c>
      <c r="B342" s="417" t="s">
        <v>358</v>
      </c>
      <c r="C342" s="144" t="s">
        <v>17</v>
      </c>
      <c r="D342" s="420"/>
      <c r="E342" s="420"/>
      <c r="F342" s="420"/>
      <c r="G342" s="420"/>
      <c r="H342" s="425"/>
      <c r="I342" s="240">
        <v>33.5</v>
      </c>
      <c r="J342" s="232"/>
      <c r="K342" s="232"/>
      <c r="L342" s="232"/>
      <c r="M342" s="233"/>
      <c r="N342" s="427"/>
      <c r="O342" s="420"/>
      <c r="P342" s="420"/>
      <c r="Q342" s="420"/>
      <c r="R342" s="420"/>
      <c r="S342" s="242"/>
      <c r="T342" s="243"/>
      <c r="U342" s="243"/>
      <c r="V342" s="243"/>
      <c r="W342" s="244"/>
    </row>
    <row r="343" spans="1:23" ht="30" customHeight="1">
      <c r="A343" s="415"/>
      <c r="B343" s="418"/>
      <c r="C343" s="146" t="s">
        <v>18</v>
      </c>
      <c r="D343" s="421"/>
      <c r="E343" s="421"/>
      <c r="F343" s="421"/>
      <c r="G343" s="421"/>
      <c r="H343" s="426"/>
      <c r="I343" s="236"/>
      <c r="J343" s="234"/>
      <c r="K343" s="234"/>
      <c r="L343" s="234"/>
      <c r="M343" s="235"/>
      <c r="N343" s="428"/>
      <c r="O343" s="421"/>
      <c r="P343" s="421"/>
      <c r="Q343" s="421"/>
      <c r="R343" s="421"/>
      <c r="S343" s="245"/>
      <c r="T343" s="246"/>
      <c r="U343" s="246"/>
      <c r="V343" s="246"/>
      <c r="W343" s="247"/>
    </row>
    <row r="344" spans="1:23" ht="30" customHeight="1">
      <c r="A344" s="415"/>
      <c r="B344" s="418"/>
      <c r="C344" s="146" t="s">
        <v>19</v>
      </c>
      <c r="D344" s="421"/>
      <c r="E344" s="421"/>
      <c r="F344" s="421"/>
      <c r="G344" s="421"/>
      <c r="H344" s="426"/>
      <c r="I344" s="236"/>
      <c r="J344" s="234"/>
      <c r="K344" s="234"/>
      <c r="L344" s="234"/>
      <c r="M344" s="235"/>
      <c r="N344" s="428"/>
      <c r="O344" s="421"/>
      <c r="P344" s="421"/>
      <c r="Q344" s="421"/>
      <c r="R344" s="421"/>
      <c r="S344" s="245"/>
      <c r="T344" s="246"/>
      <c r="U344" s="246"/>
      <c r="V344" s="246"/>
      <c r="W344" s="247"/>
    </row>
    <row r="345" spans="1:23" ht="30" customHeight="1">
      <c r="A345" s="415"/>
      <c r="B345" s="418"/>
      <c r="C345" s="146" t="s">
        <v>20</v>
      </c>
      <c r="D345" s="421"/>
      <c r="E345" s="421"/>
      <c r="F345" s="421"/>
      <c r="G345" s="421"/>
      <c r="H345" s="426"/>
      <c r="I345" s="236"/>
      <c r="J345" s="234"/>
      <c r="K345" s="234"/>
      <c r="L345" s="234"/>
      <c r="M345" s="235"/>
      <c r="N345" s="428"/>
      <c r="O345" s="421"/>
      <c r="P345" s="421"/>
      <c r="Q345" s="421"/>
      <c r="R345" s="421"/>
      <c r="S345" s="245"/>
      <c r="T345" s="246"/>
      <c r="U345" s="246"/>
      <c r="V345" s="246"/>
      <c r="W345" s="247"/>
    </row>
    <row r="346" spans="1:23" ht="30" customHeight="1">
      <c r="A346" s="415"/>
      <c r="B346" s="418"/>
      <c r="C346" s="146" t="s">
        <v>21</v>
      </c>
      <c r="D346" s="421"/>
      <c r="E346" s="421"/>
      <c r="F346" s="421"/>
      <c r="G346" s="421"/>
      <c r="H346" s="426"/>
      <c r="I346" s="236"/>
      <c r="J346" s="234"/>
      <c r="K346" s="234"/>
      <c r="L346" s="234"/>
      <c r="M346" s="235"/>
      <c r="N346" s="428"/>
      <c r="O346" s="421"/>
      <c r="P346" s="421"/>
      <c r="Q346" s="421"/>
      <c r="R346" s="421"/>
      <c r="S346" s="245"/>
      <c r="T346" s="246"/>
      <c r="U346" s="246"/>
      <c r="V346" s="246"/>
      <c r="W346" s="247"/>
    </row>
    <row r="347" spans="1:23" ht="30" customHeight="1">
      <c r="A347" s="415"/>
      <c r="B347" s="418"/>
      <c r="C347" s="146" t="s">
        <v>22</v>
      </c>
      <c r="D347" s="421"/>
      <c r="E347" s="421"/>
      <c r="F347" s="421"/>
      <c r="G347" s="421"/>
      <c r="H347" s="426"/>
      <c r="I347" s="236"/>
      <c r="J347" s="234"/>
      <c r="K347" s="234"/>
      <c r="L347" s="234"/>
      <c r="M347" s="235"/>
      <c r="N347" s="428"/>
      <c r="O347" s="421"/>
      <c r="P347" s="421"/>
      <c r="Q347" s="421"/>
      <c r="R347" s="421"/>
      <c r="S347" s="245"/>
      <c r="T347" s="246"/>
      <c r="U347" s="246"/>
      <c r="V347" s="246"/>
      <c r="W347" s="247"/>
    </row>
    <row r="348" spans="1:23" ht="30" customHeight="1">
      <c r="A348" s="415"/>
      <c r="B348" s="418"/>
      <c r="C348" s="146" t="s">
        <v>23</v>
      </c>
      <c r="D348" s="421"/>
      <c r="E348" s="421"/>
      <c r="F348" s="421"/>
      <c r="G348" s="421"/>
      <c r="H348" s="426"/>
      <c r="I348" s="236"/>
      <c r="J348" s="234"/>
      <c r="K348" s="234"/>
      <c r="L348" s="234"/>
      <c r="M348" s="235"/>
      <c r="N348" s="428"/>
      <c r="O348" s="421"/>
      <c r="P348" s="421"/>
      <c r="Q348" s="421"/>
      <c r="R348" s="421"/>
      <c r="S348" s="245"/>
      <c r="T348" s="246"/>
      <c r="U348" s="246"/>
      <c r="V348" s="246"/>
      <c r="W348" s="247"/>
    </row>
    <row r="349" spans="1:23" ht="30" customHeight="1" thickBot="1">
      <c r="A349" s="415"/>
      <c r="B349" s="419"/>
      <c r="C349" s="149" t="s">
        <v>24</v>
      </c>
      <c r="D349" s="421"/>
      <c r="E349" s="421"/>
      <c r="F349" s="421"/>
      <c r="G349" s="421"/>
      <c r="H349" s="426"/>
      <c r="I349" s="237"/>
      <c r="J349" s="238"/>
      <c r="K349" s="238"/>
      <c r="L349" s="238"/>
      <c r="M349" s="239"/>
      <c r="N349" s="429"/>
      <c r="O349" s="424"/>
      <c r="P349" s="424"/>
      <c r="Q349" s="424"/>
      <c r="R349" s="424"/>
      <c r="S349" s="251"/>
      <c r="T349" s="248"/>
      <c r="U349" s="248"/>
      <c r="V349" s="248"/>
      <c r="W349" s="252"/>
    </row>
    <row r="350" spans="1:23" ht="30" customHeight="1" thickBot="1">
      <c r="A350" s="416"/>
      <c r="B350" s="422" t="s">
        <v>25</v>
      </c>
      <c r="C350" s="423"/>
      <c r="D350" s="256">
        <v>786.72</v>
      </c>
      <c r="E350" s="223">
        <v>33.56</v>
      </c>
      <c r="F350" s="223">
        <v>389.82</v>
      </c>
      <c r="G350" s="223">
        <v>3.3</v>
      </c>
      <c r="H350" s="223">
        <v>1.66</v>
      </c>
      <c r="I350" s="223">
        <f>I342+I343+I344+I345+I346+I347+I348+I349</f>
        <v>33.5</v>
      </c>
      <c r="J350" s="223">
        <f>J342+J343+J344+J345+J346+J347+J348+J349</f>
        <v>0</v>
      </c>
      <c r="K350" s="223">
        <f>K342+K343+K344+K345+K346+K347+K348+K349</f>
        <v>0</v>
      </c>
      <c r="L350" s="223">
        <f>L342+L343+L344+L345+L346+L347+L348+L349</f>
        <v>0</v>
      </c>
      <c r="M350" s="224">
        <f>M342+M343+M344+M345+M346+M347+M348+M349</f>
        <v>0</v>
      </c>
      <c r="N350" s="256"/>
      <c r="O350" s="223"/>
      <c r="P350" s="223"/>
      <c r="Q350" s="223"/>
      <c r="R350" s="223"/>
      <c r="S350" s="223">
        <f>S342+S343+S344+S345+S346+S347+S348+S349</f>
        <v>0</v>
      </c>
      <c r="T350" s="223">
        <f>T342+T343+T344+T345+T346+T347+T348+T349</f>
        <v>0</v>
      </c>
      <c r="U350" s="223">
        <f>U342+U343+U344+U345+U346+U347+U348+U349</f>
        <v>0</v>
      </c>
      <c r="V350" s="223">
        <f>V342+V343+V344+V345+V346+V347+V348+V349</f>
        <v>0</v>
      </c>
      <c r="W350" s="224">
        <f>W342+W343+W344+W345+W346+W347+W348+W349</f>
        <v>0</v>
      </c>
    </row>
    <row r="351" spans="1:23" ht="30" customHeight="1">
      <c r="A351" s="415">
        <v>41</v>
      </c>
      <c r="B351" s="417" t="s">
        <v>359</v>
      </c>
      <c r="C351" s="144" t="s">
        <v>17</v>
      </c>
      <c r="D351" s="420"/>
      <c r="E351" s="420"/>
      <c r="F351" s="420"/>
      <c r="G351" s="420"/>
      <c r="H351" s="425"/>
      <c r="I351" s="240"/>
      <c r="J351" s="232"/>
      <c r="K351" s="232"/>
      <c r="L351" s="232"/>
      <c r="M351" s="233"/>
      <c r="N351" s="427"/>
      <c r="O351" s="420"/>
      <c r="P351" s="420"/>
      <c r="Q351" s="420"/>
      <c r="R351" s="420"/>
      <c r="S351" s="242"/>
      <c r="T351" s="243"/>
      <c r="U351" s="243"/>
      <c r="V351" s="243"/>
      <c r="W351" s="244"/>
    </row>
    <row r="352" spans="1:23" ht="30" customHeight="1">
      <c r="A352" s="415"/>
      <c r="B352" s="418"/>
      <c r="C352" s="146" t="s">
        <v>18</v>
      </c>
      <c r="D352" s="421"/>
      <c r="E352" s="421"/>
      <c r="F352" s="421"/>
      <c r="G352" s="421"/>
      <c r="H352" s="426"/>
      <c r="I352" s="236"/>
      <c r="J352" s="234"/>
      <c r="K352" s="234"/>
      <c r="L352" s="234"/>
      <c r="M352" s="235"/>
      <c r="N352" s="428"/>
      <c r="O352" s="421"/>
      <c r="P352" s="421"/>
      <c r="Q352" s="421"/>
      <c r="R352" s="421"/>
      <c r="S352" s="245"/>
      <c r="T352" s="246"/>
      <c r="U352" s="246"/>
      <c r="V352" s="246"/>
      <c r="W352" s="247"/>
    </row>
    <row r="353" spans="1:23" ht="30" customHeight="1">
      <c r="A353" s="415"/>
      <c r="B353" s="418"/>
      <c r="C353" s="146" t="s">
        <v>19</v>
      </c>
      <c r="D353" s="421"/>
      <c r="E353" s="421"/>
      <c r="F353" s="421"/>
      <c r="G353" s="421"/>
      <c r="H353" s="426"/>
      <c r="I353" s="236"/>
      <c r="J353" s="234"/>
      <c r="K353" s="234"/>
      <c r="L353" s="234"/>
      <c r="M353" s="235"/>
      <c r="N353" s="428"/>
      <c r="O353" s="421"/>
      <c r="P353" s="421"/>
      <c r="Q353" s="421"/>
      <c r="R353" s="421"/>
      <c r="S353" s="245"/>
      <c r="T353" s="246"/>
      <c r="U353" s="246"/>
      <c r="V353" s="246"/>
      <c r="W353" s="247"/>
    </row>
    <row r="354" spans="1:23" ht="30" customHeight="1">
      <c r="A354" s="415"/>
      <c r="B354" s="418"/>
      <c r="C354" s="146" t="s">
        <v>20</v>
      </c>
      <c r="D354" s="421"/>
      <c r="E354" s="421"/>
      <c r="F354" s="421"/>
      <c r="G354" s="421"/>
      <c r="H354" s="426"/>
      <c r="I354" s="236"/>
      <c r="J354" s="234"/>
      <c r="K354" s="234"/>
      <c r="L354" s="234"/>
      <c r="M354" s="235"/>
      <c r="N354" s="428"/>
      <c r="O354" s="421"/>
      <c r="P354" s="421"/>
      <c r="Q354" s="421"/>
      <c r="R354" s="421"/>
      <c r="S354" s="245"/>
      <c r="T354" s="246"/>
      <c r="U354" s="246"/>
      <c r="V354" s="246"/>
      <c r="W354" s="247"/>
    </row>
    <row r="355" spans="1:23" ht="30" customHeight="1">
      <c r="A355" s="415"/>
      <c r="B355" s="418"/>
      <c r="C355" s="146" t="s">
        <v>21</v>
      </c>
      <c r="D355" s="421"/>
      <c r="E355" s="421"/>
      <c r="F355" s="421"/>
      <c r="G355" s="421"/>
      <c r="H355" s="426"/>
      <c r="I355" s="236">
        <v>9.8000000000000007</v>
      </c>
      <c r="J355" s="234"/>
      <c r="K355" s="234"/>
      <c r="L355" s="234"/>
      <c r="M355" s="235"/>
      <c r="N355" s="428"/>
      <c r="O355" s="421"/>
      <c r="P355" s="421"/>
      <c r="Q355" s="421"/>
      <c r="R355" s="421"/>
      <c r="S355" s="245"/>
      <c r="T355" s="246"/>
      <c r="U355" s="246"/>
      <c r="V355" s="246"/>
      <c r="W355" s="247"/>
    </row>
    <row r="356" spans="1:23" ht="30" customHeight="1">
      <c r="A356" s="415"/>
      <c r="B356" s="418"/>
      <c r="C356" s="146" t="s">
        <v>22</v>
      </c>
      <c r="D356" s="421"/>
      <c r="E356" s="421"/>
      <c r="F356" s="421"/>
      <c r="G356" s="421"/>
      <c r="H356" s="426"/>
      <c r="I356" s="236"/>
      <c r="J356" s="234"/>
      <c r="K356" s="234"/>
      <c r="L356" s="234"/>
      <c r="M356" s="235"/>
      <c r="N356" s="428"/>
      <c r="O356" s="421"/>
      <c r="P356" s="421"/>
      <c r="Q356" s="421"/>
      <c r="R356" s="421"/>
      <c r="S356" s="245"/>
      <c r="T356" s="246"/>
      <c r="U356" s="246"/>
      <c r="V356" s="246"/>
      <c r="W356" s="247"/>
    </row>
    <row r="357" spans="1:23" ht="30" customHeight="1">
      <c r="A357" s="415"/>
      <c r="B357" s="418"/>
      <c r="C357" s="146" t="s">
        <v>23</v>
      </c>
      <c r="D357" s="421"/>
      <c r="E357" s="421"/>
      <c r="F357" s="421"/>
      <c r="G357" s="421"/>
      <c r="H357" s="426"/>
      <c r="I357" s="236"/>
      <c r="J357" s="234"/>
      <c r="K357" s="234"/>
      <c r="L357" s="234"/>
      <c r="M357" s="235"/>
      <c r="N357" s="428"/>
      <c r="O357" s="421"/>
      <c r="P357" s="421"/>
      <c r="Q357" s="421"/>
      <c r="R357" s="421"/>
      <c r="S357" s="245"/>
      <c r="T357" s="246"/>
      <c r="U357" s="246"/>
      <c r="V357" s="246"/>
      <c r="W357" s="247"/>
    </row>
    <row r="358" spans="1:23" ht="30" customHeight="1" thickBot="1">
      <c r="A358" s="415"/>
      <c r="B358" s="419"/>
      <c r="C358" s="149" t="s">
        <v>24</v>
      </c>
      <c r="D358" s="421"/>
      <c r="E358" s="421"/>
      <c r="F358" s="421"/>
      <c r="G358" s="421"/>
      <c r="H358" s="426"/>
      <c r="I358" s="237"/>
      <c r="J358" s="238"/>
      <c r="K358" s="238"/>
      <c r="L358" s="238"/>
      <c r="M358" s="239"/>
      <c r="N358" s="429"/>
      <c r="O358" s="424"/>
      <c r="P358" s="424"/>
      <c r="Q358" s="424"/>
      <c r="R358" s="424"/>
      <c r="S358" s="251"/>
      <c r="T358" s="248"/>
      <c r="U358" s="248"/>
      <c r="V358" s="248"/>
      <c r="W358" s="252"/>
    </row>
    <row r="359" spans="1:23" ht="30" customHeight="1" thickBot="1">
      <c r="A359" s="416"/>
      <c r="B359" s="422" t="s">
        <v>25</v>
      </c>
      <c r="C359" s="423"/>
      <c r="D359" s="256">
        <v>330.12</v>
      </c>
      <c r="E359" s="223">
        <v>25.43</v>
      </c>
      <c r="F359" s="223">
        <v>13.4</v>
      </c>
      <c r="G359" s="223">
        <v>16</v>
      </c>
      <c r="H359" s="223">
        <v>16.29</v>
      </c>
      <c r="I359" s="223">
        <f>I351+I352+I353+I354+I355+I356+I357+I358</f>
        <v>9.8000000000000007</v>
      </c>
      <c r="J359" s="223">
        <f>J351+J352+J353+J354+J355+J356+J357+J358</f>
        <v>0</v>
      </c>
      <c r="K359" s="223">
        <f>K351+K352+K353+K354+K355+K356+K357+K358</f>
        <v>0</v>
      </c>
      <c r="L359" s="223">
        <f>L351+L352+L353+L354+L355+L356+L357+L358</f>
        <v>0</v>
      </c>
      <c r="M359" s="224">
        <f>M351+M352+M353+M354+M355+M356+M357+M358</f>
        <v>0</v>
      </c>
      <c r="N359" s="256"/>
      <c r="O359" s="223"/>
      <c r="P359" s="223"/>
      <c r="Q359" s="223"/>
      <c r="R359" s="223"/>
      <c r="S359" s="223">
        <f>S351+S352+S353+S354+S355+S356+S357+S358</f>
        <v>0</v>
      </c>
      <c r="T359" s="223">
        <f>T351+T352+T353+T354+T355+T356+T357+T358</f>
        <v>0</v>
      </c>
      <c r="U359" s="223">
        <f>U351+U352+U353+U354+U355+U356+U357+U358</f>
        <v>0</v>
      </c>
      <c r="V359" s="223">
        <f>V351+V352+V353+V354+V355+V356+V357+V358</f>
        <v>0</v>
      </c>
      <c r="W359" s="224">
        <f>W351+W352+W353+W354+W355+W356+W357+W358</f>
        <v>0</v>
      </c>
    </row>
    <row r="360" spans="1:23" ht="30" customHeight="1">
      <c r="A360" s="415">
        <v>42</v>
      </c>
      <c r="B360" s="417" t="s">
        <v>360</v>
      </c>
      <c r="C360" s="144" t="s">
        <v>17</v>
      </c>
      <c r="D360" s="420"/>
      <c r="E360" s="420"/>
      <c r="F360" s="420"/>
      <c r="G360" s="420"/>
      <c r="H360" s="425"/>
      <c r="I360" s="240"/>
      <c r="J360" s="232"/>
      <c r="K360" s="232"/>
      <c r="L360" s="232"/>
      <c r="M360" s="233"/>
      <c r="N360" s="427"/>
      <c r="O360" s="420"/>
      <c r="P360" s="420"/>
      <c r="Q360" s="420"/>
      <c r="R360" s="420"/>
      <c r="S360" s="242"/>
      <c r="T360" s="243"/>
      <c r="U360" s="243"/>
      <c r="V360" s="243"/>
      <c r="W360" s="244"/>
    </row>
    <row r="361" spans="1:23" ht="30" customHeight="1">
      <c r="A361" s="415"/>
      <c r="B361" s="418"/>
      <c r="C361" s="146" t="s">
        <v>18</v>
      </c>
      <c r="D361" s="421"/>
      <c r="E361" s="421"/>
      <c r="F361" s="421"/>
      <c r="G361" s="421"/>
      <c r="H361" s="426"/>
      <c r="I361" s="236"/>
      <c r="J361" s="234"/>
      <c r="K361" s="234"/>
      <c r="L361" s="234"/>
      <c r="M361" s="235"/>
      <c r="N361" s="428"/>
      <c r="O361" s="421"/>
      <c r="P361" s="421"/>
      <c r="Q361" s="421"/>
      <c r="R361" s="421"/>
      <c r="S361" s="245"/>
      <c r="T361" s="246"/>
      <c r="U361" s="246"/>
      <c r="V361" s="246"/>
      <c r="W361" s="247"/>
    </row>
    <row r="362" spans="1:23" ht="30" customHeight="1">
      <c r="A362" s="415"/>
      <c r="B362" s="418"/>
      <c r="C362" s="146" t="s">
        <v>19</v>
      </c>
      <c r="D362" s="421"/>
      <c r="E362" s="421"/>
      <c r="F362" s="421"/>
      <c r="G362" s="421"/>
      <c r="H362" s="426"/>
      <c r="I362" s="236"/>
      <c r="J362" s="234"/>
      <c r="K362" s="234"/>
      <c r="L362" s="234"/>
      <c r="M362" s="235"/>
      <c r="N362" s="428"/>
      <c r="O362" s="421"/>
      <c r="P362" s="421"/>
      <c r="Q362" s="421"/>
      <c r="R362" s="421"/>
      <c r="S362" s="245"/>
      <c r="T362" s="246"/>
      <c r="U362" s="246"/>
      <c r="V362" s="246"/>
      <c r="W362" s="247"/>
    </row>
    <row r="363" spans="1:23" ht="30" customHeight="1">
      <c r="A363" s="415"/>
      <c r="B363" s="418"/>
      <c r="C363" s="146" t="s">
        <v>20</v>
      </c>
      <c r="D363" s="421"/>
      <c r="E363" s="421"/>
      <c r="F363" s="421"/>
      <c r="G363" s="421"/>
      <c r="H363" s="426"/>
      <c r="I363" s="236"/>
      <c r="J363" s="234"/>
      <c r="K363" s="234"/>
      <c r="L363" s="234"/>
      <c r="M363" s="235"/>
      <c r="N363" s="428"/>
      <c r="O363" s="421"/>
      <c r="P363" s="421"/>
      <c r="Q363" s="421"/>
      <c r="R363" s="421"/>
      <c r="S363" s="245"/>
      <c r="T363" s="246"/>
      <c r="U363" s="246"/>
      <c r="V363" s="246"/>
      <c r="W363" s="247"/>
    </row>
    <row r="364" spans="1:23" ht="30" customHeight="1">
      <c r="A364" s="415"/>
      <c r="B364" s="418"/>
      <c r="C364" s="146" t="s">
        <v>21</v>
      </c>
      <c r="D364" s="421"/>
      <c r="E364" s="421"/>
      <c r="F364" s="421"/>
      <c r="G364" s="421"/>
      <c r="H364" s="426"/>
      <c r="I364" s="236"/>
      <c r="J364" s="234"/>
      <c r="K364" s="234"/>
      <c r="L364" s="234"/>
      <c r="M364" s="235"/>
      <c r="N364" s="428"/>
      <c r="O364" s="421"/>
      <c r="P364" s="421"/>
      <c r="Q364" s="421"/>
      <c r="R364" s="421"/>
      <c r="S364" s="245"/>
      <c r="T364" s="246"/>
      <c r="U364" s="246"/>
      <c r="V364" s="246"/>
      <c r="W364" s="247"/>
    </row>
    <row r="365" spans="1:23" ht="30" customHeight="1">
      <c r="A365" s="415"/>
      <c r="B365" s="418"/>
      <c r="C365" s="146" t="s">
        <v>22</v>
      </c>
      <c r="D365" s="421"/>
      <c r="E365" s="421"/>
      <c r="F365" s="421"/>
      <c r="G365" s="421"/>
      <c r="H365" s="426"/>
      <c r="I365" s="236"/>
      <c r="J365" s="234"/>
      <c r="K365" s="234"/>
      <c r="L365" s="234"/>
      <c r="M365" s="235"/>
      <c r="N365" s="428"/>
      <c r="O365" s="421"/>
      <c r="P365" s="421"/>
      <c r="Q365" s="421"/>
      <c r="R365" s="421"/>
      <c r="S365" s="245"/>
      <c r="T365" s="246"/>
      <c r="U365" s="246"/>
      <c r="V365" s="246"/>
      <c r="W365" s="247"/>
    </row>
    <row r="366" spans="1:23" ht="30" customHeight="1">
      <c r="A366" s="415"/>
      <c r="B366" s="418"/>
      <c r="C366" s="146" t="s">
        <v>23</v>
      </c>
      <c r="D366" s="421"/>
      <c r="E366" s="421"/>
      <c r="F366" s="421"/>
      <c r="G366" s="421"/>
      <c r="H366" s="426"/>
      <c r="I366" s="236"/>
      <c r="J366" s="234"/>
      <c r="K366" s="234"/>
      <c r="L366" s="234"/>
      <c r="M366" s="235"/>
      <c r="N366" s="428"/>
      <c r="O366" s="421"/>
      <c r="P366" s="421"/>
      <c r="Q366" s="421"/>
      <c r="R366" s="421"/>
      <c r="S366" s="245"/>
      <c r="T366" s="246"/>
      <c r="U366" s="246"/>
      <c r="V366" s="246"/>
      <c r="W366" s="247"/>
    </row>
    <row r="367" spans="1:23" ht="30" customHeight="1" thickBot="1">
      <c r="A367" s="415"/>
      <c r="B367" s="419"/>
      <c r="C367" s="149" t="s">
        <v>24</v>
      </c>
      <c r="D367" s="421"/>
      <c r="E367" s="421"/>
      <c r="F367" s="421"/>
      <c r="G367" s="421"/>
      <c r="H367" s="426"/>
      <c r="I367" s="237"/>
      <c r="J367" s="238"/>
      <c r="K367" s="238"/>
      <c r="L367" s="238"/>
      <c r="M367" s="239"/>
      <c r="N367" s="429"/>
      <c r="O367" s="424"/>
      <c r="P367" s="424"/>
      <c r="Q367" s="424"/>
      <c r="R367" s="424"/>
      <c r="S367" s="251"/>
      <c r="T367" s="248"/>
      <c r="U367" s="248"/>
      <c r="V367" s="248"/>
      <c r="W367" s="252"/>
    </row>
    <row r="368" spans="1:23" ht="30" customHeight="1" thickBot="1">
      <c r="A368" s="416"/>
      <c r="B368" s="422" t="s">
        <v>25</v>
      </c>
      <c r="C368" s="423"/>
      <c r="D368" s="256">
        <v>926.79</v>
      </c>
      <c r="E368" s="223">
        <v>1</v>
      </c>
      <c r="F368" s="223">
        <v>542.63</v>
      </c>
      <c r="G368" s="223">
        <v>21</v>
      </c>
      <c r="H368" s="223">
        <v>16.920000000000002</v>
      </c>
      <c r="I368" s="223">
        <f>I360+I361+I362+I363+I364+I365+I366+I367</f>
        <v>0</v>
      </c>
      <c r="J368" s="223">
        <f>J360+J361+J362+J363+J364+J365+J366+J367</f>
        <v>0</v>
      </c>
      <c r="K368" s="223">
        <f>K360+K361+K362+K363+K364+K365+K366+K367</f>
        <v>0</v>
      </c>
      <c r="L368" s="223">
        <f>L360+L361+L362+L363+L364+L365+L366+L367</f>
        <v>0</v>
      </c>
      <c r="M368" s="224">
        <f>M360+M361+M362+M363+M364+M365+M366+M367</f>
        <v>0</v>
      </c>
      <c r="N368" s="256"/>
      <c r="O368" s="223"/>
      <c r="P368" s="223"/>
      <c r="Q368" s="223"/>
      <c r="R368" s="223"/>
      <c r="S368" s="223">
        <f>S360+S361+S362+S363+S364+S365+S366+S367</f>
        <v>0</v>
      </c>
      <c r="T368" s="223">
        <f>T360+T361+T362+T363+T364+T365+T366+T367</f>
        <v>0</v>
      </c>
      <c r="U368" s="223">
        <f>U360+U361+U362+U363+U364+U365+U366+U367</f>
        <v>0</v>
      </c>
      <c r="V368" s="223">
        <f>V360+V361+V362+V363+V364+V365+V366+V367</f>
        <v>0</v>
      </c>
      <c r="W368" s="224">
        <f>W360+W361+W362+W363+W364+W365+W366+W367</f>
        <v>0</v>
      </c>
    </row>
    <row r="369" spans="1:23" ht="30" customHeight="1">
      <c r="A369" s="430"/>
      <c r="B369" s="432"/>
      <c r="C369" s="89" t="s">
        <v>17</v>
      </c>
      <c r="D369" s="524"/>
      <c r="E369" s="524"/>
      <c r="F369" s="524"/>
      <c r="G369" s="524"/>
      <c r="H369" s="527"/>
      <c r="I369" s="257">
        <f t="shared" ref="I369:I372" si="0">I9+I18+I27+I36+I45+I54+I63+I72+I81+I90+I99+I108+I117+I126+I135+I144+I153+I162+I171+I180+I189+I198+I207+I216+I225+I234+I243+I252+I261+I270+I279+I288+I297+I306+I315+I324+I333+I342+I351+I360</f>
        <v>3586.35</v>
      </c>
      <c r="J369" s="258">
        <f t="shared" ref="J369:M369" si="1">J9+J18+J27+J36+J45+J54+J63+J72+J81+J90+J99+J108+J117+J126+J135+J144+J153+J162+J171+J180+J189+J198+J207+J216+J225+J234+J243+J252+J261+J270+J279+J288+J297+J306+J315+J324+J333+J342+J351+J360</f>
        <v>0</v>
      </c>
      <c r="K369" s="258">
        <f t="shared" si="1"/>
        <v>322.5</v>
      </c>
      <c r="L369" s="258">
        <f t="shared" si="1"/>
        <v>0</v>
      </c>
      <c r="M369" s="259">
        <f t="shared" si="1"/>
        <v>73.17</v>
      </c>
      <c r="N369" s="529"/>
      <c r="O369" s="524"/>
      <c r="P369" s="524"/>
      <c r="Q369" s="524"/>
      <c r="R369" s="524"/>
      <c r="S369" s="260">
        <f t="shared" ref="S369:V369" si="2">S9+S18+S27+S36+S45+S54+S63+S72+S81+S90+S99+S108+S117+S126+S135+S144+S153+S162+S171+S180+S189+S198+S207+S216+S225+S234+S243+S252+S261+S270+S279+S288+S297+S306+S315+S324+S333+S342+S351+S360</f>
        <v>2.93</v>
      </c>
      <c r="T369" s="261">
        <f t="shared" si="2"/>
        <v>0</v>
      </c>
      <c r="U369" s="261">
        <f t="shared" si="2"/>
        <v>0</v>
      </c>
      <c r="V369" s="261">
        <f t="shared" si="2"/>
        <v>0</v>
      </c>
      <c r="W369" s="262">
        <f t="shared" ref="W369:W376" si="3">W9+W18+W27+W36+W45+W54+W63+W72+W81+W90+W99+W108+W117+W126+W135+W144+W153+W162+W171+W180+W189+W198+W207+W216+W225+W234+W243+W252+W261+W270+W279+W288+W297+W306+W315+W324+W333+W342+W351+W360</f>
        <v>0</v>
      </c>
    </row>
    <row r="370" spans="1:23" ht="30" customHeight="1">
      <c r="A370" s="430"/>
      <c r="B370" s="433"/>
      <c r="C370" s="91" t="s">
        <v>18</v>
      </c>
      <c r="D370" s="525"/>
      <c r="E370" s="525"/>
      <c r="F370" s="525"/>
      <c r="G370" s="525"/>
      <c r="H370" s="528"/>
      <c r="I370" s="263">
        <f t="shared" si="0"/>
        <v>21</v>
      </c>
      <c r="J370" s="264">
        <f t="shared" ref="J370:M370" si="4">J10+J19+J28+J37+J46+J55+J64+J73+J82+J91+J100+J109+J118+J127+J136+J145+J154+J163+J172+J181+J190+J199+J208+J217+J226+J235+J244+J253+J262+J271+J280+J289+J298+J307+J316+J325+J334+J343+J352+J361</f>
        <v>0</v>
      </c>
      <c r="K370" s="264">
        <f t="shared" si="4"/>
        <v>251.8</v>
      </c>
      <c r="L370" s="264">
        <f t="shared" si="4"/>
        <v>0</v>
      </c>
      <c r="M370" s="265">
        <f t="shared" si="4"/>
        <v>14</v>
      </c>
      <c r="N370" s="530"/>
      <c r="O370" s="525"/>
      <c r="P370" s="525"/>
      <c r="Q370" s="525"/>
      <c r="R370" s="525"/>
      <c r="S370" s="266">
        <f t="shared" ref="S370:V370" si="5">S10+S19+S28+S37+S46+S55+S64+S73+S82+S91+S100+S109+S118+S127+S136+S145+S154+S163+S172+S181+S190+S199+S208+S217+S226+S235+S244+S253+S262+S271+S280+S289+S298+S307+S316+S325+S334+S343+S352+S361</f>
        <v>0</v>
      </c>
      <c r="T370" s="267">
        <f t="shared" si="5"/>
        <v>0</v>
      </c>
      <c r="U370" s="267">
        <f t="shared" si="5"/>
        <v>0</v>
      </c>
      <c r="V370" s="267">
        <f t="shared" si="5"/>
        <v>0</v>
      </c>
      <c r="W370" s="268">
        <f t="shared" si="3"/>
        <v>0</v>
      </c>
    </row>
    <row r="371" spans="1:23" ht="30" customHeight="1">
      <c r="A371" s="430"/>
      <c r="B371" s="433"/>
      <c r="C371" s="91" t="s">
        <v>19</v>
      </c>
      <c r="D371" s="525"/>
      <c r="E371" s="525"/>
      <c r="F371" s="525"/>
      <c r="G371" s="525"/>
      <c r="H371" s="528"/>
      <c r="I371" s="263">
        <f t="shared" si="0"/>
        <v>68.430000000000007</v>
      </c>
      <c r="J371" s="264">
        <f t="shared" ref="J371:M371" si="6">J11+J20+J29+J38+J47+J56+J65+J74+J83+J92+J101+J110+J119+J128+J137+J146+J155+J164+J173+J182+J191+J200+J209+J218+J227+J236+J245+J254+J263+J272+J281+J290+J299+J308+J317+J326+J335+J344+J353+J362</f>
        <v>3.43</v>
      </c>
      <c r="K371" s="264">
        <f t="shared" si="6"/>
        <v>420</v>
      </c>
      <c r="L371" s="264">
        <f t="shared" si="6"/>
        <v>38.07</v>
      </c>
      <c r="M371" s="265">
        <f t="shared" si="6"/>
        <v>8</v>
      </c>
      <c r="N371" s="530"/>
      <c r="O371" s="525"/>
      <c r="P371" s="525"/>
      <c r="Q371" s="525"/>
      <c r="R371" s="525"/>
      <c r="S371" s="266">
        <f t="shared" ref="S371:V371" si="7">S11+S20+S29+S38+S47+S56+S65+S74+S83+S92+S101+S110+S119+S128+S137+S146+S155+S164+S173+S182+S191+S200+S209+S218+S227+S236+S245+S254+S263+S272+S281+S290+S299+S308+S317+S326+S335+S344+S353+S362</f>
        <v>0</v>
      </c>
      <c r="T371" s="267">
        <f t="shared" si="7"/>
        <v>0</v>
      </c>
      <c r="U371" s="267">
        <f t="shared" si="7"/>
        <v>0</v>
      </c>
      <c r="V371" s="267">
        <f t="shared" si="7"/>
        <v>0</v>
      </c>
      <c r="W371" s="268">
        <f t="shared" si="3"/>
        <v>0</v>
      </c>
    </row>
    <row r="372" spans="1:23" ht="30" customHeight="1">
      <c r="A372" s="430"/>
      <c r="B372" s="433"/>
      <c r="C372" s="91" t="s">
        <v>20</v>
      </c>
      <c r="D372" s="525"/>
      <c r="E372" s="525"/>
      <c r="F372" s="525"/>
      <c r="G372" s="525"/>
      <c r="H372" s="528"/>
      <c r="I372" s="263">
        <f t="shared" si="0"/>
        <v>1543.72</v>
      </c>
      <c r="J372" s="264">
        <f t="shared" ref="J372:M372" si="8">J12+J21+J30+J39+J48+J57+J66+J75+J84+J93+J102+J111+J120+J129+J138+J147+J156+J165+J174+J183+J192+J201+J210+J219+J228+J237+J246+J255+J264+J273+J282+J291+J300+J309+J318+J327+J336+J345+J354+J363</f>
        <v>636.25</v>
      </c>
      <c r="K372" s="264">
        <f t="shared" si="8"/>
        <v>0</v>
      </c>
      <c r="L372" s="264">
        <f t="shared" si="8"/>
        <v>10.7</v>
      </c>
      <c r="M372" s="265">
        <f t="shared" si="8"/>
        <v>73.7</v>
      </c>
      <c r="N372" s="530"/>
      <c r="O372" s="525"/>
      <c r="P372" s="525"/>
      <c r="Q372" s="525"/>
      <c r="R372" s="525"/>
      <c r="S372" s="266">
        <f t="shared" ref="S372:V372" si="9">S12+S21+S30+S39+S48+S57+S66+S75+S84+S93+S102+S111+S120+S129+S138+S147+S156+S165+S174+S183+S192+S201+S210+S219+S228+S237+S246+S255+S264+S273+S282+S291+S300+S309+S318+S327+S336+S345+S354+S363</f>
        <v>14</v>
      </c>
      <c r="T372" s="267">
        <f t="shared" si="9"/>
        <v>0.3</v>
      </c>
      <c r="U372" s="267">
        <f t="shared" si="9"/>
        <v>0</v>
      </c>
      <c r="V372" s="267">
        <f t="shared" si="9"/>
        <v>0</v>
      </c>
      <c r="W372" s="268">
        <f t="shared" si="3"/>
        <v>0.2</v>
      </c>
    </row>
    <row r="373" spans="1:23" ht="30" customHeight="1">
      <c r="A373" s="430"/>
      <c r="B373" s="433"/>
      <c r="C373" s="91" t="s">
        <v>21</v>
      </c>
      <c r="D373" s="525"/>
      <c r="E373" s="525"/>
      <c r="F373" s="525"/>
      <c r="G373" s="525"/>
      <c r="H373" s="528"/>
      <c r="I373" s="263">
        <f t="shared" ref="I373:M373" si="10">I13+I22+I31+I40+I49+I58+I67+I76+I85+I94+I103+I112+I121+I130+I139+I148+I157+I166+I175+I184+I193+I202+I211+I220+I229+I238+I247+I256+I265+I274+I283+I292+I301+I310+I319+I328+I337+I346+I355+I364</f>
        <v>2449.09</v>
      </c>
      <c r="J373" s="264">
        <f t="shared" si="10"/>
        <v>130.29000000000002</v>
      </c>
      <c r="K373" s="264">
        <f t="shared" si="10"/>
        <v>25.81</v>
      </c>
      <c r="L373" s="264">
        <f t="shared" si="10"/>
        <v>246.64999999999998</v>
      </c>
      <c r="M373" s="265">
        <f t="shared" si="10"/>
        <v>375.63</v>
      </c>
      <c r="N373" s="530"/>
      <c r="O373" s="525"/>
      <c r="P373" s="525"/>
      <c r="Q373" s="525"/>
      <c r="R373" s="525"/>
      <c r="S373" s="266">
        <f t="shared" ref="S373:V373" si="11">S13+S22+S31+S40+S49+S58+S67+S76+S85+S94+S103+S112+S121+S130+S139+S148+S157+S166+S175+S184+S193+S202+S211+S220+S229+S238+S247+S256+S265+S274+S283+S292+S301+S310+S319+S328+S337+S346+S355+S364</f>
        <v>83.299000000000007</v>
      </c>
      <c r="T373" s="267">
        <f t="shared" si="11"/>
        <v>0</v>
      </c>
      <c r="U373" s="267">
        <f t="shared" si="11"/>
        <v>0</v>
      </c>
      <c r="V373" s="267">
        <f t="shared" si="11"/>
        <v>24</v>
      </c>
      <c r="W373" s="268">
        <f t="shared" si="3"/>
        <v>8</v>
      </c>
    </row>
    <row r="374" spans="1:23" ht="30" customHeight="1">
      <c r="A374" s="430"/>
      <c r="B374" s="433"/>
      <c r="C374" s="91" t="s">
        <v>22</v>
      </c>
      <c r="D374" s="525"/>
      <c r="E374" s="525"/>
      <c r="F374" s="525"/>
      <c r="G374" s="525"/>
      <c r="H374" s="528"/>
      <c r="I374" s="263">
        <f t="shared" ref="I374:M374" si="12">I14+I23+I32+I41+I50+I59+I68+I77+I86+I95+I104+I113+I122+I131+I140+I149+I158+I167+I176+I185+I194+I203+I212+I221+I230+I239+I248+I257+I266+I275+I284+I293+I302+I311+I320+I329+I338+I347+I356+I365</f>
        <v>0</v>
      </c>
      <c r="J374" s="264">
        <f t="shared" si="12"/>
        <v>0</v>
      </c>
      <c r="K374" s="264">
        <f t="shared" si="12"/>
        <v>0</v>
      </c>
      <c r="L374" s="264">
        <f t="shared" si="12"/>
        <v>0</v>
      </c>
      <c r="M374" s="265">
        <f t="shared" si="12"/>
        <v>0</v>
      </c>
      <c r="N374" s="530"/>
      <c r="O374" s="525"/>
      <c r="P374" s="525"/>
      <c r="Q374" s="525"/>
      <c r="R374" s="525"/>
      <c r="S374" s="266">
        <f t="shared" ref="S374:V374" si="13">S14+S23+S32+S41+S50+S59+S68+S77+S86+S95+S104+S113+S122+S131+S140+S149+S158+S167+S176+S185+S194+S203+S212+S221+S230+S239+S248+S257+S266+S275+S284+S293+S302+S311+S320+S329+S338+S347+S356+S365</f>
        <v>0</v>
      </c>
      <c r="T374" s="267">
        <f t="shared" si="13"/>
        <v>0</v>
      </c>
      <c r="U374" s="267">
        <f t="shared" si="13"/>
        <v>0</v>
      </c>
      <c r="V374" s="267">
        <f t="shared" si="13"/>
        <v>0</v>
      </c>
      <c r="W374" s="268">
        <f t="shared" si="3"/>
        <v>0</v>
      </c>
    </row>
    <row r="375" spans="1:23" ht="30" customHeight="1">
      <c r="A375" s="430"/>
      <c r="B375" s="433"/>
      <c r="C375" s="91" t="s">
        <v>23</v>
      </c>
      <c r="D375" s="525"/>
      <c r="E375" s="525"/>
      <c r="F375" s="525"/>
      <c r="G375" s="525"/>
      <c r="H375" s="528"/>
      <c r="I375" s="263">
        <f t="shared" ref="I375:M375" si="14">I15+I24+I33+I42+I51+I60+I69+I78+I87+I96+I105+I114+I123+I132+I141+I150+I159+I168+I177+I186+I195+I204+I213+I222+I231+I240+I249+I258+I267+I276+I285+I294+I303+I312+I321+I330+I339+I348+I357+I366</f>
        <v>0</v>
      </c>
      <c r="J375" s="264">
        <f t="shared" si="14"/>
        <v>0</v>
      </c>
      <c r="K375" s="264">
        <f t="shared" si="14"/>
        <v>0</v>
      </c>
      <c r="L375" s="264">
        <f t="shared" si="14"/>
        <v>0</v>
      </c>
      <c r="M375" s="265">
        <f t="shared" si="14"/>
        <v>0</v>
      </c>
      <c r="N375" s="530"/>
      <c r="O375" s="525"/>
      <c r="P375" s="525"/>
      <c r="Q375" s="525"/>
      <c r="R375" s="525"/>
      <c r="S375" s="266">
        <f t="shared" ref="S375:V375" si="15">S15+S24+S33+S42+S51+S60+S69+S78+S87+S96+S105+S114+S123+S132+S141+S150+S159+S168+S177+S186+S195+S204+S213+S222+S231+S240+S249+S258+S267+S276+S285+S294+S303+S312+S321+S330+S339+S348+S357+S366</f>
        <v>0</v>
      </c>
      <c r="T375" s="267">
        <f t="shared" si="15"/>
        <v>0</v>
      </c>
      <c r="U375" s="267">
        <f t="shared" si="15"/>
        <v>0</v>
      </c>
      <c r="V375" s="267">
        <f t="shared" si="15"/>
        <v>0</v>
      </c>
      <c r="W375" s="268">
        <f t="shared" si="3"/>
        <v>0</v>
      </c>
    </row>
    <row r="376" spans="1:23" ht="30" customHeight="1" thickBot="1">
      <c r="A376" s="430"/>
      <c r="B376" s="434"/>
      <c r="C376" s="92" t="s">
        <v>24</v>
      </c>
      <c r="D376" s="525"/>
      <c r="E376" s="525"/>
      <c r="F376" s="525"/>
      <c r="G376" s="525"/>
      <c r="H376" s="528"/>
      <c r="I376" s="269">
        <f t="shared" ref="I376:M376" si="16">I16+I25+I34+I43+I52+I61+I70+I79+I88+I97+I106+I115+I124+I133+I142+I151+I160+I169+I178+I187+I196+I205+I214+I223+I232+I241+I250+I259+I268+I277+I286+I295+I304+I313+I322+I331+I340+I349+I358+I367</f>
        <v>15</v>
      </c>
      <c r="J376" s="270">
        <f t="shared" si="16"/>
        <v>0</v>
      </c>
      <c r="K376" s="270">
        <f t="shared" si="16"/>
        <v>0</v>
      </c>
      <c r="L376" s="270">
        <f t="shared" si="16"/>
        <v>0</v>
      </c>
      <c r="M376" s="271">
        <f t="shared" si="16"/>
        <v>5.0999999999999996</v>
      </c>
      <c r="N376" s="531"/>
      <c r="O376" s="526"/>
      <c r="P376" s="526"/>
      <c r="Q376" s="526"/>
      <c r="R376" s="526"/>
      <c r="S376" s="272">
        <f t="shared" ref="S376:V376" si="17">S16+S25+S34+S43+S52+S61+S70+S79+S88+S97+S106+S115+S124+S133+S142+S151+S160+S169+S178+S187+S196+S205+S214+S223+S232+S241+S250+S259+S268+S277+S286+S295+S304+S313+S322+S331+S340+S349+S358+S367</f>
        <v>0</v>
      </c>
      <c r="T376" s="273">
        <f t="shared" si="17"/>
        <v>0</v>
      </c>
      <c r="U376" s="273">
        <f t="shared" si="17"/>
        <v>0</v>
      </c>
      <c r="V376" s="273">
        <f t="shared" si="17"/>
        <v>0</v>
      </c>
      <c r="W376" s="274">
        <f t="shared" si="3"/>
        <v>0</v>
      </c>
    </row>
    <row r="377" spans="1:23" ht="30" customHeight="1" thickBot="1">
      <c r="A377" s="431"/>
      <c r="B377" s="437" t="s">
        <v>361</v>
      </c>
      <c r="C377" s="438"/>
      <c r="D377" s="275">
        <f>SUM(D9:D376)</f>
        <v>29947.620000000006</v>
      </c>
      <c r="E377" s="96">
        <f>SUM(E9:E376)</f>
        <v>2790.02</v>
      </c>
      <c r="F377" s="96">
        <f>SUM(F9:F376)</f>
        <v>8309.0300000000007</v>
      </c>
      <c r="G377" s="96">
        <f>SUM(G9:G376)</f>
        <v>2331.4700000000003</v>
      </c>
      <c r="H377" s="96">
        <f>SUM(H9:H376)</f>
        <v>1753.2299999999998</v>
      </c>
      <c r="I377" s="96">
        <v>7683.6</v>
      </c>
      <c r="J377" s="96">
        <v>770</v>
      </c>
      <c r="K377" s="96">
        <v>1020</v>
      </c>
      <c r="L377" s="96">
        <f>L17+L26+L62+L71+L107+L125+L188+L332+L368</f>
        <v>295.41999999999996</v>
      </c>
      <c r="M377" s="97">
        <f>M17+M26+M35+M62+M71+M80+M125+M152+M287+M332+M368</f>
        <v>549.6</v>
      </c>
      <c r="N377" s="275">
        <f>SUM(N9:N376)</f>
        <v>302.89000000000004</v>
      </c>
      <c r="O377" s="96">
        <f>SUM(O9:O376)</f>
        <v>190.26999999999998</v>
      </c>
      <c r="P377" s="96">
        <f>SUM(P9:P376)</f>
        <v>64.14</v>
      </c>
      <c r="Q377" s="96">
        <f>SUM(Q9:Q376)</f>
        <v>1015.0399999999998</v>
      </c>
      <c r="R377" s="96">
        <f>SUM(R9:R376)</f>
        <v>200.12</v>
      </c>
      <c r="S377" s="96">
        <f>S26+S107+S125+S134+S143+S332+S368</f>
        <v>100.22900000000001</v>
      </c>
      <c r="T377" s="96">
        <v>0.3</v>
      </c>
      <c r="U377" s="96">
        <f>U368</f>
        <v>0</v>
      </c>
      <c r="V377" s="96">
        <v>24</v>
      </c>
      <c r="W377" s="97">
        <v>8.1999999999999993</v>
      </c>
    </row>
    <row r="378" spans="1:23" ht="63.75" customHeight="1">
      <c r="C378" s="29"/>
    </row>
  </sheetData>
  <mergeCells count="553">
    <mergeCell ref="O369:O376"/>
    <mergeCell ref="P369:P376"/>
    <mergeCell ref="Q369:Q376"/>
    <mergeCell ref="R369:R376"/>
    <mergeCell ref="B377:C377"/>
    <mergeCell ref="A369:A377"/>
    <mergeCell ref="B369:B376"/>
    <mergeCell ref="D369:D376"/>
    <mergeCell ref="E369:E376"/>
    <mergeCell ref="F369:F376"/>
    <mergeCell ref="G369:G376"/>
    <mergeCell ref="H369:H376"/>
    <mergeCell ref="N369:N376"/>
    <mergeCell ref="G360:G367"/>
    <mergeCell ref="H360:H367"/>
    <mergeCell ref="N360:N367"/>
    <mergeCell ref="O351:O358"/>
    <mergeCell ref="P351:P358"/>
    <mergeCell ref="Q351:Q358"/>
    <mergeCell ref="R351:R358"/>
    <mergeCell ref="B359:C359"/>
    <mergeCell ref="A360:A368"/>
    <mergeCell ref="B360:B367"/>
    <mergeCell ref="D360:D367"/>
    <mergeCell ref="E360:E367"/>
    <mergeCell ref="F360:F367"/>
    <mergeCell ref="R360:R367"/>
    <mergeCell ref="B368:C368"/>
    <mergeCell ref="O360:O367"/>
    <mergeCell ref="P360:P367"/>
    <mergeCell ref="Q360:Q367"/>
    <mergeCell ref="A351:A359"/>
    <mergeCell ref="B351:B358"/>
    <mergeCell ref="D351:D358"/>
    <mergeCell ref="E351:E358"/>
    <mergeCell ref="F351:F358"/>
    <mergeCell ref="G351:G358"/>
    <mergeCell ref="H351:H358"/>
    <mergeCell ref="N351:N358"/>
    <mergeCell ref="G342:G349"/>
    <mergeCell ref="H342:H349"/>
    <mergeCell ref="N342:N349"/>
    <mergeCell ref="O333:O340"/>
    <mergeCell ref="P333:P340"/>
    <mergeCell ref="Q333:Q340"/>
    <mergeCell ref="R333:R340"/>
    <mergeCell ref="B341:C341"/>
    <mergeCell ref="A342:A350"/>
    <mergeCell ref="B342:B349"/>
    <mergeCell ref="D342:D349"/>
    <mergeCell ref="E342:E349"/>
    <mergeCell ref="F342:F349"/>
    <mergeCell ref="R342:R349"/>
    <mergeCell ref="B350:C350"/>
    <mergeCell ref="O342:O349"/>
    <mergeCell ref="P342:P349"/>
    <mergeCell ref="Q342:Q349"/>
    <mergeCell ref="A333:A341"/>
    <mergeCell ref="B333:B340"/>
    <mergeCell ref="D333:D340"/>
    <mergeCell ref="E333:E340"/>
    <mergeCell ref="F333:F340"/>
    <mergeCell ref="G333:G340"/>
    <mergeCell ref="H333:H340"/>
    <mergeCell ref="N333:N340"/>
    <mergeCell ref="G324:G331"/>
    <mergeCell ref="H324:H331"/>
    <mergeCell ref="N324:N331"/>
    <mergeCell ref="O315:O322"/>
    <mergeCell ref="P315:P322"/>
    <mergeCell ref="Q315:Q322"/>
    <mergeCell ref="R315:R322"/>
    <mergeCell ref="B323:C323"/>
    <mergeCell ref="A324:A332"/>
    <mergeCell ref="B324:B331"/>
    <mergeCell ref="D324:D331"/>
    <mergeCell ref="E324:E331"/>
    <mergeCell ref="F324:F331"/>
    <mergeCell ref="R324:R331"/>
    <mergeCell ref="B332:C332"/>
    <mergeCell ref="O324:O331"/>
    <mergeCell ref="P324:P331"/>
    <mergeCell ref="Q324:Q331"/>
    <mergeCell ref="A315:A323"/>
    <mergeCell ref="B315:B322"/>
    <mergeCell ref="D315:D322"/>
    <mergeCell ref="E315:E322"/>
    <mergeCell ref="F315:F322"/>
    <mergeCell ref="G315:G322"/>
    <mergeCell ref="H315:H322"/>
    <mergeCell ref="N315:N322"/>
    <mergeCell ref="G306:G313"/>
    <mergeCell ref="H306:H313"/>
    <mergeCell ref="N306:N313"/>
    <mergeCell ref="O297:O304"/>
    <mergeCell ref="P297:P304"/>
    <mergeCell ref="Q297:Q304"/>
    <mergeCell ref="R297:R304"/>
    <mergeCell ref="B305:C305"/>
    <mergeCell ref="A306:A314"/>
    <mergeCell ref="B306:B313"/>
    <mergeCell ref="D306:D313"/>
    <mergeCell ref="E306:E313"/>
    <mergeCell ref="F306:F313"/>
    <mergeCell ref="R306:R313"/>
    <mergeCell ref="B314:C314"/>
    <mergeCell ref="O306:O313"/>
    <mergeCell ref="P306:P313"/>
    <mergeCell ref="Q306:Q313"/>
    <mergeCell ref="A297:A305"/>
    <mergeCell ref="B297:B304"/>
    <mergeCell ref="D297:D304"/>
    <mergeCell ref="E297:E304"/>
    <mergeCell ref="F297:F304"/>
    <mergeCell ref="G297:G304"/>
    <mergeCell ref="H297:H304"/>
    <mergeCell ref="N297:N304"/>
    <mergeCell ref="G288:G295"/>
    <mergeCell ref="H288:H295"/>
    <mergeCell ref="N288:N295"/>
    <mergeCell ref="O279:O286"/>
    <mergeCell ref="P279:P286"/>
    <mergeCell ref="Q279:Q286"/>
    <mergeCell ref="R279:R286"/>
    <mergeCell ref="B287:C287"/>
    <mergeCell ref="A288:A296"/>
    <mergeCell ref="B288:B295"/>
    <mergeCell ref="D288:D295"/>
    <mergeCell ref="E288:E295"/>
    <mergeCell ref="F288:F295"/>
    <mergeCell ref="R288:R295"/>
    <mergeCell ref="B296:C296"/>
    <mergeCell ref="O288:O295"/>
    <mergeCell ref="P288:P295"/>
    <mergeCell ref="Q288:Q295"/>
    <mergeCell ref="A279:A287"/>
    <mergeCell ref="B279:B286"/>
    <mergeCell ref="D279:D286"/>
    <mergeCell ref="E279:E286"/>
    <mergeCell ref="F279:F286"/>
    <mergeCell ref="G279:G286"/>
    <mergeCell ref="H279:H286"/>
    <mergeCell ref="N279:N286"/>
    <mergeCell ref="G270:G277"/>
    <mergeCell ref="H270:H277"/>
    <mergeCell ref="N270:N277"/>
    <mergeCell ref="O261:O268"/>
    <mergeCell ref="P261:P268"/>
    <mergeCell ref="Q261:Q268"/>
    <mergeCell ref="R261:R268"/>
    <mergeCell ref="B269:C269"/>
    <mergeCell ref="A270:A278"/>
    <mergeCell ref="B270:B277"/>
    <mergeCell ref="D270:D277"/>
    <mergeCell ref="E270:E277"/>
    <mergeCell ref="F270:F277"/>
    <mergeCell ref="R270:R277"/>
    <mergeCell ref="B278:C278"/>
    <mergeCell ref="O270:O277"/>
    <mergeCell ref="P270:P277"/>
    <mergeCell ref="Q270:Q277"/>
    <mergeCell ref="A261:A269"/>
    <mergeCell ref="B261:B268"/>
    <mergeCell ref="D261:D268"/>
    <mergeCell ref="E261:E268"/>
    <mergeCell ref="F261:F268"/>
    <mergeCell ref="G261:G268"/>
    <mergeCell ref="H261:H268"/>
    <mergeCell ref="N261:N268"/>
    <mergeCell ref="G252:G259"/>
    <mergeCell ref="H252:H259"/>
    <mergeCell ref="N252:N259"/>
    <mergeCell ref="O243:O250"/>
    <mergeCell ref="P243:P250"/>
    <mergeCell ref="Q243:Q250"/>
    <mergeCell ref="R243:R250"/>
    <mergeCell ref="B251:C251"/>
    <mergeCell ref="A252:A260"/>
    <mergeCell ref="B252:B259"/>
    <mergeCell ref="D252:D259"/>
    <mergeCell ref="E252:E259"/>
    <mergeCell ref="F252:F259"/>
    <mergeCell ref="R252:R259"/>
    <mergeCell ref="B260:C260"/>
    <mergeCell ref="O252:O259"/>
    <mergeCell ref="P252:P259"/>
    <mergeCell ref="Q252:Q259"/>
    <mergeCell ref="A243:A251"/>
    <mergeCell ref="B243:B250"/>
    <mergeCell ref="D243:D250"/>
    <mergeCell ref="E243:E250"/>
    <mergeCell ref="F243:F250"/>
    <mergeCell ref="G243:G250"/>
    <mergeCell ref="H243:H250"/>
    <mergeCell ref="N243:N250"/>
    <mergeCell ref="G234:G241"/>
    <mergeCell ref="H234:H241"/>
    <mergeCell ref="N234:N241"/>
    <mergeCell ref="O225:O232"/>
    <mergeCell ref="P225:P232"/>
    <mergeCell ref="Q225:Q232"/>
    <mergeCell ref="R225:R232"/>
    <mergeCell ref="B233:C233"/>
    <mergeCell ref="A234:A242"/>
    <mergeCell ref="B234:B241"/>
    <mergeCell ref="D234:D241"/>
    <mergeCell ref="E234:E241"/>
    <mergeCell ref="F234:F241"/>
    <mergeCell ref="R234:R241"/>
    <mergeCell ref="B242:C242"/>
    <mergeCell ref="O234:O241"/>
    <mergeCell ref="P234:P241"/>
    <mergeCell ref="Q234:Q241"/>
    <mergeCell ref="A225:A233"/>
    <mergeCell ref="B225:B232"/>
    <mergeCell ref="D225:D232"/>
    <mergeCell ref="E225:E232"/>
    <mergeCell ref="F225:F232"/>
    <mergeCell ref="G225:G232"/>
    <mergeCell ref="H225:H232"/>
    <mergeCell ref="N225:N232"/>
    <mergeCell ref="G216:G223"/>
    <mergeCell ref="H216:H223"/>
    <mergeCell ref="N216:N223"/>
    <mergeCell ref="O207:O214"/>
    <mergeCell ref="P207:P214"/>
    <mergeCell ref="Q207:Q214"/>
    <mergeCell ref="R207:R214"/>
    <mergeCell ref="B215:C215"/>
    <mergeCell ref="A216:A224"/>
    <mergeCell ref="B216:B223"/>
    <mergeCell ref="D216:D223"/>
    <mergeCell ref="E216:E223"/>
    <mergeCell ref="F216:F223"/>
    <mergeCell ref="R216:R223"/>
    <mergeCell ref="B224:C224"/>
    <mergeCell ref="O216:O223"/>
    <mergeCell ref="P216:P223"/>
    <mergeCell ref="Q216:Q223"/>
    <mergeCell ref="A207:A215"/>
    <mergeCell ref="B207:B214"/>
    <mergeCell ref="D207:D214"/>
    <mergeCell ref="E207:E214"/>
    <mergeCell ref="F207:F214"/>
    <mergeCell ref="G207:G214"/>
    <mergeCell ref="H207:H214"/>
    <mergeCell ref="N207:N214"/>
    <mergeCell ref="G198:G205"/>
    <mergeCell ref="H198:H205"/>
    <mergeCell ref="N198:N205"/>
    <mergeCell ref="O189:O196"/>
    <mergeCell ref="P189:P196"/>
    <mergeCell ref="Q189:Q196"/>
    <mergeCell ref="R189:R196"/>
    <mergeCell ref="B197:C197"/>
    <mergeCell ref="A198:A206"/>
    <mergeCell ref="B198:B205"/>
    <mergeCell ref="D198:D205"/>
    <mergeCell ref="E198:E205"/>
    <mergeCell ref="F198:F205"/>
    <mergeCell ref="R198:R205"/>
    <mergeCell ref="B206:C206"/>
    <mergeCell ref="O198:O205"/>
    <mergeCell ref="P198:P205"/>
    <mergeCell ref="Q198:Q205"/>
    <mergeCell ref="A189:A197"/>
    <mergeCell ref="B189:B196"/>
    <mergeCell ref="D189:D196"/>
    <mergeCell ref="E189:E196"/>
    <mergeCell ref="F189:F196"/>
    <mergeCell ref="G189:G196"/>
    <mergeCell ref="H189:H196"/>
    <mergeCell ref="N189:N196"/>
    <mergeCell ref="G180:G187"/>
    <mergeCell ref="H180:H187"/>
    <mergeCell ref="N180:N187"/>
    <mergeCell ref="O171:O178"/>
    <mergeCell ref="P171:P178"/>
    <mergeCell ref="Q171:Q178"/>
    <mergeCell ref="R171:R178"/>
    <mergeCell ref="B179:C179"/>
    <mergeCell ref="A180:A188"/>
    <mergeCell ref="B180:B187"/>
    <mergeCell ref="D180:D187"/>
    <mergeCell ref="E180:E187"/>
    <mergeCell ref="F180:F187"/>
    <mergeCell ref="R180:R187"/>
    <mergeCell ref="B188:C188"/>
    <mergeCell ref="O180:O187"/>
    <mergeCell ref="P180:P187"/>
    <mergeCell ref="Q180:Q187"/>
    <mergeCell ref="A171:A179"/>
    <mergeCell ref="B171:B178"/>
    <mergeCell ref="D171:D178"/>
    <mergeCell ref="E171:E178"/>
    <mergeCell ref="F171:F178"/>
    <mergeCell ref="G171:G178"/>
    <mergeCell ref="H171:H178"/>
    <mergeCell ref="N171:N178"/>
    <mergeCell ref="G162:G169"/>
    <mergeCell ref="H162:H169"/>
    <mergeCell ref="N162:N169"/>
    <mergeCell ref="O153:O160"/>
    <mergeCell ref="P153:P160"/>
    <mergeCell ref="Q153:Q160"/>
    <mergeCell ref="R153:R160"/>
    <mergeCell ref="B161:C161"/>
    <mergeCell ref="A162:A170"/>
    <mergeCell ref="B162:B169"/>
    <mergeCell ref="D162:D169"/>
    <mergeCell ref="E162:E169"/>
    <mergeCell ref="F162:F169"/>
    <mergeCell ref="R162:R169"/>
    <mergeCell ref="B170:C170"/>
    <mergeCell ref="O162:O169"/>
    <mergeCell ref="P162:P169"/>
    <mergeCell ref="Q162:Q169"/>
    <mergeCell ref="A153:A161"/>
    <mergeCell ref="B153:B160"/>
    <mergeCell ref="D153:D160"/>
    <mergeCell ref="E153:E160"/>
    <mergeCell ref="F153:F160"/>
    <mergeCell ref="G153:G160"/>
    <mergeCell ref="H153:H160"/>
    <mergeCell ref="N153:N160"/>
    <mergeCell ref="G144:G151"/>
    <mergeCell ref="H144:H151"/>
    <mergeCell ref="N144:N151"/>
    <mergeCell ref="O135:O142"/>
    <mergeCell ref="P135:P142"/>
    <mergeCell ref="Q135:Q142"/>
    <mergeCell ref="R135:R142"/>
    <mergeCell ref="B143:C143"/>
    <mergeCell ref="A144:A152"/>
    <mergeCell ref="B144:B151"/>
    <mergeCell ref="D144:D151"/>
    <mergeCell ref="E144:E151"/>
    <mergeCell ref="F144:F151"/>
    <mergeCell ref="R144:R151"/>
    <mergeCell ref="B152:C152"/>
    <mergeCell ref="O144:O151"/>
    <mergeCell ref="P144:P151"/>
    <mergeCell ref="Q144:Q151"/>
    <mergeCell ref="A135:A143"/>
    <mergeCell ref="B135:B142"/>
    <mergeCell ref="D135:D142"/>
    <mergeCell ref="E135:E142"/>
    <mergeCell ref="F135:F142"/>
    <mergeCell ref="G135:G142"/>
    <mergeCell ref="H135:H142"/>
    <mergeCell ref="N135:N142"/>
    <mergeCell ref="G126:G133"/>
    <mergeCell ref="H126:H133"/>
    <mergeCell ref="N126:N133"/>
    <mergeCell ref="O117:O124"/>
    <mergeCell ref="P117:P124"/>
    <mergeCell ref="Q117:Q124"/>
    <mergeCell ref="R117:R124"/>
    <mergeCell ref="B125:C125"/>
    <mergeCell ref="A126:A134"/>
    <mergeCell ref="B126:B133"/>
    <mergeCell ref="D126:D133"/>
    <mergeCell ref="E126:E133"/>
    <mergeCell ref="F126:F133"/>
    <mergeCell ref="R126:R133"/>
    <mergeCell ref="B134:C134"/>
    <mergeCell ref="O126:O133"/>
    <mergeCell ref="P126:P133"/>
    <mergeCell ref="Q126:Q133"/>
    <mergeCell ref="A117:A125"/>
    <mergeCell ref="B117:B124"/>
    <mergeCell ref="D117:D124"/>
    <mergeCell ref="E117:E124"/>
    <mergeCell ref="F117:F124"/>
    <mergeCell ref="G117:G124"/>
    <mergeCell ref="H117:H124"/>
    <mergeCell ref="N117:N124"/>
    <mergeCell ref="G108:G115"/>
    <mergeCell ref="H108:H115"/>
    <mergeCell ref="N108:N115"/>
    <mergeCell ref="O99:O106"/>
    <mergeCell ref="P99:P106"/>
    <mergeCell ref="Q99:Q106"/>
    <mergeCell ref="R99:R106"/>
    <mergeCell ref="B107:C107"/>
    <mergeCell ref="A108:A116"/>
    <mergeCell ref="B108:B115"/>
    <mergeCell ref="D108:D115"/>
    <mergeCell ref="E108:E115"/>
    <mergeCell ref="F108:F115"/>
    <mergeCell ref="R108:R115"/>
    <mergeCell ref="B116:C116"/>
    <mergeCell ref="O108:O115"/>
    <mergeCell ref="P108:P115"/>
    <mergeCell ref="Q108:Q115"/>
    <mergeCell ref="A99:A107"/>
    <mergeCell ref="B99:B106"/>
    <mergeCell ref="D99:D106"/>
    <mergeCell ref="E99:E106"/>
    <mergeCell ref="F99:F106"/>
    <mergeCell ref="G99:G106"/>
    <mergeCell ref="H99:H106"/>
    <mergeCell ref="N99:N106"/>
    <mergeCell ref="G90:G97"/>
    <mergeCell ref="H90:H97"/>
    <mergeCell ref="N90:N97"/>
    <mergeCell ref="O81:O88"/>
    <mergeCell ref="P81:P88"/>
    <mergeCell ref="Q81:Q88"/>
    <mergeCell ref="R81:R88"/>
    <mergeCell ref="B89:C89"/>
    <mergeCell ref="A90:A98"/>
    <mergeCell ref="B90:B97"/>
    <mergeCell ref="D90:D97"/>
    <mergeCell ref="E90:E97"/>
    <mergeCell ref="F90:F97"/>
    <mergeCell ref="R90:R97"/>
    <mergeCell ref="B98:C98"/>
    <mergeCell ref="O90:O97"/>
    <mergeCell ref="P90:P97"/>
    <mergeCell ref="Q90:Q97"/>
    <mergeCell ref="A81:A89"/>
    <mergeCell ref="B81:B88"/>
    <mergeCell ref="D81:D88"/>
    <mergeCell ref="E81:E88"/>
    <mergeCell ref="F81:F88"/>
    <mergeCell ref="G81:G88"/>
    <mergeCell ref="H81:H88"/>
    <mergeCell ref="N81:N88"/>
    <mergeCell ref="G72:G79"/>
    <mergeCell ref="H72:H79"/>
    <mergeCell ref="N72:N79"/>
    <mergeCell ref="O63:O70"/>
    <mergeCell ref="P63:P70"/>
    <mergeCell ref="Q63:Q70"/>
    <mergeCell ref="R63:R70"/>
    <mergeCell ref="B71:C71"/>
    <mergeCell ref="A72:A80"/>
    <mergeCell ref="B72:B79"/>
    <mergeCell ref="D72:D79"/>
    <mergeCell ref="E72:E79"/>
    <mergeCell ref="F72:F79"/>
    <mergeCell ref="R72:R79"/>
    <mergeCell ref="B80:C80"/>
    <mergeCell ref="O72:O79"/>
    <mergeCell ref="P72:P79"/>
    <mergeCell ref="Q72:Q79"/>
    <mergeCell ref="A63:A71"/>
    <mergeCell ref="B63:B70"/>
    <mergeCell ref="D63:D70"/>
    <mergeCell ref="E63:E70"/>
    <mergeCell ref="F63:F70"/>
    <mergeCell ref="G63:G70"/>
    <mergeCell ref="H63:H70"/>
    <mergeCell ref="N63:N70"/>
    <mergeCell ref="G54:G61"/>
    <mergeCell ref="H54:H61"/>
    <mergeCell ref="N54:N61"/>
    <mergeCell ref="O45:O52"/>
    <mergeCell ref="P45:P52"/>
    <mergeCell ref="Q45:Q52"/>
    <mergeCell ref="R45:R52"/>
    <mergeCell ref="B53:C53"/>
    <mergeCell ref="A54:A62"/>
    <mergeCell ref="B54:B61"/>
    <mergeCell ref="D54:D61"/>
    <mergeCell ref="E54:E61"/>
    <mergeCell ref="F54:F61"/>
    <mergeCell ref="R54:R61"/>
    <mergeCell ref="B62:C62"/>
    <mergeCell ref="O54:O61"/>
    <mergeCell ref="P54:P61"/>
    <mergeCell ref="Q54:Q61"/>
    <mergeCell ref="A45:A53"/>
    <mergeCell ref="B45:B52"/>
    <mergeCell ref="D45:D52"/>
    <mergeCell ref="E45:E52"/>
    <mergeCell ref="F45:F52"/>
    <mergeCell ref="G45:G52"/>
    <mergeCell ref="H45:H52"/>
    <mergeCell ref="N45:N52"/>
    <mergeCell ref="G36:G43"/>
    <mergeCell ref="H36:H43"/>
    <mergeCell ref="N36:N43"/>
    <mergeCell ref="O27:O34"/>
    <mergeCell ref="P27:P34"/>
    <mergeCell ref="Q27:Q34"/>
    <mergeCell ref="R27:R34"/>
    <mergeCell ref="R36:R43"/>
    <mergeCell ref="O36:O43"/>
    <mergeCell ref="P36:P43"/>
    <mergeCell ref="Q36:Q43"/>
    <mergeCell ref="A27:A35"/>
    <mergeCell ref="B27:B34"/>
    <mergeCell ref="D27:D34"/>
    <mergeCell ref="E27:E34"/>
    <mergeCell ref="F27:F34"/>
    <mergeCell ref="G27:G34"/>
    <mergeCell ref="H27:H34"/>
    <mergeCell ref="N27:N34"/>
    <mergeCell ref="A18:A26"/>
    <mergeCell ref="B18:B25"/>
    <mergeCell ref="D18:D25"/>
    <mergeCell ref="E18:E25"/>
    <mergeCell ref="F18:F25"/>
    <mergeCell ref="H9:H16"/>
    <mergeCell ref="N9:N16"/>
    <mergeCell ref="B35:C35"/>
    <mergeCell ref="A36:A44"/>
    <mergeCell ref="B36:B43"/>
    <mergeCell ref="D36:D43"/>
    <mergeCell ref="E36:E43"/>
    <mergeCell ref="F36:F43"/>
    <mergeCell ref="B44:C44"/>
    <mergeCell ref="R18:R25"/>
    <mergeCell ref="B26:C26"/>
    <mergeCell ref="O18:O25"/>
    <mergeCell ref="P18:P25"/>
    <mergeCell ref="Q18:Q25"/>
    <mergeCell ref="P9:P16"/>
    <mergeCell ref="Q9:Q16"/>
    <mergeCell ref="R9:R16"/>
    <mergeCell ref="G18:G25"/>
    <mergeCell ref="H18:H25"/>
    <mergeCell ref="N18:N25"/>
    <mergeCell ref="D8:H8"/>
    <mergeCell ref="I8:M8"/>
    <mergeCell ref="N8:R8"/>
    <mergeCell ref="S8:W8"/>
    <mergeCell ref="A9:A17"/>
    <mergeCell ref="B9:B16"/>
    <mergeCell ref="D9:D16"/>
    <mergeCell ref="E9:E16"/>
    <mergeCell ref="F9:F16"/>
    <mergeCell ref="G9:G16"/>
    <mergeCell ref="B17:C17"/>
    <mergeCell ref="O9:O16"/>
    <mergeCell ref="N5:R5"/>
    <mergeCell ref="S5:W5"/>
    <mergeCell ref="D6:H6"/>
    <mergeCell ref="I6:M6"/>
    <mergeCell ref="N6:R6"/>
    <mergeCell ref="S6:W6"/>
    <mergeCell ref="A1:W1"/>
    <mergeCell ref="A2:W2"/>
    <mergeCell ref="A3:W3"/>
    <mergeCell ref="A4:A7"/>
    <mergeCell ref="B4:B7"/>
    <mergeCell ref="C4:C7"/>
    <mergeCell ref="D4:M4"/>
    <mergeCell ref="N4:W4"/>
    <mergeCell ref="D5:H5"/>
    <mergeCell ref="I5:M5"/>
  </mergeCells>
  <pageMargins left="0" right="0" top="0.31496062992126" bottom="0.118110236220472" header="3.9370078740157501E-2" footer="3.9370078740157501E-2"/>
  <pageSetup scale="62" orientation="landscape" r:id="rId1"/>
  <headerFooter alignWithMargins="0"/>
  <ignoredErrors>
    <ignoredError sqref="D377 N37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X402"/>
  <sheetViews>
    <sheetView topLeftCell="A387" zoomScale="80" zoomScaleNormal="80" workbookViewId="0">
      <pane xSplit="1" topLeftCell="B1" activePane="topRight" state="frozen"/>
      <selection pane="topRight" activeCell="C322" sqref="C322"/>
    </sheetView>
  </sheetViews>
  <sheetFormatPr defaultRowHeight="16.5"/>
  <cols>
    <col min="1" max="1" width="3.42578125" style="155" customWidth="1"/>
    <col min="2" max="2" width="16.5703125" style="155" customWidth="1"/>
    <col min="3" max="3" width="53" style="155" customWidth="1"/>
    <col min="4" max="23" width="11.7109375" style="156" customWidth="1"/>
    <col min="24" max="24" width="12.42578125" style="19" customWidth="1"/>
    <col min="25" max="222" width="9.140625" style="19"/>
    <col min="223" max="223" width="3.42578125" style="19" customWidth="1"/>
    <col min="224" max="224" width="15" style="19" customWidth="1"/>
    <col min="225" max="225" width="16.28515625" style="19" customWidth="1"/>
    <col min="226" max="226" width="15.42578125" style="19" customWidth="1"/>
    <col min="227" max="227" width="14.5703125" style="19" customWidth="1"/>
    <col min="228" max="228" width="12.85546875" style="19" customWidth="1"/>
    <col min="229" max="232" width="8.28515625" style="19" customWidth="1"/>
    <col min="233" max="233" width="11.7109375" style="19" customWidth="1"/>
    <col min="234" max="237" width="8.28515625" style="19" customWidth="1"/>
    <col min="238" max="238" width="11.7109375" style="19" customWidth="1"/>
    <col min="239" max="242" width="8.28515625" style="19" customWidth="1"/>
    <col min="243" max="243" width="11.7109375" style="19" customWidth="1"/>
    <col min="244" max="247" width="8.28515625" style="19" customWidth="1"/>
    <col min="248" max="248" width="11.7109375" style="19" customWidth="1"/>
    <col min="249" max="478" width="9.140625" style="19"/>
    <col min="479" max="479" width="3.42578125" style="19" customWidth="1"/>
    <col min="480" max="480" width="15" style="19" customWidth="1"/>
    <col min="481" max="481" width="16.28515625" style="19" customWidth="1"/>
    <col min="482" max="482" width="15.42578125" style="19" customWidth="1"/>
    <col min="483" max="483" width="14.5703125" style="19" customWidth="1"/>
    <col min="484" max="484" width="12.85546875" style="19" customWidth="1"/>
    <col min="485" max="488" width="8.28515625" style="19" customWidth="1"/>
    <col min="489" max="489" width="11.7109375" style="19" customWidth="1"/>
    <col min="490" max="493" width="8.28515625" style="19" customWidth="1"/>
    <col min="494" max="494" width="11.7109375" style="19" customWidth="1"/>
    <col min="495" max="498" width="8.28515625" style="19" customWidth="1"/>
    <col min="499" max="499" width="11.7109375" style="19" customWidth="1"/>
    <col min="500" max="503" width="8.28515625" style="19" customWidth="1"/>
    <col min="504" max="504" width="11.7109375" style="19" customWidth="1"/>
    <col min="505" max="734" width="9.140625" style="19"/>
    <col min="735" max="735" width="3.42578125" style="19" customWidth="1"/>
    <col min="736" max="736" width="15" style="19" customWidth="1"/>
    <col min="737" max="737" width="16.28515625" style="19" customWidth="1"/>
    <col min="738" max="738" width="15.42578125" style="19" customWidth="1"/>
    <col min="739" max="739" width="14.5703125" style="19" customWidth="1"/>
    <col min="740" max="740" width="12.85546875" style="19" customWidth="1"/>
    <col min="741" max="744" width="8.28515625" style="19" customWidth="1"/>
    <col min="745" max="745" width="11.7109375" style="19" customWidth="1"/>
    <col min="746" max="749" width="8.28515625" style="19" customWidth="1"/>
    <col min="750" max="750" width="11.7109375" style="19" customWidth="1"/>
    <col min="751" max="754" width="8.28515625" style="19" customWidth="1"/>
    <col min="755" max="755" width="11.7109375" style="19" customWidth="1"/>
    <col min="756" max="759" width="8.28515625" style="19" customWidth="1"/>
    <col min="760" max="760" width="11.7109375" style="19" customWidth="1"/>
    <col min="761" max="990" width="9.140625" style="19"/>
    <col min="991" max="991" width="3.42578125" style="19" customWidth="1"/>
    <col min="992" max="992" width="15" style="19" customWidth="1"/>
    <col min="993" max="993" width="16.28515625" style="19" customWidth="1"/>
    <col min="994" max="994" width="15.42578125" style="19" customWidth="1"/>
    <col min="995" max="995" width="14.5703125" style="19" customWidth="1"/>
    <col min="996" max="996" width="12.85546875" style="19" customWidth="1"/>
    <col min="997" max="1000" width="8.28515625" style="19" customWidth="1"/>
    <col min="1001" max="1001" width="11.7109375" style="19" customWidth="1"/>
    <col min="1002" max="1005" width="8.28515625" style="19" customWidth="1"/>
    <col min="1006" max="1006" width="11.7109375" style="19" customWidth="1"/>
    <col min="1007" max="1010" width="8.28515625" style="19" customWidth="1"/>
    <col min="1011" max="1011" width="11.7109375" style="19" customWidth="1"/>
    <col min="1012" max="1015" width="8.28515625" style="19" customWidth="1"/>
    <col min="1016" max="1016" width="11.7109375" style="19" customWidth="1"/>
    <col min="1017" max="1246" width="9.140625" style="19"/>
    <col min="1247" max="1247" width="3.42578125" style="19" customWidth="1"/>
    <col min="1248" max="1248" width="15" style="19" customWidth="1"/>
    <col min="1249" max="1249" width="16.28515625" style="19" customWidth="1"/>
    <col min="1250" max="1250" width="15.42578125" style="19" customWidth="1"/>
    <col min="1251" max="1251" width="14.5703125" style="19" customWidth="1"/>
    <col min="1252" max="1252" width="12.85546875" style="19" customWidth="1"/>
    <col min="1253" max="1256" width="8.28515625" style="19" customWidth="1"/>
    <col min="1257" max="1257" width="11.7109375" style="19" customWidth="1"/>
    <col min="1258" max="1261" width="8.28515625" style="19" customWidth="1"/>
    <col min="1262" max="1262" width="11.7109375" style="19" customWidth="1"/>
    <col min="1263" max="1266" width="8.28515625" style="19" customWidth="1"/>
    <col min="1267" max="1267" width="11.7109375" style="19" customWidth="1"/>
    <col min="1268" max="1271" width="8.28515625" style="19" customWidth="1"/>
    <col min="1272" max="1272" width="11.7109375" style="19" customWidth="1"/>
    <col min="1273" max="1502" width="9.140625" style="19"/>
    <col min="1503" max="1503" width="3.42578125" style="19" customWidth="1"/>
    <col min="1504" max="1504" width="15" style="19" customWidth="1"/>
    <col min="1505" max="1505" width="16.28515625" style="19" customWidth="1"/>
    <col min="1506" max="1506" width="15.42578125" style="19" customWidth="1"/>
    <col min="1507" max="1507" width="14.5703125" style="19" customWidth="1"/>
    <col min="1508" max="1508" width="12.85546875" style="19" customWidth="1"/>
    <col min="1509" max="1512" width="8.28515625" style="19" customWidth="1"/>
    <col min="1513" max="1513" width="11.7109375" style="19" customWidth="1"/>
    <col min="1514" max="1517" width="8.28515625" style="19" customWidth="1"/>
    <col min="1518" max="1518" width="11.7109375" style="19" customWidth="1"/>
    <col min="1519" max="1522" width="8.28515625" style="19" customWidth="1"/>
    <col min="1523" max="1523" width="11.7109375" style="19" customWidth="1"/>
    <col min="1524" max="1527" width="8.28515625" style="19" customWidth="1"/>
    <col min="1528" max="1528" width="11.7109375" style="19" customWidth="1"/>
    <col min="1529" max="1758" width="9.140625" style="19"/>
    <col min="1759" max="1759" width="3.42578125" style="19" customWidth="1"/>
    <col min="1760" max="1760" width="15" style="19" customWidth="1"/>
    <col min="1761" max="1761" width="16.28515625" style="19" customWidth="1"/>
    <col min="1762" max="1762" width="15.42578125" style="19" customWidth="1"/>
    <col min="1763" max="1763" width="14.5703125" style="19" customWidth="1"/>
    <col min="1764" max="1764" width="12.85546875" style="19" customWidth="1"/>
    <col min="1765" max="1768" width="8.28515625" style="19" customWidth="1"/>
    <col min="1769" max="1769" width="11.7109375" style="19" customWidth="1"/>
    <col min="1770" max="1773" width="8.28515625" style="19" customWidth="1"/>
    <col min="1774" max="1774" width="11.7109375" style="19" customWidth="1"/>
    <col min="1775" max="1778" width="8.28515625" style="19" customWidth="1"/>
    <col min="1779" max="1779" width="11.7109375" style="19" customWidth="1"/>
    <col min="1780" max="1783" width="8.28515625" style="19" customWidth="1"/>
    <col min="1784" max="1784" width="11.7109375" style="19" customWidth="1"/>
    <col min="1785" max="2014" width="9.140625" style="19"/>
    <col min="2015" max="2015" width="3.42578125" style="19" customWidth="1"/>
    <col min="2016" max="2016" width="15" style="19" customWidth="1"/>
    <col min="2017" max="2017" width="16.28515625" style="19" customWidth="1"/>
    <col min="2018" max="2018" width="15.42578125" style="19" customWidth="1"/>
    <col min="2019" max="2019" width="14.5703125" style="19" customWidth="1"/>
    <col min="2020" max="2020" width="12.85546875" style="19" customWidth="1"/>
    <col min="2021" max="2024" width="8.28515625" style="19" customWidth="1"/>
    <col min="2025" max="2025" width="11.7109375" style="19" customWidth="1"/>
    <col min="2026" max="2029" width="8.28515625" style="19" customWidth="1"/>
    <col min="2030" max="2030" width="11.7109375" style="19" customWidth="1"/>
    <col min="2031" max="2034" width="8.28515625" style="19" customWidth="1"/>
    <col min="2035" max="2035" width="11.7109375" style="19" customWidth="1"/>
    <col min="2036" max="2039" width="8.28515625" style="19" customWidth="1"/>
    <col min="2040" max="2040" width="11.7109375" style="19" customWidth="1"/>
    <col min="2041" max="2270" width="9.140625" style="19"/>
    <col min="2271" max="2271" width="3.42578125" style="19" customWidth="1"/>
    <col min="2272" max="2272" width="15" style="19" customWidth="1"/>
    <col min="2273" max="2273" width="16.28515625" style="19" customWidth="1"/>
    <col min="2274" max="2274" width="15.42578125" style="19" customWidth="1"/>
    <col min="2275" max="2275" width="14.5703125" style="19" customWidth="1"/>
    <col min="2276" max="2276" width="12.85546875" style="19" customWidth="1"/>
    <col min="2277" max="2280" width="8.28515625" style="19" customWidth="1"/>
    <col min="2281" max="2281" width="11.7109375" style="19" customWidth="1"/>
    <col min="2282" max="2285" width="8.28515625" style="19" customWidth="1"/>
    <col min="2286" max="2286" width="11.7109375" style="19" customWidth="1"/>
    <col min="2287" max="2290" width="8.28515625" style="19" customWidth="1"/>
    <col min="2291" max="2291" width="11.7109375" style="19" customWidth="1"/>
    <col min="2292" max="2295" width="8.28515625" style="19" customWidth="1"/>
    <col min="2296" max="2296" width="11.7109375" style="19" customWidth="1"/>
    <col min="2297" max="2526" width="9.140625" style="19"/>
    <col min="2527" max="2527" width="3.42578125" style="19" customWidth="1"/>
    <col min="2528" max="2528" width="15" style="19" customWidth="1"/>
    <col min="2529" max="2529" width="16.28515625" style="19" customWidth="1"/>
    <col min="2530" max="2530" width="15.42578125" style="19" customWidth="1"/>
    <col min="2531" max="2531" width="14.5703125" style="19" customWidth="1"/>
    <col min="2532" max="2532" width="12.85546875" style="19" customWidth="1"/>
    <col min="2533" max="2536" width="8.28515625" style="19" customWidth="1"/>
    <col min="2537" max="2537" width="11.7109375" style="19" customWidth="1"/>
    <col min="2538" max="2541" width="8.28515625" style="19" customWidth="1"/>
    <col min="2542" max="2542" width="11.7109375" style="19" customWidth="1"/>
    <col min="2543" max="2546" width="8.28515625" style="19" customWidth="1"/>
    <col min="2547" max="2547" width="11.7109375" style="19" customWidth="1"/>
    <col min="2548" max="2551" width="8.28515625" style="19" customWidth="1"/>
    <col min="2552" max="2552" width="11.7109375" style="19" customWidth="1"/>
    <col min="2553" max="2782" width="9.140625" style="19"/>
    <col min="2783" max="2783" width="3.42578125" style="19" customWidth="1"/>
    <col min="2784" max="2784" width="15" style="19" customWidth="1"/>
    <col min="2785" max="2785" width="16.28515625" style="19" customWidth="1"/>
    <col min="2786" max="2786" width="15.42578125" style="19" customWidth="1"/>
    <col min="2787" max="2787" width="14.5703125" style="19" customWidth="1"/>
    <col min="2788" max="2788" width="12.85546875" style="19" customWidth="1"/>
    <col min="2789" max="2792" width="8.28515625" style="19" customWidth="1"/>
    <col min="2793" max="2793" width="11.7109375" style="19" customWidth="1"/>
    <col min="2794" max="2797" width="8.28515625" style="19" customWidth="1"/>
    <col min="2798" max="2798" width="11.7109375" style="19" customWidth="1"/>
    <col min="2799" max="2802" width="8.28515625" style="19" customWidth="1"/>
    <col min="2803" max="2803" width="11.7109375" style="19" customWidth="1"/>
    <col min="2804" max="2807" width="8.28515625" style="19" customWidth="1"/>
    <col min="2808" max="2808" width="11.7109375" style="19" customWidth="1"/>
    <col min="2809" max="3038" width="9.140625" style="19"/>
    <col min="3039" max="3039" width="3.42578125" style="19" customWidth="1"/>
    <col min="3040" max="3040" width="15" style="19" customWidth="1"/>
    <col min="3041" max="3041" width="16.28515625" style="19" customWidth="1"/>
    <col min="3042" max="3042" width="15.42578125" style="19" customWidth="1"/>
    <col min="3043" max="3043" width="14.5703125" style="19" customWidth="1"/>
    <col min="3044" max="3044" width="12.85546875" style="19" customWidth="1"/>
    <col min="3045" max="3048" width="8.28515625" style="19" customWidth="1"/>
    <col min="3049" max="3049" width="11.7109375" style="19" customWidth="1"/>
    <col min="3050" max="3053" width="8.28515625" style="19" customWidth="1"/>
    <col min="3054" max="3054" width="11.7109375" style="19" customWidth="1"/>
    <col min="3055" max="3058" width="8.28515625" style="19" customWidth="1"/>
    <col min="3059" max="3059" width="11.7109375" style="19" customWidth="1"/>
    <col min="3060" max="3063" width="8.28515625" style="19" customWidth="1"/>
    <col min="3064" max="3064" width="11.7109375" style="19" customWidth="1"/>
    <col min="3065" max="3294" width="9.140625" style="19"/>
    <col min="3295" max="3295" width="3.42578125" style="19" customWidth="1"/>
    <col min="3296" max="3296" width="15" style="19" customWidth="1"/>
    <col min="3297" max="3297" width="16.28515625" style="19" customWidth="1"/>
    <col min="3298" max="3298" width="15.42578125" style="19" customWidth="1"/>
    <col min="3299" max="3299" width="14.5703125" style="19" customWidth="1"/>
    <col min="3300" max="3300" width="12.85546875" style="19" customWidth="1"/>
    <col min="3301" max="3304" width="8.28515625" style="19" customWidth="1"/>
    <col min="3305" max="3305" width="11.7109375" style="19" customWidth="1"/>
    <col min="3306" max="3309" width="8.28515625" style="19" customWidth="1"/>
    <col min="3310" max="3310" width="11.7109375" style="19" customWidth="1"/>
    <col min="3311" max="3314" width="8.28515625" style="19" customWidth="1"/>
    <col min="3315" max="3315" width="11.7109375" style="19" customWidth="1"/>
    <col min="3316" max="3319" width="8.28515625" style="19" customWidth="1"/>
    <col min="3320" max="3320" width="11.7109375" style="19" customWidth="1"/>
    <col min="3321" max="3550" width="9.140625" style="19"/>
    <col min="3551" max="3551" width="3.42578125" style="19" customWidth="1"/>
    <col min="3552" max="3552" width="15" style="19" customWidth="1"/>
    <col min="3553" max="3553" width="16.28515625" style="19" customWidth="1"/>
    <col min="3554" max="3554" width="15.42578125" style="19" customWidth="1"/>
    <col min="3555" max="3555" width="14.5703125" style="19" customWidth="1"/>
    <col min="3556" max="3556" width="12.85546875" style="19" customWidth="1"/>
    <col min="3557" max="3560" width="8.28515625" style="19" customWidth="1"/>
    <col min="3561" max="3561" width="11.7109375" style="19" customWidth="1"/>
    <col min="3562" max="3565" width="8.28515625" style="19" customWidth="1"/>
    <col min="3566" max="3566" width="11.7109375" style="19" customWidth="1"/>
    <col min="3567" max="3570" width="8.28515625" style="19" customWidth="1"/>
    <col min="3571" max="3571" width="11.7109375" style="19" customWidth="1"/>
    <col min="3572" max="3575" width="8.28515625" style="19" customWidth="1"/>
    <col min="3576" max="3576" width="11.7109375" style="19" customWidth="1"/>
    <col min="3577" max="3806" width="9.140625" style="19"/>
    <col min="3807" max="3807" width="3.42578125" style="19" customWidth="1"/>
    <col min="3808" max="3808" width="15" style="19" customWidth="1"/>
    <col min="3809" max="3809" width="16.28515625" style="19" customWidth="1"/>
    <col min="3810" max="3810" width="15.42578125" style="19" customWidth="1"/>
    <col min="3811" max="3811" width="14.5703125" style="19" customWidth="1"/>
    <col min="3812" max="3812" width="12.85546875" style="19" customWidth="1"/>
    <col min="3813" max="3816" width="8.28515625" style="19" customWidth="1"/>
    <col min="3817" max="3817" width="11.7109375" style="19" customWidth="1"/>
    <col min="3818" max="3821" width="8.28515625" style="19" customWidth="1"/>
    <col min="3822" max="3822" width="11.7109375" style="19" customWidth="1"/>
    <col min="3823" max="3826" width="8.28515625" style="19" customWidth="1"/>
    <col min="3827" max="3827" width="11.7109375" style="19" customWidth="1"/>
    <col min="3828" max="3831" width="8.28515625" style="19" customWidth="1"/>
    <col min="3832" max="3832" width="11.7109375" style="19" customWidth="1"/>
    <col min="3833" max="4062" width="9.140625" style="19"/>
    <col min="4063" max="4063" width="3.42578125" style="19" customWidth="1"/>
    <col min="4064" max="4064" width="15" style="19" customWidth="1"/>
    <col min="4065" max="4065" width="16.28515625" style="19" customWidth="1"/>
    <col min="4066" max="4066" width="15.42578125" style="19" customWidth="1"/>
    <col min="4067" max="4067" width="14.5703125" style="19" customWidth="1"/>
    <col min="4068" max="4068" width="12.85546875" style="19" customWidth="1"/>
    <col min="4069" max="4072" width="8.28515625" style="19" customWidth="1"/>
    <col min="4073" max="4073" width="11.7109375" style="19" customWidth="1"/>
    <col min="4074" max="4077" width="8.28515625" style="19" customWidth="1"/>
    <col min="4078" max="4078" width="11.7109375" style="19" customWidth="1"/>
    <col min="4079" max="4082" width="8.28515625" style="19" customWidth="1"/>
    <col min="4083" max="4083" width="11.7109375" style="19" customWidth="1"/>
    <col min="4084" max="4087" width="8.28515625" style="19" customWidth="1"/>
    <col min="4088" max="4088" width="11.7109375" style="19" customWidth="1"/>
    <col min="4089" max="4318" width="9.140625" style="19"/>
    <col min="4319" max="4319" width="3.42578125" style="19" customWidth="1"/>
    <col min="4320" max="4320" width="15" style="19" customWidth="1"/>
    <col min="4321" max="4321" width="16.28515625" style="19" customWidth="1"/>
    <col min="4322" max="4322" width="15.42578125" style="19" customWidth="1"/>
    <col min="4323" max="4323" width="14.5703125" style="19" customWidth="1"/>
    <col min="4324" max="4324" width="12.85546875" style="19" customWidth="1"/>
    <col min="4325" max="4328" width="8.28515625" style="19" customWidth="1"/>
    <col min="4329" max="4329" width="11.7109375" style="19" customWidth="1"/>
    <col min="4330" max="4333" width="8.28515625" style="19" customWidth="1"/>
    <col min="4334" max="4334" width="11.7109375" style="19" customWidth="1"/>
    <col min="4335" max="4338" width="8.28515625" style="19" customWidth="1"/>
    <col min="4339" max="4339" width="11.7109375" style="19" customWidth="1"/>
    <col min="4340" max="4343" width="8.28515625" style="19" customWidth="1"/>
    <col min="4344" max="4344" width="11.7109375" style="19" customWidth="1"/>
    <col min="4345" max="4574" width="9.140625" style="19"/>
    <col min="4575" max="4575" width="3.42578125" style="19" customWidth="1"/>
    <col min="4576" max="4576" width="15" style="19" customWidth="1"/>
    <col min="4577" max="4577" width="16.28515625" style="19" customWidth="1"/>
    <col min="4578" max="4578" width="15.42578125" style="19" customWidth="1"/>
    <col min="4579" max="4579" width="14.5703125" style="19" customWidth="1"/>
    <col min="4580" max="4580" width="12.85546875" style="19" customWidth="1"/>
    <col min="4581" max="4584" width="8.28515625" style="19" customWidth="1"/>
    <col min="4585" max="4585" width="11.7109375" style="19" customWidth="1"/>
    <col min="4586" max="4589" width="8.28515625" style="19" customWidth="1"/>
    <col min="4590" max="4590" width="11.7109375" style="19" customWidth="1"/>
    <col min="4591" max="4594" width="8.28515625" style="19" customWidth="1"/>
    <col min="4595" max="4595" width="11.7109375" style="19" customWidth="1"/>
    <col min="4596" max="4599" width="8.28515625" style="19" customWidth="1"/>
    <col min="4600" max="4600" width="11.7109375" style="19" customWidth="1"/>
    <col min="4601" max="4830" width="9.140625" style="19"/>
    <col min="4831" max="4831" width="3.42578125" style="19" customWidth="1"/>
    <col min="4832" max="4832" width="15" style="19" customWidth="1"/>
    <col min="4833" max="4833" width="16.28515625" style="19" customWidth="1"/>
    <col min="4834" max="4834" width="15.42578125" style="19" customWidth="1"/>
    <col min="4835" max="4835" width="14.5703125" style="19" customWidth="1"/>
    <col min="4836" max="4836" width="12.85546875" style="19" customWidth="1"/>
    <col min="4837" max="4840" width="8.28515625" style="19" customWidth="1"/>
    <col min="4841" max="4841" width="11.7109375" style="19" customWidth="1"/>
    <col min="4842" max="4845" width="8.28515625" style="19" customWidth="1"/>
    <col min="4846" max="4846" width="11.7109375" style="19" customWidth="1"/>
    <col min="4847" max="4850" width="8.28515625" style="19" customWidth="1"/>
    <col min="4851" max="4851" width="11.7109375" style="19" customWidth="1"/>
    <col min="4852" max="4855" width="8.28515625" style="19" customWidth="1"/>
    <col min="4856" max="4856" width="11.7109375" style="19" customWidth="1"/>
    <col min="4857" max="5086" width="9.140625" style="19"/>
    <col min="5087" max="5087" width="3.42578125" style="19" customWidth="1"/>
    <col min="5088" max="5088" width="15" style="19" customWidth="1"/>
    <col min="5089" max="5089" width="16.28515625" style="19" customWidth="1"/>
    <col min="5090" max="5090" width="15.42578125" style="19" customWidth="1"/>
    <col min="5091" max="5091" width="14.5703125" style="19" customWidth="1"/>
    <col min="5092" max="5092" width="12.85546875" style="19" customWidth="1"/>
    <col min="5093" max="5096" width="8.28515625" style="19" customWidth="1"/>
    <col min="5097" max="5097" width="11.7109375" style="19" customWidth="1"/>
    <col min="5098" max="5101" width="8.28515625" style="19" customWidth="1"/>
    <col min="5102" max="5102" width="11.7109375" style="19" customWidth="1"/>
    <col min="5103" max="5106" width="8.28515625" style="19" customWidth="1"/>
    <col min="5107" max="5107" width="11.7109375" style="19" customWidth="1"/>
    <col min="5108" max="5111" width="8.28515625" style="19" customWidth="1"/>
    <col min="5112" max="5112" width="11.7109375" style="19" customWidth="1"/>
    <col min="5113" max="5342" width="9.140625" style="19"/>
    <col min="5343" max="5343" width="3.42578125" style="19" customWidth="1"/>
    <col min="5344" max="5344" width="15" style="19" customWidth="1"/>
    <col min="5345" max="5345" width="16.28515625" style="19" customWidth="1"/>
    <col min="5346" max="5346" width="15.42578125" style="19" customWidth="1"/>
    <col min="5347" max="5347" width="14.5703125" style="19" customWidth="1"/>
    <col min="5348" max="5348" width="12.85546875" style="19" customWidth="1"/>
    <col min="5349" max="5352" width="8.28515625" style="19" customWidth="1"/>
    <col min="5353" max="5353" width="11.7109375" style="19" customWidth="1"/>
    <col min="5354" max="5357" width="8.28515625" style="19" customWidth="1"/>
    <col min="5358" max="5358" width="11.7109375" style="19" customWidth="1"/>
    <col min="5359" max="5362" width="8.28515625" style="19" customWidth="1"/>
    <col min="5363" max="5363" width="11.7109375" style="19" customWidth="1"/>
    <col min="5364" max="5367" width="8.28515625" style="19" customWidth="1"/>
    <col min="5368" max="5368" width="11.7109375" style="19" customWidth="1"/>
    <col min="5369" max="5598" width="9.140625" style="19"/>
    <col min="5599" max="5599" width="3.42578125" style="19" customWidth="1"/>
    <col min="5600" max="5600" width="15" style="19" customWidth="1"/>
    <col min="5601" max="5601" width="16.28515625" style="19" customWidth="1"/>
    <col min="5602" max="5602" width="15.42578125" style="19" customWidth="1"/>
    <col min="5603" max="5603" width="14.5703125" style="19" customWidth="1"/>
    <col min="5604" max="5604" width="12.85546875" style="19" customWidth="1"/>
    <col min="5605" max="5608" width="8.28515625" style="19" customWidth="1"/>
    <col min="5609" max="5609" width="11.7109375" style="19" customWidth="1"/>
    <col min="5610" max="5613" width="8.28515625" style="19" customWidth="1"/>
    <col min="5614" max="5614" width="11.7109375" style="19" customWidth="1"/>
    <col min="5615" max="5618" width="8.28515625" style="19" customWidth="1"/>
    <col min="5619" max="5619" width="11.7109375" style="19" customWidth="1"/>
    <col min="5620" max="5623" width="8.28515625" style="19" customWidth="1"/>
    <col min="5624" max="5624" width="11.7109375" style="19" customWidth="1"/>
    <col min="5625" max="5854" width="9.140625" style="19"/>
    <col min="5855" max="5855" width="3.42578125" style="19" customWidth="1"/>
    <col min="5856" max="5856" width="15" style="19" customWidth="1"/>
    <col min="5857" max="5857" width="16.28515625" style="19" customWidth="1"/>
    <col min="5858" max="5858" width="15.42578125" style="19" customWidth="1"/>
    <col min="5859" max="5859" width="14.5703125" style="19" customWidth="1"/>
    <col min="5860" max="5860" width="12.85546875" style="19" customWidth="1"/>
    <col min="5861" max="5864" width="8.28515625" style="19" customWidth="1"/>
    <col min="5865" max="5865" width="11.7109375" style="19" customWidth="1"/>
    <col min="5866" max="5869" width="8.28515625" style="19" customWidth="1"/>
    <col min="5870" max="5870" width="11.7109375" style="19" customWidth="1"/>
    <col min="5871" max="5874" width="8.28515625" style="19" customWidth="1"/>
    <col min="5875" max="5875" width="11.7109375" style="19" customWidth="1"/>
    <col min="5876" max="5879" width="8.28515625" style="19" customWidth="1"/>
    <col min="5880" max="5880" width="11.7109375" style="19" customWidth="1"/>
    <col min="5881" max="6110" width="9.140625" style="19"/>
    <col min="6111" max="6111" width="3.42578125" style="19" customWidth="1"/>
    <col min="6112" max="6112" width="15" style="19" customWidth="1"/>
    <col min="6113" max="6113" width="16.28515625" style="19" customWidth="1"/>
    <col min="6114" max="6114" width="15.42578125" style="19" customWidth="1"/>
    <col min="6115" max="6115" width="14.5703125" style="19" customWidth="1"/>
    <col min="6116" max="6116" width="12.85546875" style="19" customWidth="1"/>
    <col min="6117" max="6120" width="8.28515625" style="19" customWidth="1"/>
    <col min="6121" max="6121" width="11.7109375" style="19" customWidth="1"/>
    <col min="6122" max="6125" width="8.28515625" style="19" customWidth="1"/>
    <col min="6126" max="6126" width="11.7109375" style="19" customWidth="1"/>
    <col min="6127" max="6130" width="8.28515625" style="19" customWidth="1"/>
    <col min="6131" max="6131" width="11.7109375" style="19" customWidth="1"/>
    <col min="6132" max="6135" width="8.28515625" style="19" customWidth="1"/>
    <col min="6136" max="6136" width="11.7109375" style="19" customWidth="1"/>
    <col min="6137" max="6366" width="9.140625" style="19"/>
    <col min="6367" max="6367" width="3.42578125" style="19" customWidth="1"/>
    <col min="6368" max="6368" width="15" style="19" customWidth="1"/>
    <col min="6369" max="6369" width="16.28515625" style="19" customWidth="1"/>
    <col min="6370" max="6370" width="15.42578125" style="19" customWidth="1"/>
    <col min="6371" max="6371" width="14.5703125" style="19" customWidth="1"/>
    <col min="6372" max="6372" width="12.85546875" style="19" customWidth="1"/>
    <col min="6373" max="6376" width="8.28515625" style="19" customWidth="1"/>
    <col min="6377" max="6377" width="11.7109375" style="19" customWidth="1"/>
    <col min="6378" max="6381" width="8.28515625" style="19" customWidth="1"/>
    <col min="6382" max="6382" width="11.7109375" style="19" customWidth="1"/>
    <col min="6383" max="6386" width="8.28515625" style="19" customWidth="1"/>
    <col min="6387" max="6387" width="11.7109375" style="19" customWidth="1"/>
    <col min="6388" max="6391" width="8.28515625" style="19" customWidth="1"/>
    <col min="6392" max="6392" width="11.7109375" style="19" customWidth="1"/>
    <col min="6393" max="6622" width="9.140625" style="19"/>
    <col min="6623" max="6623" width="3.42578125" style="19" customWidth="1"/>
    <col min="6624" max="6624" width="15" style="19" customWidth="1"/>
    <col min="6625" max="6625" width="16.28515625" style="19" customWidth="1"/>
    <col min="6626" max="6626" width="15.42578125" style="19" customWidth="1"/>
    <col min="6627" max="6627" width="14.5703125" style="19" customWidth="1"/>
    <col min="6628" max="6628" width="12.85546875" style="19" customWidth="1"/>
    <col min="6629" max="6632" width="8.28515625" style="19" customWidth="1"/>
    <col min="6633" max="6633" width="11.7109375" style="19" customWidth="1"/>
    <col min="6634" max="6637" width="8.28515625" style="19" customWidth="1"/>
    <col min="6638" max="6638" width="11.7109375" style="19" customWidth="1"/>
    <col min="6639" max="6642" width="8.28515625" style="19" customWidth="1"/>
    <col min="6643" max="6643" width="11.7109375" style="19" customWidth="1"/>
    <col min="6644" max="6647" width="8.28515625" style="19" customWidth="1"/>
    <col min="6648" max="6648" width="11.7109375" style="19" customWidth="1"/>
    <col min="6649" max="6878" width="9.140625" style="19"/>
    <col min="6879" max="6879" width="3.42578125" style="19" customWidth="1"/>
    <col min="6880" max="6880" width="15" style="19" customWidth="1"/>
    <col min="6881" max="6881" width="16.28515625" style="19" customWidth="1"/>
    <col min="6882" max="6882" width="15.42578125" style="19" customWidth="1"/>
    <col min="6883" max="6883" width="14.5703125" style="19" customWidth="1"/>
    <col min="6884" max="6884" width="12.85546875" style="19" customWidth="1"/>
    <col min="6885" max="6888" width="8.28515625" style="19" customWidth="1"/>
    <col min="6889" max="6889" width="11.7109375" style="19" customWidth="1"/>
    <col min="6890" max="6893" width="8.28515625" style="19" customWidth="1"/>
    <col min="6894" max="6894" width="11.7109375" style="19" customWidth="1"/>
    <col min="6895" max="6898" width="8.28515625" style="19" customWidth="1"/>
    <col min="6899" max="6899" width="11.7109375" style="19" customWidth="1"/>
    <col min="6900" max="6903" width="8.28515625" style="19" customWidth="1"/>
    <col min="6904" max="6904" width="11.7109375" style="19" customWidth="1"/>
    <col min="6905" max="7134" width="9.140625" style="19"/>
    <col min="7135" max="7135" width="3.42578125" style="19" customWidth="1"/>
    <col min="7136" max="7136" width="15" style="19" customWidth="1"/>
    <col min="7137" max="7137" width="16.28515625" style="19" customWidth="1"/>
    <col min="7138" max="7138" width="15.42578125" style="19" customWidth="1"/>
    <col min="7139" max="7139" width="14.5703125" style="19" customWidth="1"/>
    <col min="7140" max="7140" width="12.85546875" style="19" customWidth="1"/>
    <col min="7141" max="7144" width="8.28515625" style="19" customWidth="1"/>
    <col min="7145" max="7145" width="11.7109375" style="19" customWidth="1"/>
    <col min="7146" max="7149" width="8.28515625" style="19" customWidth="1"/>
    <col min="7150" max="7150" width="11.7109375" style="19" customWidth="1"/>
    <col min="7151" max="7154" width="8.28515625" style="19" customWidth="1"/>
    <col min="7155" max="7155" width="11.7109375" style="19" customWidth="1"/>
    <col min="7156" max="7159" width="8.28515625" style="19" customWidth="1"/>
    <col min="7160" max="7160" width="11.7109375" style="19" customWidth="1"/>
    <col min="7161" max="7390" width="9.140625" style="19"/>
    <col min="7391" max="7391" width="3.42578125" style="19" customWidth="1"/>
    <col min="7392" max="7392" width="15" style="19" customWidth="1"/>
    <col min="7393" max="7393" width="16.28515625" style="19" customWidth="1"/>
    <col min="7394" max="7394" width="15.42578125" style="19" customWidth="1"/>
    <col min="7395" max="7395" width="14.5703125" style="19" customWidth="1"/>
    <col min="7396" max="7396" width="12.85546875" style="19" customWidth="1"/>
    <col min="7397" max="7400" width="8.28515625" style="19" customWidth="1"/>
    <col min="7401" max="7401" width="11.7109375" style="19" customWidth="1"/>
    <col min="7402" max="7405" width="8.28515625" style="19" customWidth="1"/>
    <col min="7406" max="7406" width="11.7109375" style="19" customWidth="1"/>
    <col min="7407" max="7410" width="8.28515625" style="19" customWidth="1"/>
    <col min="7411" max="7411" width="11.7109375" style="19" customWidth="1"/>
    <col min="7412" max="7415" width="8.28515625" style="19" customWidth="1"/>
    <col min="7416" max="7416" width="11.7109375" style="19" customWidth="1"/>
    <col min="7417" max="7646" width="9.140625" style="19"/>
    <col min="7647" max="7647" width="3.42578125" style="19" customWidth="1"/>
    <col min="7648" max="7648" width="15" style="19" customWidth="1"/>
    <col min="7649" max="7649" width="16.28515625" style="19" customWidth="1"/>
    <col min="7650" max="7650" width="15.42578125" style="19" customWidth="1"/>
    <col min="7651" max="7651" width="14.5703125" style="19" customWidth="1"/>
    <col min="7652" max="7652" width="12.85546875" style="19" customWidth="1"/>
    <col min="7653" max="7656" width="8.28515625" style="19" customWidth="1"/>
    <col min="7657" max="7657" width="11.7109375" style="19" customWidth="1"/>
    <col min="7658" max="7661" width="8.28515625" style="19" customWidth="1"/>
    <col min="7662" max="7662" width="11.7109375" style="19" customWidth="1"/>
    <col min="7663" max="7666" width="8.28515625" style="19" customWidth="1"/>
    <col min="7667" max="7667" width="11.7109375" style="19" customWidth="1"/>
    <col min="7668" max="7671" width="8.28515625" style="19" customWidth="1"/>
    <col min="7672" max="7672" width="11.7109375" style="19" customWidth="1"/>
    <col min="7673" max="7902" width="9.140625" style="19"/>
    <col min="7903" max="7903" width="3.42578125" style="19" customWidth="1"/>
    <col min="7904" max="7904" width="15" style="19" customWidth="1"/>
    <col min="7905" max="7905" width="16.28515625" style="19" customWidth="1"/>
    <col min="7906" max="7906" width="15.42578125" style="19" customWidth="1"/>
    <col min="7907" max="7907" width="14.5703125" style="19" customWidth="1"/>
    <col min="7908" max="7908" width="12.85546875" style="19" customWidth="1"/>
    <col min="7909" max="7912" width="8.28515625" style="19" customWidth="1"/>
    <col min="7913" max="7913" width="11.7109375" style="19" customWidth="1"/>
    <col min="7914" max="7917" width="8.28515625" style="19" customWidth="1"/>
    <col min="7918" max="7918" width="11.7109375" style="19" customWidth="1"/>
    <col min="7919" max="7922" width="8.28515625" style="19" customWidth="1"/>
    <col min="7923" max="7923" width="11.7109375" style="19" customWidth="1"/>
    <col min="7924" max="7927" width="8.28515625" style="19" customWidth="1"/>
    <col min="7928" max="7928" width="11.7109375" style="19" customWidth="1"/>
    <col min="7929" max="8158" width="9.140625" style="19"/>
    <col min="8159" max="8159" width="3.42578125" style="19" customWidth="1"/>
    <col min="8160" max="8160" width="15" style="19" customWidth="1"/>
    <col min="8161" max="8161" width="16.28515625" style="19" customWidth="1"/>
    <col min="8162" max="8162" width="15.42578125" style="19" customWidth="1"/>
    <col min="8163" max="8163" width="14.5703125" style="19" customWidth="1"/>
    <col min="8164" max="8164" width="12.85546875" style="19" customWidth="1"/>
    <col min="8165" max="8168" width="8.28515625" style="19" customWidth="1"/>
    <col min="8169" max="8169" width="11.7109375" style="19" customWidth="1"/>
    <col min="8170" max="8173" width="8.28515625" style="19" customWidth="1"/>
    <col min="8174" max="8174" width="11.7109375" style="19" customWidth="1"/>
    <col min="8175" max="8178" width="8.28515625" style="19" customWidth="1"/>
    <col min="8179" max="8179" width="11.7109375" style="19" customWidth="1"/>
    <col min="8180" max="8183" width="8.28515625" style="19" customWidth="1"/>
    <col min="8184" max="8184" width="11.7109375" style="19" customWidth="1"/>
    <col min="8185" max="8414" width="9.140625" style="19"/>
    <col min="8415" max="8415" width="3.42578125" style="19" customWidth="1"/>
    <col min="8416" max="8416" width="15" style="19" customWidth="1"/>
    <col min="8417" max="8417" width="16.28515625" style="19" customWidth="1"/>
    <col min="8418" max="8418" width="15.42578125" style="19" customWidth="1"/>
    <col min="8419" max="8419" width="14.5703125" style="19" customWidth="1"/>
    <col min="8420" max="8420" width="12.85546875" style="19" customWidth="1"/>
    <col min="8421" max="8424" width="8.28515625" style="19" customWidth="1"/>
    <col min="8425" max="8425" width="11.7109375" style="19" customWidth="1"/>
    <col min="8426" max="8429" width="8.28515625" style="19" customWidth="1"/>
    <col min="8430" max="8430" width="11.7109375" style="19" customWidth="1"/>
    <col min="8431" max="8434" width="8.28515625" style="19" customWidth="1"/>
    <col min="8435" max="8435" width="11.7109375" style="19" customWidth="1"/>
    <col min="8436" max="8439" width="8.28515625" style="19" customWidth="1"/>
    <col min="8440" max="8440" width="11.7109375" style="19" customWidth="1"/>
    <col min="8441" max="8670" width="9.140625" style="19"/>
    <col min="8671" max="8671" width="3.42578125" style="19" customWidth="1"/>
    <col min="8672" max="8672" width="15" style="19" customWidth="1"/>
    <col min="8673" max="8673" width="16.28515625" style="19" customWidth="1"/>
    <col min="8674" max="8674" width="15.42578125" style="19" customWidth="1"/>
    <col min="8675" max="8675" width="14.5703125" style="19" customWidth="1"/>
    <col min="8676" max="8676" width="12.85546875" style="19" customWidth="1"/>
    <col min="8677" max="8680" width="8.28515625" style="19" customWidth="1"/>
    <col min="8681" max="8681" width="11.7109375" style="19" customWidth="1"/>
    <col min="8682" max="8685" width="8.28515625" style="19" customWidth="1"/>
    <col min="8686" max="8686" width="11.7109375" style="19" customWidth="1"/>
    <col min="8687" max="8690" width="8.28515625" style="19" customWidth="1"/>
    <col min="8691" max="8691" width="11.7109375" style="19" customWidth="1"/>
    <col min="8692" max="8695" width="8.28515625" style="19" customWidth="1"/>
    <col min="8696" max="8696" width="11.7109375" style="19" customWidth="1"/>
    <col min="8697" max="8926" width="9.140625" style="19"/>
    <col min="8927" max="8927" width="3.42578125" style="19" customWidth="1"/>
    <col min="8928" max="8928" width="15" style="19" customWidth="1"/>
    <col min="8929" max="8929" width="16.28515625" style="19" customWidth="1"/>
    <col min="8930" max="8930" width="15.42578125" style="19" customWidth="1"/>
    <col min="8931" max="8931" width="14.5703125" style="19" customWidth="1"/>
    <col min="8932" max="8932" width="12.85546875" style="19" customWidth="1"/>
    <col min="8933" max="8936" width="8.28515625" style="19" customWidth="1"/>
    <col min="8937" max="8937" width="11.7109375" style="19" customWidth="1"/>
    <col min="8938" max="8941" width="8.28515625" style="19" customWidth="1"/>
    <col min="8942" max="8942" width="11.7109375" style="19" customWidth="1"/>
    <col min="8943" max="8946" width="8.28515625" style="19" customWidth="1"/>
    <col min="8947" max="8947" width="11.7109375" style="19" customWidth="1"/>
    <col min="8948" max="8951" width="8.28515625" style="19" customWidth="1"/>
    <col min="8952" max="8952" width="11.7109375" style="19" customWidth="1"/>
    <col min="8953" max="9182" width="9.140625" style="19"/>
    <col min="9183" max="9183" width="3.42578125" style="19" customWidth="1"/>
    <col min="9184" max="9184" width="15" style="19" customWidth="1"/>
    <col min="9185" max="9185" width="16.28515625" style="19" customWidth="1"/>
    <col min="9186" max="9186" width="15.42578125" style="19" customWidth="1"/>
    <col min="9187" max="9187" width="14.5703125" style="19" customWidth="1"/>
    <col min="9188" max="9188" width="12.85546875" style="19" customWidth="1"/>
    <col min="9189" max="9192" width="8.28515625" style="19" customWidth="1"/>
    <col min="9193" max="9193" width="11.7109375" style="19" customWidth="1"/>
    <col min="9194" max="9197" width="8.28515625" style="19" customWidth="1"/>
    <col min="9198" max="9198" width="11.7109375" style="19" customWidth="1"/>
    <col min="9199" max="9202" width="8.28515625" style="19" customWidth="1"/>
    <col min="9203" max="9203" width="11.7109375" style="19" customWidth="1"/>
    <col min="9204" max="9207" width="8.28515625" style="19" customWidth="1"/>
    <col min="9208" max="9208" width="11.7109375" style="19" customWidth="1"/>
    <col min="9209" max="9438" width="9.140625" style="19"/>
    <col min="9439" max="9439" width="3.42578125" style="19" customWidth="1"/>
    <col min="9440" max="9440" width="15" style="19" customWidth="1"/>
    <col min="9441" max="9441" width="16.28515625" style="19" customWidth="1"/>
    <col min="9442" max="9442" width="15.42578125" style="19" customWidth="1"/>
    <col min="9443" max="9443" width="14.5703125" style="19" customWidth="1"/>
    <col min="9444" max="9444" width="12.85546875" style="19" customWidth="1"/>
    <col min="9445" max="9448" width="8.28515625" style="19" customWidth="1"/>
    <col min="9449" max="9449" width="11.7109375" style="19" customWidth="1"/>
    <col min="9450" max="9453" width="8.28515625" style="19" customWidth="1"/>
    <col min="9454" max="9454" width="11.7109375" style="19" customWidth="1"/>
    <col min="9455" max="9458" width="8.28515625" style="19" customWidth="1"/>
    <col min="9459" max="9459" width="11.7109375" style="19" customWidth="1"/>
    <col min="9460" max="9463" width="8.28515625" style="19" customWidth="1"/>
    <col min="9464" max="9464" width="11.7109375" style="19" customWidth="1"/>
    <col min="9465" max="9694" width="9.140625" style="19"/>
    <col min="9695" max="9695" width="3.42578125" style="19" customWidth="1"/>
    <col min="9696" max="9696" width="15" style="19" customWidth="1"/>
    <col min="9697" max="9697" width="16.28515625" style="19" customWidth="1"/>
    <col min="9698" max="9698" width="15.42578125" style="19" customWidth="1"/>
    <col min="9699" max="9699" width="14.5703125" style="19" customWidth="1"/>
    <col min="9700" max="9700" width="12.85546875" style="19" customWidth="1"/>
    <col min="9701" max="9704" width="8.28515625" style="19" customWidth="1"/>
    <col min="9705" max="9705" width="11.7109375" style="19" customWidth="1"/>
    <col min="9706" max="9709" width="8.28515625" style="19" customWidth="1"/>
    <col min="9710" max="9710" width="11.7109375" style="19" customWidth="1"/>
    <col min="9711" max="9714" width="8.28515625" style="19" customWidth="1"/>
    <col min="9715" max="9715" width="11.7109375" style="19" customWidth="1"/>
    <col min="9716" max="9719" width="8.28515625" style="19" customWidth="1"/>
    <col min="9720" max="9720" width="11.7109375" style="19" customWidth="1"/>
    <col min="9721" max="9950" width="9.140625" style="19"/>
    <col min="9951" max="9951" width="3.42578125" style="19" customWidth="1"/>
    <col min="9952" max="9952" width="15" style="19" customWidth="1"/>
    <col min="9953" max="9953" width="16.28515625" style="19" customWidth="1"/>
    <col min="9954" max="9954" width="15.42578125" style="19" customWidth="1"/>
    <col min="9955" max="9955" width="14.5703125" style="19" customWidth="1"/>
    <col min="9956" max="9956" width="12.85546875" style="19" customWidth="1"/>
    <col min="9957" max="9960" width="8.28515625" style="19" customWidth="1"/>
    <col min="9961" max="9961" width="11.7109375" style="19" customWidth="1"/>
    <col min="9962" max="9965" width="8.28515625" style="19" customWidth="1"/>
    <col min="9966" max="9966" width="11.7109375" style="19" customWidth="1"/>
    <col min="9967" max="9970" width="8.28515625" style="19" customWidth="1"/>
    <col min="9971" max="9971" width="11.7109375" style="19" customWidth="1"/>
    <col min="9972" max="9975" width="8.28515625" style="19" customWidth="1"/>
    <col min="9976" max="9976" width="11.7109375" style="19" customWidth="1"/>
    <col min="9977" max="10206" width="9.140625" style="19"/>
    <col min="10207" max="10207" width="3.42578125" style="19" customWidth="1"/>
    <col min="10208" max="10208" width="15" style="19" customWidth="1"/>
    <col min="10209" max="10209" width="16.28515625" style="19" customWidth="1"/>
    <col min="10210" max="10210" width="15.42578125" style="19" customWidth="1"/>
    <col min="10211" max="10211" width="14.5703125" style="19" customWidth="1"/>
    <col min="10212" max="10212" width="12.85546875" style="19" customWidth="1"/>
    <col min="10213" max="10216" width="8.28515625" style="19" customWidth="1"/>
    <col min="10217" max="10217" width="11.7109375" style="19" customWidth="1"/>
    <col min="10218" max="10221" width="8.28515625" style="19" customWidth="1"/>
    <col min="10222" max="10222" width="11.7109375" style="19" customWidth="1"/>
    <col min="10223" max="10226" width="8.28515625" style="19" customWidth="1"/>
    <col min="10227" max="10227" width="11.7109375" style="19" customWidth="1"/>
    <col min="10228" max="10231" width="8.28515625" style="19" customWidth="1"/>
    <col min="10232" max="10232" width="11.7109375" style="19" customWidth="1"/>
    <col min="10233" max="10462" width="9.140625" style="19"/>
    <col min="10463" max="10463" width="3.42578125" style="19" customWidth="1"/>
    <col min="10464" max="10464" width="15" style="19" customWidth="1"/>
    <col min="10465" max="10465" width="16.28515625" style="19" customWidth="1"/>
    <col min="10466" max="10466" width="15.42578125" style="19" customWidth="1"/>
    <col min="10467" max="10467" width="14.5703125" style="19" customWidth="1"/>
    <col min="10468" max="10468" width="12.85546875" style="19" customWidth="1"/>
    <col min="10469" max="10472" width="8.28515625" style="19" customWidth="1"/>
    <col min="10473" max="10473" width="11.7109375" style="19" customWidth="1"/>
    <col min="10474" max="10477" width="8.28515625" style="19" customWidth="1"/>
    <col min="10478" max="10478" width="11.7109375" style="19" customWidth="1"/>
    <col min="10479" max="10482" width="8.28515625" style="19" customWidth="1"/>
    <col min="10483" max="10483" width="11.7109375" style="19" customWidth="1"/>
    <col min="10484" max="10487" width="8.28515625" style="19" customWidth="1"/>
    <col min="10488" max="10488" width="11.7109375" style="19" customWidth="1"/>
    <col min="10489" max="10718" width="9.140625" style="19"/>
    <col min="10719" max="10719" width="3.42578125" style="19" customWidth="1"/>
    <col min="10720" max="10720" width="15" style="19" customWidth="1"/>
    <col min="10721" max="10721" width="16.28515625" style="19" customWidth="1"/>
    <col min="10722" max="10722" width="15.42578125" style="19" customWidth="1"/>
    <col min="10723" max="10723" width="14.5703125" style="19" customWidth="1"/>
    <col min="10724" max="10724" width="12.85546875" style="19" customWidth="1"/>
    <col min="10725" max="10728" width="8.28515625" style="19" customWidth="1"/>
    <col min="10729" max="10729" width="11.7109375" style="19" customWidth="1"/>
    <col min="10730" max="10733" width="8.28515625" style="19" customWidth="1"/>
    <col min="10734" max="10734" width="11.7109375" style="19" customWidth="1"/>
    <col min="10735" max="10738" width="8.28515625" style="19" customWidth="1"/>
    <col min="10739" max="10739" width="11.7109375" style="19" customWidth="1"/>
    <col min="10740" max="10743" width="8.28515625" style="19" customWidth="1"/>
    <col min="10744" max="10744" width="11.7109375" style="19" customWidth="1"/>
    <col min="10745" max="10974" width="9.140625" style="19"/>
    <col min="10975" max="10975" width="3.42578125" style="19" customWidth="1"/>
    <col min="10976" max="10976" width="15" style="19" customWidth="1"/>
    <col min="10977" max="10977" width="16.28515625" style="19" customWidth="1"/>
    <col min="10978" max="10978" width="15.42578125" style="19" customWidth="1"/>
    <col min="10979" max="10979" width="14.5703125" style="19" customWidth="1"/>
    <col min="10980" max="10980" width="12.85546875" style="19" customWidth="1"/>
    <col min="10981" max="10984" width="8.28515625" style="19" customWidth="1"/>
    <col min="10985" max="10985" width="11.7109375" style="19" customWidth="1"/>
    <col min="10986" max="10989" width="8.28515625" style="19" customWidth="1"/>
    <col min="10990" max="10990" width="11.7109375" style="19" customWidth="1"/>
    <col min="10991" max="10994" width="8.28515625" style="19" customWidth="1"/>
    <col min="10995" max="10995" width="11.7109375" style="19" customWidth="1"/>
    <col min="10996" max="10999" width="8.28515625" style="19" customWidth="1"/>
    <col min="11000" max="11000" width="11.7109375" style="19" customWidth="1"/>
    <col min="11001" max="11230" width="9.140625" style="19"/>
    <col min="11231" max="11231" width="3.42578125" style="19" customWidth="1"/>
    <col min="11232" max="11232" width="15" style="19" customWidth="1"/>
    <col min="11233" max="11233" width="16.28515625" style="19" customWidth="1"/>
    <col min="11234" max="11234" width="15.42578125" style="19" customWidth="1"/>
    <col min="11235" max="11235" width="14.5703125" style="19" customWidth="1"/>
    <col min="11236" max="11236" width="12.85546875" style="19" customWidth="1"/>
    <col min="11237" max="11240" width="8.28515625" style="19" customWidth="1"/>
    <col min="11241" max="11241" width="11.7109375" style="19" customWidth="1"/>
    <col min="11242" max="11245" width="8.28515625" style="19" customWidth="1"/>
    <col min="11246" max="11246" width="11.7109375" style="19" customWidth="1"/>
    <col min="11247" max="11250" width="8.28515625" style="19" customWidth="1"/>
    <col min="11251" max="11251" width="11.7109375" style="19" customWidth="1"/>
    <col min="11252" max="11255" width="8.28515625" style="19" customWidth="1"/>
    <col min="11256" max="11256" width="11.7109375" style="19" customWidth="1"/>
    <col min="11257" max="11486" width="9.140625" style="19"/>
    <col min="11487" max="11487" width="3.42578125" style="19" customWidth="1"/>
    <col min="11488" max="11488" width="15" style="19" customWidth="1"/>
    <col min="11489" max="11489" width="16.28515625" style="19" customWidth="1"/>
    <col min="11490" max="11490" width="15.42578125" style="19" customWidth="1"/>
    <col min="11491" max="11491" width="14.5703125" style="19" customWidth="1"/>
    <col min="11492" max="11492" width="12.85546875" style="19" customWidth="1"/>
    <col min="11493" max="11496" width="8.28515625" style="19" customWidth="1"/>
    <col min="11497" max="11497" width="11.7109375" style="19" customWidth="1"/>
    <col min="11498" max="11501" width="8.28515625" style="19" customWidth="1"/>
    <col min="11502" max="11502" width="11.7109375" style="19" customWidth="1"/>
    <col min="11503" max="11506" width="8.28515625" style="19" customWidth="1"/>
    <col min="11507" max="11507" width="11.7109375" style="19" customWidth="1"/>
    <col min="11508" max="11511" width="8.28515625" style="19" customWidth="1"/>
    <col min="11512" max="11512" width="11.7109375" style="19" customWidth="1"/>
    <col min="11513" max="11742" width="9.140625" style="19"/>
    <col min="11743" max="11743" width="3.42578125" style="19" customWidth="1"/>
    <col min="11744" max="11744" width="15" style="19" customWidth="1"/>
    <col min="11745" max="11745" width="16.28515625" style="19" customWidth="1"/>
    <col min="11746" max="11746" width="15.42578125" style="19" customWidth="1"/>
    <col min="11747" max="11747" width="14.5703125" style="19" customWidth="1"/>
    <col min="11748" max="11748" width="12.85546875" style="19" customWidth="1"/>
    <col min="11749" max="11752" width="8.28515625" style="19" customWidth="1"/>
    <col min="11753" max="11753" width="11.7109375" style="19" customWidth="1"/>
    <col min="11754" max="11757" width="8.28515625" style="19" customWidth="1"/>
    <col min="11758" max="11758" width="11.7109375" style="19" customWidth="1"/>
    <col min="11759" max="11762" width="8.28515625" style="19" customWidth="1"/>
    <col min="11763" max="11763" width="11.7109375" style="19" customWidth="1"/>
    <col min="11764" max="11767" width="8.28515625" style="19" customWidth="1"/>
    <col min="11768" max="11768" width="11.7109375" style="19" customWidth="1"/>
    <col min="11769" max="11998" width="9.140625" style="19"/>
    <col min="11999" max="11999" width="3.42578125" style="19" customWidth="1"/>
    <col min="12000" max="12000" width="15" style="19" customWidth="1"/>
    <col min="12001" max="12001" width="16.28515625" style="19" customWidth="1"/>
    <col min="12002" max="12002" width="15.42578125" style="19" customWidth="1"/>
    <col min="12003" max="12003" width="14.5703125" style="19" customWidth="1"/>
    <col min="12004" max="12004" width="12.85546875" style="19" customWidth="1"/>
    <col min="12005" max="12008" width="8.28515625" style="19" customWidth="1"/>
    <col min="12009" max="12009" width="11.7109375" style="19" customWidth="1"/>
    <col min="12010" max="12013" width="8.28515625" style="19" customWidth="1"/>
    <col min="12014" max="12014" width="11.7109375" style="19" customWidth="1"/>
    <col min="12015" max="12018" width="8.28515625" style="19" customWidth="1"/>
    <col min="12019" max="12019" width="11.7109375" style="19" customWidth="1"/>
    <col min="12020" max="12023" width="8.28515625" style="19" customWidth="1"/>
    <col min="12024" max="12024" width="11.7109375" style="19" customWidth="1"/>
    <col min="12025" max="12254" width="9.140625" style="19"/>
    <col min="12255" max="12255" width="3.42578125" style="19" customWidth="1"/>
    <col min="12256" max="12256" width="15" style="19" customWidth="1"/>
    <col min="12257" max="12257" width="16.28515625" style="19" customWidth="1"/>
    <col min="12258" max="12258" width="15.42578125" style="19" customWidth="1"/>
    <col min="12259" max="12259" width="14.5703125" style="19" customWidth="1"/>
    <col min="12260" max="12260" width="12.85546875" style="19" customWidth="1"/>
    <col min="12261" max="12264" width="8.28515625" style="19" customWidth="1"/>
    <col min="12265" max="12265" width="11.7109375" style="19" customWidth="1"/>
    <col min="12266" max="12269" width="8.28515625" style="19" customWidth="1"/>
    <col min="12270" max="12270" width="11.7109375" style="19" customWidth="1"/>
    <col min="12271" max="12274" width="8.28515625" style="19" customWidth="1"/>
    <col min="12275" max="12275" width="11.7109375" style="19" customWidth="1"/>
    <col min="12276" max="12279" width="8.28515625" style="19" customWidth="1"/>
    <col min="12280" max="12280" width="11.7109375" style="19" customWidth="1"/>
    <col min="12281" max="12510" width="9.140625" style="19"/>
    <col min="12511" max="12511" width="3.42578125" style="19" customWidth="1"/>
    <col min="12512" max="12512" width="15" style="19" customWidth="1"/>
    <col min="12513" max="12513" width="16.28515625" style="19" customWidth="1"/>
    <col min="12514" max="12514" width="15.42578125" style="19" customWidth="1"/>
    <col min="12515" max="12515" width="14.5703125" style="19" customWidth="1"/>
    <col min="12516" max="12516" width="12.85546875" style="19" customWidth="1"/>
    <col min="12517" max="12520" width="8.28515625" style="19" customWidth="1"/>
    <col min="12521" max="12521" width="11.7109375" style="19" customWidth="1"/>
    <col min="12522" max="12525" width="8.28515625" style="19" customWidth="1"/>
    <col min="12526" max="12526" width="11.7109375" style="19" customWidth="1"/>
    <col min="12527" max="12530" width="8.28515625" style="19" customWidth="1"/>
    <col min="12531" max="12531" width="11.7109375" style="19" customWidth="1"/>
    <col min="12532" max="12535" width="8.28515625" style="19" customWidth="1"/>
    <col min="12536" max="12536" width="11.7109375" style="19" customWidth="1"/>
    <col min="12537" max="12766" width="9.140625" style="19"/>
    <col min="12767" max="12767" width="3.42578125" style="19" customWidth="1"/>
    <col min="12768" max="12768" width="15" style="19" customWidth="1"/>
    <col min="12769" max="12769" width="16.28515625" style="19" customWidth="1"/>
    <col min="12770" max="12770" width="15.42578125" style="19" customWidth="1"/>
    <col min="12771" max="12771" width="14.5703125" style="19" customWidth="1"/>
    <col min="12772" max="12772" width="12.85546875" style="19" customWidth="1"/>
    <col min="12773" max="12776" width="8.28515625" style="19" customWidth="1"/>
    <col min="12777" max="12777" width="11.7109375" style="19" customWidth="1"/>
    <col min="12778" max="12781" width="8.28515625" style="19" customWidth="1"/>
    <col min="12782" max="12782" width="11.7109375" style="19" customWidth="1"/>
    <col min="12783" max="12786" width="8.28515625" style="19" customWidth="1"/>
    <col min="12787" max="12787" width="11.7109375" style="19" customWidth="1"/>
    <col min="12788" max="12791" width="8.28515625" style="19" customWidth="1"/>
    <col min="12792" max="12792" width="11.7109375" style="19" customWidth="1"/>
    <col min="12793" max="13022" width="9.140625" style="19"/>
    <col min="13023" max="13023" width="3.42578125" style="19" customWidth="1"/>
    <col min="13024" max="13024" width="15" style="19" customWidth="1"/>
    <col min="13025" max="13025" width="16.28515625" style="19" customWidth="1"/>
    <col min="13026" max="13026" width="15.42578125" style="19" customWidth="1"/>
    <col min="13027" max="13027" width="14.5703125" style="19" customWidth="1"/>
    <col min="13028" max="13028" width="12.85546875" style="19" customWidth="1"/>
    <col min="13029" max="13032" width="8.28515625" style="19" customWidth="1"/>
    <col min="13033" max="13033" width="11.7109375" style="19" customWidth="1"/>
    <col min="13034" max="13037" width="8.28515625" style="19" customWidth="1"/>
    <col min="13038" max="13038" width="11.7109375" style="19" customWidth="1"/>
    <col min="13039" max="13042" width="8.28515625" style="19" customWidth="1"/>
    <col min="13043" max="13043" width="11.7109375" style="19" customWidth="1"/>
    <col min="13044" max="13047" width="8.28515625" style="19" customWidth="1"/>
    <col min="13048" max="13048" width="11.7109375" style="19" customWidth="1"/>
    <col min="13049" max="13278" width="9.140625" style="19"/>
    <col min="13279" max="13279" width="3.42578125" style="19" customWidth="1"/>
    <col min="13280" max="13280" width="15" style="19" customWidth="1"/>
    <col min="13281" max="13281" width="16.28515625" style="19" customWidth="1"/>
    <col min="13282" max="13282" width="15.42578125" style="19" customWidth="1"/>
    <col min="13283" max="13283" width="14.5703125" style="19" customWidth="1"/>
    <col min="13284" max="13284" width="12.85546875" style="19" customWidth="1"/>
    <col min="13285" max="13288" width="8.28515625" style="19" customWidth="1"/>
    <col min="13289" max="13289" width="11.7109375" style="19" customWidth="1"/>
    <col min="13290" max="13293" width="8.28515625" style="19" customWidth="1"/>
    <col min="13294" max="13294" width="11.7109375" style="19" customWidth="1"/>
    <col min="13295" max="13298" width="8.28515625" style="19" customWidth="1"/>
    <col min="13299" max="13299" width="11.7109375" style="19" customWidth="1"/>
    <col min="13300" max="13303" width="8.28515625" style="19" customWidth="1"/>
    <col min="13304" max="13304" width="11.7109375" style="19" customWidth="1"/>
    <col min="13305" max="13534" width="9.140625" style="19"/>
    <col min="13535" max="13535" width="3.42578125" style="19" customWidth="1"/>
    <col min="13536" max="13536" width="15" style="19" customWidth="1"/>
    <col min="13537" max="13537" width="16.28515625" style="19" customWidth="1"/>
    <col min="13538" max="13538" width="15.42578125" style="19" customWidth="1"/>
    <col min="13539" max="13539" width="14.5703125" style="19" customWidth="1"/>
    <col min="13540" max="13540" width="12.85546875" style="19" customWidth="1"/>
    <col min="13541" max="13544" width="8.28515625" style="19" customWidth="1"/>
    <col min="13545" max="13545" width="11.7109375" style="19" customWidth="1"/>
    <col min="13546" max="13549" width="8.28515625" style="19" customWidth="1"/>
    <col min="13550" max="13550" width="11.7109375" style="19" customWidth="1"/>
    <col min="13551" max="13554" width="8.28515625" style="19" customWidth="1"/>
    <col min="13555" max="13555" width="11.7109375" style="19" customWidth="1"/>
    <col min="13556" max="13559" width="8.28515625" style="19" customWidth="1"/>
    <col min="13560" max="13560" width="11.7109375" style="19" customWidth="1"/>
    <col min="13561" max="13790" width="9.140625" style="19"/>
    <col min="13791" max="13791" width="3.42578125" style="19" customWidth="1"/>
    <col min="13792" max="13792" width="15" style="19" customWidth="1"/>
    <col min="13793" max="13793" width="16.28515625" style="19" customWidth="1"/>
    <col min="13794" max="13794" width="15.42578125" style="19" customWidth="1"/>
    <col min="13795" max="13795" width="14.5703125" style="19" customWidth="1"/>
    <col min="13796" max="13796" width="12.85546875" style="19" customWidth="1"/>
    <col min="13797" max="13800" width="8.28515625" style="19" customWidth="1"/>
    <col min="13801" max="13801" width="11.7109375" style="19" customWidth="1"/>
    <col min="13802" max="13805" width="8.28515625" style="19" customWidth="1"/>
    <col min="13806" max="13806" width="11.7109375" style="19" customWidth="1"/>
    <col min="13807" max="13810" width="8.28515625" style="19" customWidth="1"/>
    <col min="13811" max="13811" width="11.7109375" style="19" customWidth="1"/>
    <col min="13812" max="13815" width="8.28515625" style="19" customWidth="1"/>
    <col min="13816" max="13816" width="11.7109375" style="19" customWidth="1"/>
    <col min="13817" max="14046" width="9.140625" style="19"/>
    <col min="14047" max="14047" width="3.42578125" style="19" customWidth="1"/>
    <col min="14048" max="14048" width="15" style="19" customWidth="1"/>
    <col min="14049" max="14049" width="16.28515625" style="19" customWidth="1"/>
    <col min="14050" max="14050" width="15.42578125" style="19" customWidth="1"/>
    <col min="14051" max="14051" width="14.5703125" style="19" customWidth="1"/>
    <col min="14052" max="14052" width="12.85546875" style="19" customWidth="1"/>
    <col min="14053" max="14056" width="8.28515625" style="19" customWidth="1"/>
    <col min="14057" max="14057" width="11.7109375" style="19" customWidth="1"/>
    <col min="14058" max="14061" width="8.28515625" style="19" customWidth="1"/>
    <col min="14062" max="14062" width="11.7109375" style="19" customWidth="1"/>
    <col min="14063" max="14066" width="8.28515625" style="19" customWidth="1"/>
    <col min="14067" max="14067" width="11.7109375" style="19" customWidth="1"/>
    <col min="14068" max="14071" width="8.28515625" style="19" customWidth="1"/>
    <col min="14072" max="14072" width="11.7109375" style="19" customWidth="1"/>
    <col min="14073" max="14302" width="9.140625" style="19"/>
    <col min="14303" max="14303" width="3.42578125" style="19" customWidth="1"/>
    <col min="14304" max="14304" width="15" style="19" customWidth="1"/>
    <col min="14305" max="14305" width="16.28515625" style="19" customWidth="1"/>
    <col min="14306" max="14306" width="15.42578125" style="19" customWidth="1"/>
    <col min="14307" max="14307" width="14.5703125" style="19" customWidth="1"/>
    <col min="14308" max="14308" width="12.85546875" style="19" customWidth="1"/>
    <col min="14309" max="14312" width="8.28515625" style="19" customWidth="1"/>
    <col min="14313" max="14313" width="11.7109375" style="19" customWidth="1"/>
    <col min="14314" max="14317" width="8.28515625" style="19" customWidth="1"/>
    <col min="14318" max="14318" width="11.7109375" style="19" customWidth="1"/>
    <col min="14319" max="14322" width="8.28515625" style="19" customWidth="1"/>
    <col min="14323" max="14323" width="11.7109375" style="19" customWidth="1"/>
    <col min="14324" max="14327" width="8.28515625" style="19" customWidth="1"/>
    <col min="14328" max="14328" width="11.7109375" style="19" customWidth="1"/>
    <col min="14329" max="14558" width="9.140625" style="19"/>
    <col min="14559" max="14559" width="3.42578125" style="19" customWidth="1"/>
    <col min="14560" max="14560" width="15" style="19" customWidth="1"/>
    <col min="14561" max="14561" width="16.28515625" style="19" customWidth="1"/>
    <col min="14562" max="14562" width="15.42578125" style="19" customWidth="1"/>
    <col min="14563" max="14563" width="14.5703125" style="19" customWidth="1"/>
    <col min="14564" max="14564" width="12.85546875" style="19" customWidth="1"/>
    <col min="14565" max="14568" width="8.28515625" style="19" customWidth="1"/>
    <col min="14569" max="14569" width="11.7109375" style="19" customWidth="1"/>
    <col min="14570" max="14573" width="8.28515625" style="19" customWidth="1"/>
    <col min="14574" max="14574" width="11.7109375" style="19" customWidth="1"/>
    <col min="14575" max="14578" width="8.28515625" style="19" customWidth="1"/>
    <col min="14579" max="14579" width="11.7109375" style="19" customWidth="1"/>
    <col min="14580" max="14583" width="8.28515625" style="19" customWidth="1"/>
    <col min="14584" max="14584" width="11.7109375" style="19" customWidth="1"/>
    <col min="14585" max="14814" width="9.140625" style="19"/>
    <col min="14815" max="14815" width="3.42578125" style="19" customWidth="1"/>
    <col min="14816" max="14816" width="15" style="19" customWidth="1"/>
    <col min="14817" max="14817" width="16.28515625" style="19" customWidth="1"/>
    <col min="14818" max="14818" width="15.42578125" style="19" customWidth="1"/>
    <col min="14819" max="14819" width="14.5703125" style="19" customWidth="1"/>
    <col min="14820" max="14820" width="12.85546875" style="19" customWidth="1"/>
    <col min="14821" max="14824" width="8.28515625" style="19" customWidth="1"/>
    <col min="14825" max="14825" width="11.7109375" style="19" customWidth="1"/>
    <col min="14826" max="14829" width="8.28515625" style="19" customWidth="1"/>
    <col min="14830" max="14830" width="11.7109375" style="19" customWidth="1"/>
    <col min="14831" max="14834" width="8.28515625" style="19" customWidth="1"/>
    <col min="14835" max="14835" width="11.7109375" style="19" customWidth="1"/>
    <col min="14836" max="14839" width="8.28515625" style="19" customWidth="1"/>
    <col min="14840" max="14840" width="11.7109375" style="19" customWidth="1"/>
    <col min="14841" max="15070" width="9.140625" style="19"/>
    <col min="15071" max="15071" width="3.42578125" style="19" customWidth="1"/>
    <col min="15072" max="15072" width="15" style="19" customWidth="1"/>
    <col min="15073" max="15073" width="16.28515625" style="19" customWidth="1"/>
    <col min="15074" max="15074" width="15.42578125" style="19" customWidth="1"/>
    <col min="15075" max="15075" width="14.5703125" style="19" customWidth="1"/>
    <col min="15076" max="15076" width="12.85546875" style="19" customWidth="1"/>
    <col min="15077" max="15080" width="8.28515625" style="19" customWidth="1"/>
    <col min="15081" max="15081" width="11.7109375" style="19" customWidth="1"/>
    <col min="15082" max="15085" width="8.28515625" style="19" customWidth="1"/>
    <col min="15086" max="15086" width="11.7109375" style="19" customWidth="1"/>
    <col min="15087" max="15090" width="8.28515625" style="19" customWidth="1"/>
    <col min="15091" max="15091" width="11.7109375" style="19" customWidth="1"/>
    <col min="15092" max="15095" width="8.28515625" style="19" customWidth="1"/>
    <col min="15096" max="15096" width="11.7109375" style="19" customWidth="1"/>
    <col min="15097" max="15326" width="9.140625" style="19"/>
    <col min="15327" max="15327" width="3.42578125" style="19" customWidth="1"/>
    <col min="15328" max="15328" width="15" style="19" customWidth="1"/>
    <col min="15329" max="15329" width="16.28515625" style="19" customWidth="1"/>
    <col min="15330" max="15330" width="15.42578125" style="19" customWidth="1"/>
    <col min="15331" max="15331" width="14.5703125" style="19" customWidth="1"/>
    <col min="15332" max="15332" width="12.85546875" style="19" customWidth="1"/>
    <col min="15333" max="15336" width="8.28515625" style="19" customWidth="1"/>
    <col min="15337" max="15337" width="11.7109375" style="19" customWidth="1"/>
    <col min="15338" max="15341" width="8.28515625" style="19" customWidth="1"/>
    <col min="15342" max="15342" width="11.7109375" style="19" customWidth="1"/>
    <col min="15343" max="15346" width="8.28515625" style="19" customWidth="1"/>
    <col min="15347" max="15347" width="11.7109375" style="19" customWidth="1"/>
    <col min="15348" max="15351" width="8.28515625" style="19" customWidth="1"/>
    <col min="15352" max="15352" width="11.7109375" style="19" customWidth="1"/>
    <col min="15353" max="15582" width="9.140625" style="19"/>
    <col min="15583" max="15583" width="3.42578125" style="19" customWidth="1"/>
    <col min="15584" max="15584" width="15" style="19" customWidth="1"/>
    <col min="15585" max="15585" width="16.28515625" style="19" customWidth="1"/>
    <col min="15586" max="15586" width="15.42578125" style="19" customWidth="1"/>
    <col min="15587" max="15587" width="14.5703125" style="19" customWidth="1"/>
    <col min="15588" max="15588" width="12.85546875" style="19" customWidth="1"/>
    <col min="15589" max="15592" width="8.28515625" style="19" customWidth="1"/>
    <col min="15593" max="15593" width="11.7109375" style="19" customWidth="1"/>
    <col min="15594" max="15597" width="8.28515625" style="19" customWidth="1"/>
    <col min="15598" max="15598" width="11.7109375" style="19" customWidth="1"/>
    <col min="15599" max="15602" width="8.28515625" style="19" customWidth="1"/>
    <col min="15603" max="15603" width="11.7109375" style="19" customWidth="1"/>
    <col min="15604" max="15607" width="8.28515625" style="19" customWidth="1"/>
    <col min="15608" max="15608" width="11.7109375" style="19" customWidth="1"/>
    <col min="15609" max="15838" width="9.140625" style="19"/>
    <col min="15839" max="15839" width="3.42578125" style="19" customWidth="1"/>
    <col min="15840" max="15840" width="15" style="19" customWidth="1"/>
    <col min="15841" max="15841" width="16.28515625" style="19" customWidth="1"/>
    <col min="15842" max="15842" width="15.42578125" style="19" customWidth="1"/>
    <col min="15843" max="15843" width="14.5703125" style="19" customWidth="1"/>
    <col min="15844" max="15844" width="12.85546875" style="19" customWidth="1"/>
    <col min="15845" max="15848" width="8.28515625" style="19" customWidth="1"/>
    <col min="15849" max="15849" width="11.7109375" style="19" customWidth="1"/>
    <col min="15850" max="15853" width="8.28515625" style="19" customWidth="1"/>
    <col min="15854" max="15854" width="11.7109375" style="19" customWidth="1"/>
    <col min="15855" max="15858" width="8.28515625" style="19" customWidth="1"/>
    <col min="15859" max="15859" width="11.7109375" style="19" customWidth="1"/>
    <col min="15860" max="15863" width="8.28515625" style="19" customWidth="1"/>
    <col min="15864" max="15864" width="11.7109375" style="19" customWidth="1"/>
    <col min="15865" max="16094" width="9.140625" style="19"/>
    <col min="16095" max="16095" width="3.42578125" style="19" customWidth="1"/>
    <col min="16096" max="16096" width="15" style="19" customWidth="1"/>
    <col min="16097" max="16097" width="16.28515625" style="19" customWidth="1"/>
    <col min="16098" max="16098" width="15.42578125" style="19" customWidth="1"/>
    <col min="16099" max="16099" width="14.5703125" style="19" customWidth="1"/>
    <col min="16100" max="16100" width="12.85546875" style="19" customWidth="1"/>
    <col min="16101" max="16104" width="8.28515625" style="19" customWidth="1"/>
    <col min="16105" max="16105" width="11.7109375" style="19" customWidth="1"/>
    <col min="16106" max="16109" width="8.28515625" style="19" customWidth="1"/>
    <col min="16110" max="16110" width="11.7109375" style="19" customWidth="1"/>
    <col min="16111" max="16114" width="8.28515625" style="19" customWidth="1"/>
    <col min="16115" max="16115" width="11.7109375" style="19" customWidth="1"/>
    <col min="16116" max="16119" width="8.28515625" style="19" customWidth="1"/>
    <col min="16120" max="16120" width="11.7109375" style="19" customWidth="1"/>
    <col min="16121" max="16384" width="9.140625" style="19"/>
  </cols>
  <sheetData>
    <row r="1" spans="1:24" ht="33" customHeight="1">
      <c r="V1" s="581" t="s">
        <v>1</v>
      </c>
      <c r="W1" s="581"/>
    </row>
    <row r="2" spans="1:24" ht="28.5" customHeight="1">
      <c r="A2" s="582" t="s">
        <v>0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P2" s="582"/>
      <c r="Q2" s="582"/>
      <c r="R2" s="582"/>
      <c r="S2" s="582"/>
      <c r="T2" s="582"/>
      <c r="U2" s="582"/>
      <c r="V2" s="582"/>
      <c r="W2" s="582"/>
      <c r="X2" s="18"/>
    </row>
    <row r="3" spans="1:24" ht="66.75" customHeight="1">
      <c r="A3" s="583" t="s">
        <v>488</v>
      </c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3"/>
      <c r="U3" s="583"/>
      <c r="V3" s="583"/>
      <c r="W3" s="583"/>
    </row>
    <row r="4" spans="1:24" ht="30.75" customHeight="1" thickBot="1">
      <c r="A4" s="584" t="s">
        <v>484</v>
      </c>
      <c r="B4" s="584"/>
      <c r="C4" s="584"/>
      <c r="D4" s="584"/>
      <c r="E4" s="584"/>
      <c r="F4" s="584"/>
      <c r="G4" s="584"/>
      <c r="H4" s="584"/>
      <c r="I4" s="584"/>
      <c r="J4" s="584"/>
      <c r="K4" s="584"/>
      <c r="L4" s="584"/>
      <c r="M4" s="584"/>
      <c r="N4" s="584"/>
      <c r="O4" s="584"/>
      <c r="P4" s="584"/>
      <c r="Q4" s="584"/>
      <c r="R4" s="584"/>
      <c r="S4" s="584"/>
      <c r="T4" s="584"/>
      <c r="U4" s="584"/>
      <c r="V4" s="584"/>
      <c r="W4" s="584"/>
    </row>
    <row r="5" spans="1:24" ht="36" customHeight="1" thickBot="1">
      <c r="A5" s="585" t="s">
        <v>3</v>
      </c>
      <c r="B5" s="587" t="s">
        <v>4</v>
      </c>
      <c r="C5" s="589" t="s">
        <v>5</v>
      </c>
      <c r="D5" s="498" t="s">
        <v>6</v>
      </c>
      <c r="E5" s="498"/>
      <c r="F5" s="498"/>
      <c r="G5" s="498"/>
      <c r="H5" s="498"/>
      <c r="I5" s="498"/>
      <c r="J5" s="498"/>
      <c r="K5" s="498"/>
      <c r="L5" s="498"/>
      <c r="M5" s="498"/>
      <c r="N5" s="498" t="s">
        <v>7</v>
      </c>
      <c r="O5" s="498"/>
      <c r="P5" s="498"/>
      <c r="Q5" s="498"/>
      <c r="R5" s="498"/>
      <c r="S5" s="498"/>
      <c r="T5" s="498"/>
      <c r="U5" s="498"/>
      <c r="V5" s="498"/>
      <c r="W5" s="498"/>
    </row>
    <row r="6" spans="1:24" ht="54" customHeight="1" thickBot="1">
      <c r="A6" s="586"/>
      <c r="B6" s="588"/>
      <c r="C6" s="590"/>
      <c r="D6" s="356" t="s">
        <v>8</v>
      </c>
      <c r="E6" s="357"/>
      <c r="F6" s="357"/>
      <c r="G6" s="357"/>
      <c r="H6" s="499"/>
      <c r="I6" s="356" t="s">
        <v>9</v>
      </c>
      <c r="J6" s="357"/>
      <c r="K6" s="357"/>
      <c r="L6" s="357"/>
      <c r="M6" s="358"/>
      <c r="N6" s="505" t="s">
        <v>8</v>
      </c>
      <c r="O6" s="357"/>
      <c r="P6" s="357"/>
      <c r="Q6" s="357"/>
      <c r="R6" s="499"/>
      <c r="S6" s="356" t="s">
        <v>9</v>
      </c>
      <c r="T6" s="357"/>
      <c r="U6" s="357"/>
      <c r="V6" s="357"/>
      <c r="W6" s="358"/>
    </row>
    <row r="7" spans="1:24" ht="24.75" customHeight="1" thickBot="1">
      <c r="A7" s="586"/>
      <c r="B7" s="588"/>
      <c r="C7" s="590"/>
      <c r="D7" s="364" t="s">
        <v>10</v>
      </c>
      <c r="E7" s="365"/>
      <c r="F7" s="365"/>
      <c r="G7" s="365"/>
      <c r="H7" s="366"/>
      <c r="I7" s="364" t="s">
        <v>10</v>
      </c>
      <c r="J7" s="365"/>
      <c r="K7" s="365"/>
      <c r="L7" s="365"/>
      <c r="M7" s="366"/>
      <c r="N7" s="506" t="s">
        <v>10</v>
      </c>
      <c r="O7" s="365"/>
      <c r="P7" s="365"/>
      <c r="Q7" s="365"/>
      <c r="R7" s="507"/>
      <c r="S7" s="364" t="s">
        <v>10</v>
      </c>
      <c r="T7" s="365"/>
      <c r="U7" s="365"/>
      <c r="V7" s="365"/>
      <c r="W7" s="366"/>
    </row>
    <row r="8" spans="1:24" ht="87.75" customHeight="1" thickBot="1">
      <c r="A8" s="586"/>
      <c r="B8" s="588"/>
      <c r="C8" s="590"/>
      <c r="D8" s="157" t="s">
        <v>11</v>
      </c>
      <c r="E8" s="158" t="s">
        <v>12</v>
      </c>
      <c r="F8" s="158" t="s">
        <v>13</v>
      </c>
      <c r="G8" s="158" t="s">
        <v>14</v>
      </c>
      <c r="H8" s="159" t="s">
        <v>15</v>
      </c>
      <c r="I8" s="157" t="s">
        <v>11</v>
      </c>
      <c r="J8" s="158" t="s">
        <v>12</v>
      </c>
      <c r="K8" s="158" t="s">
        <v>13</v>
      </c>
      <c r="L8" s="158" t="s">
        <v>14</v>
      </c>
      <c r="M8" s="159" t="s">
        <v>15</v>
      </c>
      <c r="N8" s="160" t="s">
        <v>11</v>
      </c>
      <c r="O8" s="158" t="s">
        <v>12</v>
      </c>
      <c r="P8" s="158" t="s">
        <v>13</v>
      </c>
      <c r="Q8" s="158" t="s">
        <v>14</v>
      </c>
      <c r="R8" s="161" t="s">
        <v>15</v>
      </c>
      <c r="S8" s="157" t="s">
        <v>11</v>
      </c>
      <c r="T8" s="158" t="s">
        <v>12</v>
      </c>
      <c r="U8" s="158" t="s">
        <v>13</v>
      </c>
      <c r="V8" s="158" t="s">
        <v>14</v>
      </c>
      <c r="W8" s="159" t="s">
        <v>15</v>
      </c>
    </row>
    <row r="9" spans="1:24" ht="15" customHeight="1" thickBot="1">
      <c r="A9" s="68">
        <v>1</v>
      </c>
      <c r="B9" s="69">
        <v>2</v>
      </c>
      <c r="C9" s="70">
        <v>3</v>
      </c>
      <c r="D9" s="356">
        <v>4</v>
      </c>
      <c r="E9" s="357"/>
      <c r="F9" s="357"/>
      <c r="G9" s="357"/>
      <c r="H9" s="358"/>
      <c r="I9" s="591">
        <v>5</v>
      </c>
      <c r="J9" s="592"/>
      <c r="K9" s="592"/>
      <c r="L9" s="592"/>
      <c r="M9" s="593"/>
      <c r="N9" s="505">
        <v>6</v>
      </c>
      <c r="O9" s="357"/>
      <c r="P9" s="357"/>
      <c r="Q9" s="357"/>
      <c r="R9" s="499"/>
      <c r="S9" s="356">
        <v>7</v>
      </c>
      <c r="T9" s="357"/>
      <c r="U9" s="357"/>
      <c r="V9" s="357"/>
      <c r="W9" s="358"/>
    </row>
    <row r="10" spans="1:24" s="155" customFormat="1" ht="30" customHeight="1">
      <c r="A10" s="415">
        <v>1</v>
      </c>
      <c r="B10" s="417" t="s">
        <v>489</v>
      </c>
      <c r="C10" s="144" t="s">
        <v>17</v>
      </c>
      <c r="D10" s="594">
        <v>0</v>
      </c>
      <c r="E10" s="594">
        <v>0</v>
      </c>
      <c r="F10" s="594">
        <v>0</v>
      </c>
      <c r="G10" s="594">
        <v>0</v>
      </c>
      <c r="H10" s="596">
        <v>0</v>
      </c>
      <c r="I10" s="192">
        <v>0</v>
      </c>
      <c r="J10" s="193">
        <v>0</v>
      </c>
      <c r="K10" s="193">
        <v>0</v>
      </c>
      <c r="L10" s="193">
        <v>0</v>
      </c>
      <c r="M10" s="194">
        <v>0</v>
      </c>
      <c r="N10" s="427">
        <v>0</v>
      </c>
      <c r="O10" s="420">
        <v>0</v>
      </c>
      <c r="P10" s="420">
        <v>0</v>
      </c>
      <c r="Q10" s="420">
        <v>0</v>
      </c>
      <c r="R10" s="420">
        <v>0</v>
      </c>
      <c r="S10" s="195">
        <v>0</v>
      </c>
      <c r="T10" s="196">
        <v>0</v>
      </c>
      <c r="U10" s="196">
        <v>0</v>
      </c>
      <c r="V10" s="196">
        <v>0</v>
      </c>
      <c r="W10" s="197">
        <v>0</v>
      </c>
    </row>
    <row r="11" spans="1:24" s="155" customFormat="1" ht="30" customHeight="1">
      <c r="A11" s="415"/>
      <c r="B11" s="418"/>
      <c r="C11" s="146" t="s">
        <v>18</v>
      </c>
      <c r="D11" s="595"/>
      <c r="E11" s="595"/>
      <c r="F11" s="595"/>
      <c r="G11" s="595"/>
      <c r="H11" s="597"/>
      <c r="I11" s="198">
        <v>0</v>
      </c>
      <c r="J11" s="199">
        <v>0</v>
      </c>
      <c r="K11" s="199">
        <v>0</v>
      </c>
      <c r="L11" s="199">
        <v>0</v>
      </c>
      <c r="M11" s="200">
        <v>0</v>
      </c>
      <c r="N11" s="428"/>
      <c r="O11" s="421"/>
      <c r="P11" s="421"/>
      <c r="Q11" s="421"/>
      <c r="R11" s="421"/>
      <c r="S11" s="201">
        <v>0</v>
      </c>
      <c r="T11" s="202">
        <v>0</v>
      </c>
      <c r="U11" s="202">
        <v>0</v>
      </c>
      <c r="V11" s="202">
        <v>0</v>
      </c>
      <c r="W11" s="203">
        <v>0</v>
      </c>
    </row>
    <row r="12" spans="1:24" s="155" customFormat="1" ht="30" customHeight="1">
      <c r="A12" s="415"/>
      <c r="B12" s="418"/>
      <c r="C12" s="146" t="s">
        <v>19</v>
      </c>
      <c r="D12" s="595"/>
      <c r="E12" s="595"/>
      <c r="F12" s="595"/>
      <c r="G12" s="595"/>
      <c r="H12" s="597"/>
      <c r="I12" s="198">
        <v>0</v>
      </c>
      <c r="J12" s="199">
        <v>0</v>
      </c>
      <c r="K12" s="204">
        <v>0</v>
      </c>
      <c r="L12" s="199">
        <v>0</v>
      </c>
      <c r="M12" s="200">
        <v>0</v>
      </c>
      <c r="N12" s="428"/>
      <c r="O12" s="421"/>
      <c r="P12" s="421"/>
      <c r="Q12" s="421"/>
      <c r="R12" s="421"/>
      <c r="S12" s="201">
        <v>0</v>
      </c>
      <c r="T12" s="202">
        <v>0</v>
      </c>
      <c r="U12" s="202">
        <v>0</v>
      </c>
      <c r="V12" s="202">
        <v>0</v>
      </c>
      <c r="W12" s="203">
        <v>0</v>
      </c>
    </row>
    <row r="13" spans="1:24" s="155" customFormat="1" ht="30" customHeight="1">
      <c r="A13" s="415"/>
      <c r="B13" s="418"/>
      <c r="C13" s="146" t="s">
        <v>20</v>
      </c>
      <c r="D13" s="595"/>
      <c r="E13" s="595"/>
      <c r="F13" s="595"/>
      <c r="G13" s="595"/>
      <c r="H13" s="597"/>
      <c r="I13" s="198">
        <v>0</v>
      </c>
      <c r="J13" s="204">
        <v>0</v>
      </c>
      <c r="K13" s="199">
        <v>0</v>
      </c>
      <c r="L13" s="199">
        <v>0</v>
      </c>
      <c r="M13" s="200">
        <v>0</v>
      </c>
      <c r="N13" s="428"/>
      <c r="O13" s="421"/>
      <c r="P13" s="421"/>
      <c r="Q13" s="421"/>
      <c r="R13" s="421"/>
      <c r="S13" s="201">
        <v>0</v>
      </c>
      <c r="T13" s="202">
        <v>0</v>
      </c>
      <c r="U13" s="202">
        <v>0</v>
      </c>
      <c r="V13" s="202">
        <v>0</v>
      </c>
      <c r="W13" s="203">
        <v>0</v>
      </c>
    </row>
    <row r="14" spans="1:24" s="155" customFormat="1" ht="30" customHeight="1">
      <c r="A14" s="415"/>
      <c r="B14" s="418"/>
      <c r="C14" s="146" t="s">
        <v>21</v>
      </c>
      <c r="D14" s="595"/>
      <c r="E14" s="595"/>
      <c r="F14" s="595"/>
      <c r="G14" s="595"/>
      <c r="H14" s="597"/>
      <c r="I14" s="198">
        <v>0</v>
      </c>
      <c r="J14" s="199">
        <v>0</v>
      </c>
      <c r="K14" s="199">
        <v>0</v>
      </c>
      <c r="L14" s="199">
        <v>0</v>
      </c>
      <c r="M14" s="200">
        <v>0</v>
      </c>
      <c r="N14" s="428"/>
      <c r="O14" s="421"/>
      <c r="P14" s="421"/>
      <c r="Q14" s="421"/>
      <c r="R14" s="421"/>
      <c r="S14" s="201">
        <v>0</v>
      </c>
      <c r="T14" s="202">
        <v>0</v>
      </c>
      <c r="U14" s="202">
        <v>0</v>
      </c>
      <c r="V14" s="202">
        <v>0</v>
      </c>
      <c r="W14" s="203">
        <v>0</v>
      </c>
    </row>
    <row r="15" spans="1:24" s="155" customFormat="1" ht="30" customHeight="1">
      <c r="A15" s="415"/>
      <c r="B15" s="418"/>
      <c r="C15" s="146" t="s">
        <v>22</v>
      </c>
      <c r="D15" s="595"/>
      <c r="E15" s="595"/>
      <c r="F15" s="595"/>
      <c r="G15" s="595"/>
      <c r="H15" s="597"/>
      <c r="I15" s="198">
        <v>0</v>
      </c>
      <c r="J15" s="199">
        <v>0</v>
      </c>
      <c r="K15" s="199">
        <v>0</v>
      </c>
      <c r="L15" s="199">
        <v>0</v>
      </c>
      <c r="M15" s="200">
        <v>0</v>
      </c>
      <c r="N15" s="428"/>
      <c r="O15" s="421"/>
      <c r="P15" s="421"/>
      <c r="Q15" s="421"/>
      <c r="R15" s="421"/>
      <c r="S15" s="201">
        <v>0</v>
      </c>
      <c r="T15" s="202">
        <v>0</v>
      </c>
      <c r="U15" s="202">
        <v>0</v>
      </c>
      <c r="V15" s="202">
        <v>0</v>
      </c>
      <c r="W15" s="203">
        <v>0</v>
      </c>
    </row>
    <row r="16" spans="1:24" s="155" customFormat="1" ht="30" customHeight="1">
      <c r="A16" s="415"/>
      <c r="B16" s="418"/>
      <c r="C16" s="146" t="s">
        <v>23</v>
      </c>
      <c r="D16" s="595"/>
      <c r="E16" s="595"/>
      <c r="F16" s="595"/>
      <c r="G16" s="595"/>
      <c r="H16" s="597"/>
      <c r="I16" s="198">
        <v>0</v>
      </c>
      <c r="J16" s="199">
        <v>0</v>
      </c>
      <c r="K16" s="199">
        <v>0</v>
      </c>
      <c r="L16" s="199">
        <v>0</v>
      </c>
      <c r="M16" s="200">
        <v>0</v>
      </c>
      <c r="N16" s="428"/>
      <c r="O16" s="421"/>
      <c r="P16" s="421"/>
      <c r="Q16" s="421"/>
      <c r="R16" s="421"/>
      <c r="S16" s="201">
        <v>0</v>
      </c>
      <c r="T16" s="202">
        <v>0</v>
      </c>
      <c r="U16" s="202">
        <v>0</v>
      </c>
      <c r="V16" s="202">
        <v>0</v>
      </c>
      <c r="W16" s="203">
        <v>0</v>
      </c>
    </row>
    <row r="17" spans="1:23" s="155" customFormat="1" ht="30" customHeight="1" thickBot="1">
      <c r="A17" s="415"/>
      <c r="B17" s="419"/>
      <c r="C17" s="149" t="s">
        <v>24</v>
      </c>
      <c r="D17" s="595"/>
      <c r="E17" s="595"/>
      <c r="F17" s="595"/>
      <c r="G17" s="595"/>
      <c r="H17" s="597"/>
      <c r="I17" s="205">
        <v>0</v>
      </c>
      <c r="J17" s="206">
        <v>0</v>
      </c>
      <c r="K17" s="206">
        <v>0</v>
      </c>
      <c r="L17" s="206">
        <v>0</v>
      </c>
      <c r="M17" s="207">
        <v>0</v>
      </c>
      <c r="N17" s="429"/>
      <c r="O17" s="424"/>
      <c r="P17" s="424"/>
      <c r="Q17" s="424"/>
      <c r="R17" s="424"/>
      <c r="S17" s="208">
        <v>0</v>
      </c>
      <c r="T17" s="209">
        <v>0</v>
      </c>
      <c r="U17" s="209">
        <v>0</v>
      </c>
      <c r="V17" s="209">
        <v>0</v>
      </c>
      <c r="W17" s="210">
        <v>0</v>
      </c>
    </row>
    <row r="18" spans="1:23" s="155" customFormat="1" ht="30" customHeight="1" thickBot="1">
      <c r="A18" s="416"/>
      <c r="B18" s="422" t="s">
        <v>25</v>
      </c>
      <c r="C18" s="423"/>
      <c r="D18" s="211">
        <v>0</v>
      </c>
      <c r="E18" s="212">
        <v>0</v>
      </c>
      <c r="F18" s="212">
        <v>0</v>
      </c>
      <c r="G18" s="212">
        <v>0</v>
      </c>
      <c r="H18" s="212">
        <v>0</v>
      </c>
      <c r="I18" s="212">
        <v>0</v>
      </c>
      <c r="J18" s="212">
        <v>0</v>
      </c>
      <c r="K18" s="212">
        <v>0</v>
      </c>
      <c r="L18" s="212">
        <v>0</v>
      </c>
      <c r="M18" s="213">
        <v>0</v>
      </c>
      <c r="N18" s="211">
        <v>0</v>
      </c>
      <c r="O18" s="212">
        <v>0</v>
      </c>
      <c r="P18" s="212">
        <v>0</v>
      </c>
      <c r="Q18" s="212">
        <v>0</v>
      </c>
      <c r="R18" s="212">
        <v>0</v>
      </c>
      <c r="S18" s="212">
        <v>0</v>
      </c>
      <c r="T18" s="212">
        <v>0</v>
      </c>
      <c r="U18" s="212">
        <v>0</v>
      </c>
      <c r="V18" s="212">
        <v>0</v>
      </c>
      <c r="W18" s="213">
        <v>0</v>
      </c>
    </row>
    <row r="19" spans="1:23" ht="30" customHeight="1">
      <c r="A19" s="415">
        <v>2</v>
      </c>
      <c r="B19" s="417" t="s">
        <v>490</v>
      </c>
      <c r="C19" s="144" t="s">
        <v>17</v>
      </c>
      <c r="D19" s="594">
        <v>617.55909999999994</v>
      </c>
      <c r="E19" s="594">
        <v>0.57350000000000001</v>
      </c>
      <c r="F19" s="594">
        <v>0</v>
      </c>
      <c r="G19" s="594">
        <v>0</v>
      </c>
      <c r="H19" s="596">
        <v>0</v>
      </c>
      <c r="I19" s="192">
        <v>0</v>
      </c>
      <c r="J19" s="193">
        <v>0</v>
      </c>
      <c r="K19" s="193">
        <v>0</v>
      </c>
      <c r="L19" s="193">
        <v>0</v>
      </c>
      <c r="M19" s="194">
        <v>0</v>
      </c>
      <c r="N19" s="427">
        <v>1.9309000000000001</v>
      </c>
      <c r="O19" s="420">
        <v>0</v>
      </c>
      <c r="P19" s="420">
        <v>0</v>
      </c>
      <c r="Q19" s="420">
        <v>0</v>
      </c>
      <c r="R19" s="420">
        <v>0</v>
      </c>
      <c r="S19" s="195">
        <v>0</v>
      </c>
      <c r="T19" s="196">
        <v>0</v>
      </c>
      <c r="U19" s="196">
        <v>0</v>
      </c>
      <c r="V19" s="196">
        <v>0</v>
      </c>
      <c r="W19" s="197">
        <v>0</v>
      </c>
    </row>
    <row r="20" spans="1:23" ht="30" customHeight="1">
      <c r="A20" s="415"/>
      <c r="B20" s="418"/>
      <c r="C20" s="146" t="s">
        <v>18</v>
      </c>
      <c r="D20" s="595"/>
      <c r="E20" s="595"/>
      <c r="F20" s="595"/>
      <c r="G20" s="595"/>
      <c r="H20" s="597"/>
      <c r="I20" s="198">
        <v>0</v>
      </c>
      <c r="J20" s="199">
        <v>0</v>
      </c>
      <c r="K20" s="199">
        <v>0</v>
      </c>
      <c r="L20" s="199">
        <v>0</v>
      </c>
      <c r="M20" s="200">
        <v>0</v>
      </c>
      <c r="N20" s="428"/>
      <c r="O20" s="421"/>
      <c r="P20" s="421"/>
      <c r="Q20" s="421"/>
      <c r="R20" s="421"/>
      <c r="S20" s="201">
        <v>0</v>
      </c>
      <c r="T20" s="202">
        <v>0</v>
      </c>
      <c r="U20" s="202">
        <v>0</v>
      </c>
      <c r="V20" s="202">
        <v>0</v>
      </c>
      <c r="W20" s="203">
        <v>0</v>
      </c>
    </row>
    <row r="21" spans="1:23" ht="30" customHeight="1">
      <c r="A21" s="415"/>
      <c r="B21" s="418"/>
      <c r="C21" s="146" t="s">
        <v>19</v>
      </c>
      <c r="D21" s="595"/>
      <c r="E21" s="595"/>
      <c r="F21" s="595"/>
      <c r="G21" s="595"/>
      <c r="H21" s="597"/>
      <c r="I21" s="198">
        <v>0</v>
      </c>
      <c r="J21" s="199">
        <v>0</v>
      </c>
      <c r="K21" s="204">
        <v>0</v>
      </c>
      <c r="L21" s="199">
        <v>0</v>
      </c>
      <c r="M21" s="200">
        <v>0</v>
      </c>
      <c r="N21" s="428"/>
      <c r="O21" s="421"/>
      <c r="P21" s="421"/>
      <c r="Q21" s="421"/>
      <c r="R21" s="421"/>
      <c r="S21" s="201">
        <v>0</v>
      </c>
      <c r="T21" s="202">
        <v>0</v>
      </c>
      <c r="U21" s="202">
        <v>0</v>
      </c>
      <c r="V21" s="202">
        <v>0</v>
      </c>
      <c r="W21" s="203">
        <v>0</v>
      </c>
    </row>
    <row r="22" spans="1:23" ht="30" customHeight="1">
      <c r="A22" s="415"/>
      <c r="B22" s="418"/>
      <c r="C22" s="146" t="s">
        <v>20</v>
      </c>
      <c r="D22" s="595"/>
      <c r="E22" s="595"/>
      <c r="F22" s="595"/>
      <c r="G22" s="595"/>
      <c r="H22" s="597"/>
      <c r="I22" s="198">
        <v>0</v>
      </c>
      <c r="J22" s="204">
        <v>0</v>
      </c>
      <c r="K22" s="199">
        <v>0</v>
      </c>
      <c r="L22" s="199">
        <v>0</v>
      </c>
      <c r="M22" s="200">
        <v>0</v>
      </c>
      <c r="N22" s="428"/>
      <c r="O22" s="421"/>
      <c r="P22" s="421"/>
      <c r="Q22" s="421"/>
      <c r="R22" s="421"/>
      <c r="S22" s="201">
        <v>0</v>
      </c>
      <c r="T22" s="202">
        <v>0</v>
      </c>
      <c r="U22" s="202">
        <v>0</v>
      </c>
      <c r="V22" s="202">
        <v>0</v>
      </c>
      <c r="W22" s="203">
        <v>0</v>
      </c>
    </row>
    <row r="23" spans="1:23" ht="30" customHeight="1">
      <c r="A23" s="415"/>
      <c r="B23" s="418"/>
      <c r="C23" s="146" t="s">
        <v>21</v>
      </c>
      <c r="D23" s="595"/>
      <c r="E23" s="595"/>
      <c r="F23" s="595"/>
      <c r="G23" s="595"/>
      <c r="H23" s="597"/>
      <c r="I23" s="198">
        <v>0</v>
      </c>
      <c r="J23" s="199">
        <v>0</v>
      </c>
      <c r="K23" s="199">
        <v>0</v>
      </c>
      <c r="L23" s="199">
        <v>0</v>
      </c>
      <c r="M23" s="200">
        <v>0</v>
      </c>
      <c r="N23" s="428"/>
      <c r="O23" s="421"/>
      <c r="P23" s="421"/>
      <c r="Q23" s="421"/>
      <c r="R23" s="421"/>
      <c r="S23" s="201">
        <v>0</v>
      </c>
      <c r="T23" s="202">
        <v>0</v>
      </c>
      <c r="U23" s="202">
        <v>0</v>
      </c>
      <c r="V23" s="202">
        <v>0</v>
      </c>
      <c r="W23" s="203">
        <v>0</v>
      </c>
    </row>
    <row r="24" spans="1:23" ht="30" customHeight="1">
      <c r="A24" s="415"/>
      <c r="B24" s="418"/>
      <c r="C24" s="146" t="s">
        <v>22</v>
      </c>
      <c r="D24" s="595"/>
      <c r="E24" s="595"/>
      <c r="F24" s="595"/>
      <c r="G24" s="595"/>
      <c r="H24" s="597"/>
      <c r="I24" s="198">
        <v>0</v>
      </c>
      <c r="J24" s="199">
        <v>0</v>
      </c>
      <c r="K24" s="199">
        <v>0</v>
      </c>
      <c r="L24" s="199">
        <v>0</v>
      </c>
      <c r="M24" s="200">
        <v>0</v>
      </c>
      <c r="N24" s="428"/>
      <c r="O24" s="421"/>
      <c r="P24" s="421"/>
      <c r="Q24" s="421"/>
      <c r="R24" s="421"/>
      <c r="S24" s="201">
        <v>0</v>
      </c>
      <c r="T24" s="202">
        <v>0</v>
      </c>
      <c r="U24" s="202">
        <v>0</v>
      </c>
      <c r="V24" s="202">
        <v>0</v>
      </c>
      <c r="W24" s="203">
        <v>0</v>
      </c>
    </row>
    <row r="25" spans="1:23" ht="30" customHeight="1">
      <c r="A25" s="415"/>
      <c r="B25" s="418"/>
      <c r="C25" s="146" t="s">
        <v>23</v>
      </c>
      <c r="D25" s="595"/>
      <c r="E25" s="595"/>
      <c r="F25" s="595"/>
      <c r="G25" s="595"/>
      <c r="H25" s="597"/>
      <c r="I25" s="198">
        <v>0</v>
      </c>
      <c r="J25" s="199">
        <v>0</v>
      </c>
      <c r="K25" s="199">
        <v>0</v>
      </c>
      <c r="L25" s="199">
        <v>0</v>
      </c>
      <c r="M25" s="200">
        <v>0</v>
      </c>
      <c r="N25" s="428"/>
      <c r="O25" s="421"/>
      <c r="P25" s="421"/>
      <c r="Q25" s="421"/>
      <c r="R25" s="421"/>
      <c r="S25" s="201">
        <v>0</v>
      </c>
      <c r="T25" s="202">
        <v>0</v>
      </c>
      <c r="U25" s="202">
        <v>0</v>
      </c>
      <c r="V25" s="202">
        <v>0</v>
      </c>
      <c r="W25" s="203">
        <v>0</v>
      </c>
    </row>
    <row r="26" spans="1:23" ht="30" customHeight="1" thickBot="1">
      <c r="A26" s="415"/>
      <c r="B26" s="419"/>
      <c r="C26" s="149" t="s">
        <v>24</v>
      </c>
      <c r="D26" s="595"/>
      <c r="E26" s="595"/>
      <c r="F26" s="595"/>
      <c r="G26" s="595"/>
      <c r="H26" s="597"/>
      <c r="I26" s="205">
        <v>0</v>
      </c>
      <c r="J26" s="206">
        <v>0</v>
      </c>
      <c r="K26" s="206">
        <v>0</v>
      </c>
      <c r="L26" s="206">
        <v>0</v>
      </c>
      <c r="M26" s="207">
        <v>0</v>
      </c>
      <c r="N26" s="429"/>
      <c r="O26" s="424"/>
      <c r="P26" s="424"/>
      <c r="Q26" s="424"/>
      <c r="R26" s="424"/>
      <c r="S26" s="208">
        <v>0</v>
      </c>
      <c r="T26" s="209">
        <v>0</v>
      </c>
      <c r="U26" s="209">
        <v>0</v>
      </c>
      <c r="V26" s="209">
        <v>0</v>
      </c>
      <c r="W26" s="210">
        <v>0</v>
      </c>
    </row>
    <row r="27" spans="1:23" ht="30" customHeight="1" thickBot="1">
      <c r="A27" s="416"/>
      <c r="B27" s="422" t="s">
        <v>25</v>
      </c>
      <c r="C27" s="423"/>
      <c r="D27" s="211">
        <f>D19</f>
        <v>617.55909999999994</v>
      </c>
      <c r="E27" s="212">
        <f t="shared" ref="E27:W27" si="0">E19</f>
        <v>0.57350000000000001</v>
      </c>
      <c r="F27" s="212">
        <f t="shared" si="0"/>
        <v>0</v>
      </c>
      <c r="G27" s="212">
        <f t="shared" si="0"/>
        <v>0</v>
      </c>
      <c r="H27" s="212">
        <f t="shared" si="0"/>
        <v>0</v>
      </c>
      <c r="I27" s="212">
        <f t="shared" si="0"/>
        <v>0</v>
      </c>
      <c r="J27" s="212">
        <f t="shared" si="0"/>
        <v>0</v>
      </c>
      <c r="K27" s="212">
        <f t="shared" si="0"/>
        <v>0</v>
      </c>
      <c r="L27" s="212">
        <f t="shared" si="0"/>
        <v>0</v>
      </c>
      <c r="M27" s="213">
        <f t="shared" si="0"/>
        <v>0</v>
      </c>
      <c r="N27" s="211">
        <f t="shared" si="0"/>
        <v>1.9309000000000001</v>
      </c>
      <c r="O27" s="212">
        <f t="shared" si="0"/>
        <v>0</v>
      </c>
      <c r="P27" s="212">
        <f t="shared" si="0"/>
        <v>0</v>
      </c>
      <c r="Q27" s="212">
        <f t="shared" si="0"/>
        <v>0</v>
      </c>
      <c r="R27" s="212">
        <f t="shared" si="0"/>
        <v>0</v>
      </c>
      <c r="S27" s="212">
        <f t="shared" si="0"/>
        <v>0</v>
      </c>
      <c r="T27" s="212">
        <f t="shared" si="0"/>
        <v>0</v>
      </c>
      <c r="U27" s="212">
        <f t="shared" si="0"/>
        <v>0</v>
      </c>
      <c r="V27" s="212">
        <f t="shared" si="0"/>
        <v>0</v>
      </c>
      <c r="W27" s="213">
        <f t="shared" si="0"/>
        <v>0</v>
      </c>
    </row>
    <row r="28" spans="1:23" ht="30" customHeight="1">
      <c r="A28" s="415">
        <v>3</v>
      </c>
      <c r="B28" s="417" t="s">
        <v>268</v>
      </c>
      <c r="C28" s="144" t="s">
        <v>17</v>
      </c>
      <c r="D28" s="594">
        <v>3925.01</v>
      </c>
      <c r="E28" s="594">
        <v>0.52</v>
      </c>
      <c r="F28" s="594">
        <v>743.97</v>
      </c>
      <c r="G28" s="594">
        <v>0.04</v>
      </c>
      <c r="H28" s="596">
        <v>0</v>
      </c>
      <c r="I28" s="192">
        <v>13.2</v>
      </c>
      <c r="J28" s="193">
        <v>0</v>
      </c>
      <c r="K28" s="193">
        <v>0</v>
      </c>
      <c r="L28" s="193">
        <v>0</v>
      </c>
      <c r="M28" s="194">
        <v>0</v>
      </c>
      <c r="N28" s="427">
        <v>3.84</v>
      </c>
      <c r="O28" s="420">
        <v>0</v>
      </c>
      <c r="P28" s="420">
        <v>0</v>
      </c>
      <c r="Q28" s="420">
        <v>0</v>
      </c>
      <c r="R28" s="420">
        <v>0</v>
      </c>
      <c r="S28" s="195">
        <v>0</v>
      </c>
      <c r="T28" s="196">
        <v>0</v>
      </c>
      <c r="U28" s="196">
        <v>0</v>
      </c>
      <c r="V28" s="196">
        <v>0</v>
      </c>
      <c r="W28" s="197">
        <v>0</v>
      </c>
    </row>
    <row r="29" spans="1:23" ht="30" customHeight="1">
      <c r="A29" s="415"/>
      <c r="B29" s="418"/>
      <c r="C29" s="146" t="s">
        <v>18</v>
      </c>
      <c r="D29" s="595"/>
      <c r="E29" s="595"/>
      <c r="F29" s="595"/>
      <c r="G29" s="595"/>
      <c r="H29" s="597"/>
      <c r="I29" s="198">
        <v>0</v>
      </c>
      <c r="J29" s="199">
        <v>0</v>
      </c>
      <c r="K29" s="199">
        <v>0</v>
      </c>
      <c r="L29" s="199">
        <v>0</v>
      </c>
      <c r="M29" s="200">
        <v>0</v>
      </c>
      <c r="N29" s="428"/>
      <c r="O29" s="421"/>
      <c r="P29" s="421"/>
      <c r="Q29" s="421"/>
      <c r="R29" s="421"/>
      <c r="S29" s="201">
        <v>0</v>
      </c>
      <c r="T29" s="202">
        <v>0</v>
      </c>
      <c r="U29" s="202">
        <v>0</v>
      </c>
      <c r="V29" s="202">
        <v>0</v>
      </c>
      <c r="W29" s="203">
        <v>0</v>
      </c>
    </row>
    <row r="30" spans="1:23" ht="30" customHeight="1">
      <c r="A30" s="415"/>
      <c r="B30" s="418"/>
      <c r="C30" s="146" t="s">
        <v>19</v>
      </c>
      <c r="D30" s="595"/>
      <c r="E30" s="595"/>
      <c r="F30" s="595"/>
      <c r="G30" s="595"/>
      <c r="H30" s="597"/>
      <c r="I30" s="198">
        <v>0</v>
      </c>
      <c r="J30" s="199">
        <v>0</v>
      </c>
      <c r="K30" s="204">
        <v>0</v>
      </c>
      <c r="L30" s="199">
        <v>0</v>
      </c>
      <c r="M30" s="200">
        <v>0</v>
      </c>
      <c r="N30" s="428"/>
      <c r="O30" s="421"/>
      <c r="P30" s="421"/>
      <c r="Q30" s="421"/>
      <c r="R30" s="421"/>
      <c r="S30" s="201">
        <v>0</v>
      </c>
      <c r="T30" s="202">
        <v>0</v>
      </c>
      <c r="U30" s="202">
        <v>0</v>
      </c>
      <c r="V30" s="202">
        <v>0</v>
      </c>
      <c r="W30" s="203">
        <v>0</v>
      </c>
    </row>
    <row r="31" spans="1:23" ht="30" customHeight="1">
      <c r="A31" s="415"/>
      <c r="B31" s="418"/>
      <c r="C31" s="146" t="s">
        <v>20</v>
      </c>
      <c r="D31" s="595"/>
      <c r="E31" s="595"/>
      <c r="F31" s="595"/>
      <c r="G31" s="595"/>
      <c r="H31" s="597"/>
      <c r="I31" s="198">
        <v>0</v>
      </c>
      <c r="J31" s="204">
        <v>0</v>
      </c>
      <c r="K31" s="199">
        <v>0</v>
      </c>
      <c r="L31" s="199">
        <v>0</v>
      </c>
      <c r="M31" s="200">
        <v>0</v>
      </c>
      <c r="N31" s="428"/>
      <c r="O31" s="421"/>
      <c r="P31" s="421"/>
      <c r="Q31" s="421"/>
      <c r="R31" s="421"/>
      <c r="S31" s="201">
        <v>0</v>
      </c>
      <c r="T31" s="202">
        <v>0</v>
      </c>
      <c r="U31" s="202">
        <v>0</v>
      </c>
      <c r="V31" s="202">
        <v>0</v>
      </c>
      <c r="W31" s="203">
        <v>0</v>
      </c>
    </row>
    <row r="32" spans="1:23" ht="30" customHeight="1">
      <c r="A32" s="415"/>
      <c r="B32" s="418"/>
      <c r="C32" s="146" t="s">
        <v>21</v>
      </c>
      <c r="D32" s="595"/>
      <c r="E32" s="595"/>
      <c r="F32" s="595"/>
      <c r="G32" s="595"/>
      <c r="H32" s="597"/>
      <c r="I32" s="198">
        <v>0</v>
      </c>
      <c r="J32" s="199">
        <v>0</v>
      </c>
      <c r="K32" s="199">
        <v>0</v>
      </c>
      <c r="L32" s="199">
        <v>0</v>
      </c>
      <c r="M32" s="200">
        <v>0</v>
      </c>
      <c r="N32" s="428"/>
      <c r="O32" s="421"/>
      <c r="P32" s="421"/>
      <c r="Q32" s="421"/>
      <c r="R32" s="421"/>
      <c r="S32" s="201">
        <v>0</v>
      </c>
      <c r="T32" s="202">
        <v>0</v>
      </c>
      <c r="U32" s="202">
        <v>0</v>
      </c>
      <c r="V32" s="202">
        <v>0</v>
      </c>
      <c r="W32" s="203">
        <v>0</v>
      </c>
    </row>
    <row r="33" spans="1:23" ht="30" customHeight="1">
      <c r="A33" s="415"/>
      <c r="B33" s="418"/>
      <c r="C33" s="146" t="s">
        <v>22</v>
      </c>
      <c r="D33" s="595"/>
      <c r="E33" s="595"/>
      <c r="F33" s="595"/>
      <c r="G33" s="595"/>
      <c r="H33" s="597"/>
      <c r="I33" s="198">
        <v>0</v>
      </c>
      <c r="J33" s="199">
        <v>0</v>
      </c>
      <c r="K33" s="199">
        <v>0</v>
      </c>
      <c r="L33" s="199">
        <v>0</v>
      </c>
      <c r="M33" s="200">
        <v>0</v>
      </c>
      <c r="N33" s="428"/>
      <c r="O33" s="421"/>
      <c r="P33" s="421"/>
      <c r="Q33" s="421"/>
      <c r="R33" s="421"/>
      <c r="S33" s="201">
        <v>0</v>
      </c>
      <c r="T33" s="202">
        <v>0</v>
      </c>
      <c r="U33" s="202">
        <v>0</v>
      </c>
      <c r="V33" s="202">
        <v>0</v>
      </c>
      <c r="W33" s="203">
        <v>0</v>
      </c>
    </row>
    <row r="34" spans="1:23" ht="30" customHeight="1">
      <c r="A34" s="415"/>
      <c r="B34" s="418"/>
      <c r="C34" s="146" t="s">
        <v>23</v>
      </c>
      <c r="D34" s="595"/>
      <c r="E34" s="595"/>
      <c r="F34" s="595"/>
      <c r="G34" s="595"/>
      <c r="H34" s="597"/>
      <c r="I34" s="198">
        <v>0</v>
      </c>
      <c r="J34" s="199">
        <v>0</v>
      </c>
      <c r="K34" s="199">
        <v>0</v>
      </c>
      <c r="L34" s="199">
        <v>0</v>
      </c>
      <c r="M34" s="200">
        <v>0</v>
      </c>
      <c r="N34" s="428"/>
      <c r="O34" s="421"/>
      <c r="P34" s="421"/>
      <c r="Q34" s="421"/>
      <c r="R34" s="421"/>
      <c r="S34" s="201">
        <v>0</v>
      </c>
      <c r="T34" s="202">
        <v>0</v>
      </c>
      <c r="U34" s="202">
        <v>0</v>
      </c>
      <c r="V34" s="202">
        <v>0</v>
      </c>
      <c r="W34" s="203">
        <v>0</v>
      </c>
    </row>
    <row r="35" spans="1:23" ht="30" customHeight="1" thickBot="1">
      <c r="A35" s="415"/>
      <c r="B35" s="419"/>
      <c r="C35" s="149" t="s">
        <v>24</v>
      </c>
      <c r="D35" s="595"/>
      <c r="E35" s="595"/>
      <c r="F35" s="595"/>
      <c r="G35" s="595"/>
      <c r="H35" s="597"/>
      <c r="I35" s="205">
        <v>0</v>
      </c>
      <c r="J35" s="206">
        <v>0</v>
      </c>
      <c r="K35" s="206">
        <v>0</v>
      </c>
      <c r="L35" s="206">
        <v>0</v>
      </c>
      <c r="M35" s="207">
        <v>0</v>
      </c>
      <c r="N35" s="429"/>
      <c r="O35" s="424"/>
      <c r="P35" s="424"/>
      <c r="Q35" s="424"/>
      <c r="R35" s="424"/>
      <c r="S35" s="208">
        <v>0</v>
      </c>
      <c r="T35" s="209">
        <v>0</v>
      </c>
      <c r="U35" s="209">
        <v>0</v>
      </c>
      <c r="V35" s="209">
        <v>0</v>
      </c>
      <c r="W35" s="210">
        <v>0</v>
      </c>
    </row>
    <row r="36" spans="1:23" ht="30" customHeight="1" thickBot="1">
      <c r="A36" s="416"/>
      <c r="B36" s="422" t="s">
        <v>25</v>
      </c>
      <c r="C36" s="423"/>
      <c r="D36" s="211">
        <f>D28</f>
        <v>3925.01</v>
      </c>
      <c r="E36" s="212">
        <f t="shared" ref="E36:W36" si="1">E28</f>
        <v>0.52</v>
      </c>
      <c r="F36" s="212">
        <f t="shared" si="1"/>
        <v>743.97</v>
      </c>
      <c r="G36" s="212">
        <f t="shared" si="1"/>
        <v>0.04</v>
      </c>
      <c r="H36" s="212">
        <f t="shared" si="1"/>
        <v>0</v>
      </c>
      <c r="I36" s="212">
        <f t="shared" si="1"/>
        <v>13.2</v>
      </c>
      <c r="J36" s="212">
        <f t="shared" si="1"/>
        <v>0</v>
      </c>
      <c r="K36" s="212">
        <f t="shared" si="1"/>
        <v>0</v>
      </c>
      <c r="L36" s="212">
        <f t="shared" si="1"/>
        <v>0</v>
      </c>
      <c r="M36" s="213">
        <f t="shared" si="1"/>
        <v>0</v>
      </c>
      <c r="N36" s="211">
        <f t="shared" si="1"/>
        <v>3.84</v>
      </c>
      <c r="O36" s="212">
        <f t="shared" si="1"/>
        <v>0</v>
      </c>
      <c r="P36" s="212">
        <f t="shared" si="1"/>
        <v>0</v>
      </c>
      <c r="Q36" s="212">
        <f t="shared" si="1"/>
        <v>0</v>
      </c>
      <c r="R36" s="212">
        <f t="shared" si="1"/>
        <v>0</v>
      </c>
      <c r="S36" s="212">
        <f t="shared" si="1"/>
        <v>0</v>
      </c>
      <c r="T36" s="212">
        <f t="shared" si="1"/>
        <v>0</v>
      </c>
      <c r="U36" s="212">
        <f t="shared" si="1"/>
        <v>0</v>
      </c>
      <c r="V36" s="212">
        <f t="shared" si="1"/>
        <v>0</v>
      </c>
      <c r="W36" s="213">
        <f t="shared" si="1"/>
        <v>0</v>
      </c>
    </row>
    <row r="37" spans="1:23" s="155" customFormat="1" ht="30" customHeight="1">
      <c r="A37" s="415">
        <v>4</v>
      </c>
      <c r="B37" s="417" t="s">
        <v>269</v>
      </c>
      <c r="C37" s="144" t="s">
        <v>17</v>
      </c>
      <c r="D37" s="594">
        <v>12624.974</v>
      </c>
      <c r="E37" s="594">
        <v>3.8317999999999999</v>
      </c>
      <c r="F37" s="594">
        <v>0</v>
      </c>
      <c r="G37" s="594">
        <v>19.241499999999998</v>
      </c>
      <c r="H37" s="596">
        <v>0.09</v>
      </c>
      <c r="I37" s="192">
        <v>0</v>
      </c>
      <c r="J37" s="193">
        <v>0</v>
      </c>
      <c r="K37" s="193">
        <v>0</v>
      </c>
      <c r="L37" s="193">
        <v>0</v>
      </c>
      <c r="M37" s="194">
        <v>0</v>
      </c>
      <c r="N37" s="427">
        <v>0</v>
      </c>
      <c r="O37" s="420">
        <v>0</v>
      </c>
      <c r="P37" s="420">
        <v>0</v>
      </c>
      <c r="Q37" s="420">
        <v>3.3</v>
      </c>
      <c r="R37" s="420">
        <v>0</v>
      </c>
      <c r="S37" s="195">
        <v>0</v>
      </c>
      <c r="T37" s="196">
        <v>0</v>
      </c>
      <c r="U37" s="196">
        <v>0</v>
      </c>
      <c r="V37" s="196">
        <v>0</v>
      </c>
      <c r="W37" s="197">
        <v>0</v>
      </c>
    </row>
    <row r="38" spans="1:23" s="155" customFormat="1" ht="30" customHeight="1">
      <c r="A38" s="415"/>
      <c r="B38" s="418"/>
      <c r="C38" s="146" t="s">
        <v>18</v>
      </c>
      <c r="D38" s="595"/>
      <c r="E38" s="595"/>
      <c r="F38" s="595"/>
      <c r="G38" s="595"/>
      <c r="H38" s="597"/>
      <c r="I38" s="198">
        <v>0</v>
      </c>
      <c r="J38" s="199">
        <v>0</v>
      </c>
      <c r="K38" s="199">
        <v>0</v>
      </c>
      <c r="L38" s="199">
        <v>0</v>
      </c>
      <c r="M38" s="200">
        <v>0</v>
      </c>
      <c r="N38" s="428"/>
      <c r="O38" s="421"/>
      <c r="P38" s="421"/>
      <c r="Q38" s="421"/>
      <c r="R38" s="421"/>
      <c r="S38" s="201">
        <v>0</v>
      </c>
      <c r="T38" s="202">
        <v>0</v>
      </c>
      <c r="U38" s="202">
        <v>0</v>
      </c>
      <c r="V38" s="202">
        <v>0</v>
      </c>
      <c r="W38" s="203">
        <v>0</v>
      </c>
    </row>
    <row r="39" spans="1:23" s="155" customFormat="1" ht="30" customHeight="1">
      <c r="A39" s="415"/>
      <c r="B39" s="418"/>
      <c r="C39" s="146" t="s">
        <v>19</v>
      </c>
      <c r="D39" s="595"/>
      <c r="E39" s="595"/>
      <c r="F39" s="595"/>
      <c r="G39" s="595"/>
      <c r="H39" s="597"/>
      <c r="I39" s="198">
        <v>0</v>
      </c>
      <c r="J39" s="199">
        <v>0</v>
      </c>
      <c r="K39" s="204">
        <v>0</v>
      </c>
      <c r="L39" s="199">
        <v>0</v>
      </c>
      <c r="M39" s="200">
        <v>0</v>
      </c>
      <c r="N39" s="428"/>
      <c r="O39" s="421"/>
      <c r="P39" s="421"/>
      <c r="Q39" s="421"/>
      <c r="R39" s="421"/>
      <c r="S39" s="201">
        <v>0</v>
      </c>
      <c r="T39" s="202">
        <v>0</v>
      </c>
      <c r="U39" s="202">
        <v>0</v>
      </c>
      <c r="V39" s="202">
        <v>0</v>
      </c>
      <c r="W39" s="203">
        <v>0</v>
      </c>
    </row>
    <row r="40" spans="1:23" s="155" customFormat="1" ht="30" customHeight="1">
      <c r="A40" s="415"/>
      <c r="B40" s="418"/>
      <c r="C40" s="146" t="s">
        <v>20</v>
      </c>
      <c r="D40" s="595"/>
      <c r="E40" s="595"/>
      <c r="F40" s="595"/>
      <c r="G40" s="595"/>
      <c r="H40" s="597"/>
      <c r="I40" s="198">
        <v>0</v>
      </c>
      <c r="J40" s="204">
        <v>0</v>
      </c>
      <c r="K40" s="199">
        <v>0</v>
      </c>
      <c r="L40" s="199">
        <v>0</v>
      </c>
      <c r="M40" s="200">
        <v>0</v>
      </c>
      <c r="N40" s="428"/>
      <c r="O40" s="421"/>
      <c r="P40" s="421"/>
      <c r="Q40" s="421"/>
      <c r="R40" s="421"/>
      <c r="S40" s="201">
        <v>0</v>
      </c>
      <c r="T40" s="202">
        <v>0</v>
      </c>
      <c r="U40" s="202">
        <v>0</v>
      </c>
      <c r="V40" s="202">
        <v>0</v>
      </c>
      <c r="W40" s="203">
        <v>0</v>
      </c>
    </row>
    <row r="41" spans="1:23" s="155" customFormat="1" ht="30" customHeight="1">
      <c r="A41" s="415"/>
      <c r="B41" s="418"/>
      <c r="C41" s="146" t="s">
        <v>21</v>
      </c>
      <c r="D41" s="595"/>
      <c r="E41" s="595"/>
      <c r="F41" s="595"/>
      <c r="G41" s="595"/>
      <c r="H41" s="597"/>
      <c r="I41" s="198">
        <v>0</v>
      </c>
      <c r="J41" s="199">
        <v>0</v>
      </c>
      <c r="K41" s="199">
        <v>0</v>
      </c>
      <c r="L41" s="199">
        <v>0</v>
      </c>
      <c r="M41" s="200">
        <v>0</v>
      </c>
      <c r="N41" s="428"/>
      <c r="O41" s="421"/>
      <c r="P41" s="421"/>
      <c r="Q41" s="421"/>
      <c r="R41" s="421"/>
      <c r="S41" s="201">
        <v>0</v>
      </c>
      <c r="T41" s="202">
        <v>0</v>
      </c>
      <c r="U41" s="202">
        <v>0</v>
      </c>
      <c r="V41" s="202">
        <v>0</v>
      </c>
      <c r="W41" s="203">
        <v>0</v>
      </c>
    </row>
    <row r="42" spans="1:23" s="155" customFormat="1" ht="30" customHeight="1">
      <c r="A42" s="415"/>
      <c r="B42" s="418"/>
      <c r="C42" s="146" t="s">
        <v>22</v>
      </c>
      <c r="D42" s="595"/>
      <c r="E42" s="595"/>
      <c r="F42" s="595"/>
      <c r="G42" s="595"/>
      <c r="H42" s="597"/>
      <c r="I42" s="198">
        <v>0</v>
      </c>
      <c r="J42" s="199">
        <v>0</v>
      </c>
      <c r="K42" s="199">
        <v>0</v>
      </c>
      <c r="L42" s="199">
        <v>0</v>
      </c>
      <c r="M42" s="200">
        <v>0</v>
      </c>
      <c r="N42" s="428"/>
      <c r="O42" s="421"/>
      <c r="P42" s="421"/>
      <c r="Q42" s="421"/>
      <c r="R42" s="421"/>
      <c r="S42" s="201">
        <v>0</v>
      </c>
      <c r="T42" s="202">
        <v>0</v>
      </c>
      <c r="U42" s="202">
        <v>0</v>
      </c>
      <c r="V42" s="202">
        <v>0</v>
      </c>
      <c r="W42" s="203">
        <v>0</v>
      </c>
    </row>
    <row r="43" spans="1:23" s="155" customFormat="1" ht="30" customHeight="1">
      <c r="A43" s="415"/>
      <c r="B43" s="418"/>
      <c r="C43" s="146" t="s">
        <v>23</v>
      </c>
      <c r="D43" s="595"/>
      <c r="E43" s="595"/>
      <c r="F43" s="595"/>
      <c r="G43" s="595"/>
      <c r="H43" s="597"/>
      <c r="I43" s="198">
        <v>0</v>
      </c>
      <c r="J43" s="199">
        <v>0</v>
      </c>
      <c r="K43" s="199">
        <v>0</v>
      </c>
      <c r="L43" s="199">
        <v>0</v>
      </c>
      <c r="M43" s="200">
        <v>0</v>
      </c>
      <c r="N43" s="428"/>
      <c r="O43" s="421"/>
      <c r="P43" s="421"/>
      <c r="Q43" s="421"/>
      <c r="R43" s="421"/>
      <c r="S43" s="201">
        <v>0</v>
      </c>
      <c r="T43" s="202">
        <v>0</v>
      </c>
      <c r="U43" s="202">
        <v>0</v>
      </c>
      <c r="V43" s="202">
        <v>0</v>
      </c>
      <c r="W43" s="203">
        <v>0</v>
      </c>
    </row>
    <row r="44" spans="1:23" s="155" customFormat="1" ht="30" customHeight="1" thickBot="1">
      <c r="A44" s="415"/>
      <c r="B44" s="419"/>
      <c r="C44" s="149" t="s">
        <v>24</v>
      </c>
      <c r="D44" s="595"/>
      <c r="E44" s="595"/>
      <c r="F44" s="595"/>
      <c r="G44" s="595"/>
      <c r="H44" s="597"/>
      <c r="I44" s="205">
        <v>15</v>
      </c>
      <c r="J44" s="206">
        <v>0</v>
      </c>
      <c r="K44" s="206">
        <v>0</v>
      </c>
      <c r="L44" s="206">
        <v>0</v>
      </c>
      <c r="M44" s="207">
        <v>0</v>
      </c>
      <c r="N44" s="429"/>
      <c r="O44" s="424"/>
      <c r="P44" s="424"/>
      <c r="Q44" s="424"/>
      <c r="R44" s="424"/>
      <c r="S44" s="208">
        <v>0</v>
      </c>
      <c r="T44" s="209">
        <v>0</v>
      </c>
      <c r="U44" s="209">
        <v>0</v>
      </c>
      <c r="V44" s="209">
        <v>0</v>
      </c>
      <c r="W44" s="210">
        <v>0</v>
      </c>
    </row>
    <row r="45" spans="1:23" s="155" customFormat="1" ht="30" customHeight="1" thickBot="1">
      <c r="A45" s="416"/>
      <c r="B45" s="422" t="s">
        <v>25</v>
      </c>
      <c r="C45" s="423"/>
      <c r="D45" s="211">
        <f>D37</f>
        <v>12624.974</v>
      </c>
      <c r="E45" s="212">
        <f t="shared" ref="E45:V45" si="2">E37</f>
        <v>3.8317999999999999</v>
      </c>
      <c r="F45" s="212">
        <f t="shared" si="2"/>
        <v>0</v>
      </c>
      <c r="G45" s="212">
        <f t="shared" si="2"/>
        <v>19.241499999999998</v>
      </c>
      <c r="H45" s="212">
        <f t="shared" si="2"/>
        <v>0.09</v>
      </c>
      <c r="I45" s="212">
        <f>I44</f>
        <v>15</v>
      </c>
      <c r="J45" s="212">
        <f t="shared" si="2"/>
        <v>0</v>
      </c>
      <c r="K45" s="212">
        <f t="shared" si="2"/>
        <v>0</v>
      </c>
      <c r="L45" s="212">
        <f t="shared" si="2"/>
        <v>0</v>
      </c>
      <c r="M45" s="213">
        <f t="shared" si="2"/>
        <v>0</v>
      </c>
      <c r="N45" s="211">
        <f t="shared" si="2"/>
        <v>0</v>
      </c>
      <c r="O45" s="212">
        <f t="shared" si="2"/>
        <v>0</v>
      </c>
      <c r="P45" s="212">
        <f t="shared" si="2"/>
        <v>0</v>
      </c>
      <c r="Q45" s="212">
        <f t="shared" si="2"/>
        <v>3.3</v>
      </c>
      <c r="R45" s="212">
        <f t="shared" si="2"/>
        <v>0</v>
      </c>
      <c r="S45" s="212">
        <f t="shared" si="2"/>
        <v>0</v>
      </c>
      <c r="T45" s="212">
        <f t="shared" si="2"/>
        <v>0</v>
      </c>
      <c r="U45" s="212">
        <f t="shared" si="2"/>
        <v>0</v>
      </c>
      <c r="V45" s="212">
        <f t="shared" si="2"/>
        <v>0</v>
      </c>
      <c r="W45" s="213">
        <v>0</v>
      </c>
    </row>
    <row r="46" spans="1:23" s="155" customFormat="1" ht="30" customHeight="1">
      <c r="A46" s="415">
        <v>5</v>
      </c>
      <c r="B46" s="417" t="s">
        <v>491</v>
      </c>
      <c r="C46" s="144" t="s">
        <v>17</v>
      </c>
      <c r="D46" s="594">
        <v>7259.0551999999998</v>
      </c>
      <c r="E46" s="594">
        <v>0</v>
      </c>
      <c r="F46" s="594">
        <v>0</v>
      </c>
      <c r="G46" s="594">
        <v>11.6738</v>
      </c>
      <c r="H46" s="596">
        <v>0</v>
      </c>
      <c r="I46" s="192">
        <v>0</v>
      </c>
      <c r="J46" s="193">
        <v>0</v>
      </c>
      <c r="K46" s="193">
        <v>0</v>
      </c>
      <c r="L46" s="193">
        <v>0</v>
      </c>
      <c r="M46" s="194">
        <v>0</v>
      </c>
      <c r="N46" s="427">
        <v>0</v>
      </c>
      <c r="O46" s="420">
        <v>0</v>
      </c>
      <c r="P46" s="420">
        <v>0</v>
      </c>
      <c r="Q46" s="420">
        <v>2.2000000000000002</v>
      </c>
      <c r="R46" s="420">
        <v>0</v>
      </c>
      <c r="S46" s="195">
        <v>0</v>
      </c>
      <c r="T46" s="196">
        <v>0</v>
      </c>
      <c r="U46" s="196">
        <v>0</v>
      </c>
      <c r="V46" s="196">
        <v>0</v>
      </c>
      <c r="W46" s="197">
        <v>0</v>
      </c>
    </row>
    <row r="47" spans="1:23" s="155" customFormat="1" ht="30" customHeight="1">
      <c r="A47" s="415"/>
      <c r="B47" s="418"/>
      <c r="C47" s="146" t="s">
        <v>18</v>
      </c>
      <c r="D47" s="595"/>
      <c r="E47" s="595"/>
      <c r="F47" s="595"/>
      <c r="G47" s="595"/>
      <c r="H47" s="597"/>
      <c r="I47" s="198">
        <v>0</v>
      </c>
      <c r="J47" s="199">
        <v>0</v>
      </c>
      <c r="K47" s="199">
        <v>0</v>
      </c>
      <c r="L47" s="199">
        <v>0</v>
      </c>
      <c r="M47" s="200">
        <v>0</v>
      </c>
      <c r="N47" s="428"/>
      <c r="O47" s="421"/>
      <c r="P47" s="421"/>
      <c r="Q47" s="421"/>
      <c r="R47" s="421"/>
      <c r="S47" s="201">
        <v>0</v>
      </c>
      <c r="T47" s="202">
        <v>0</v>
      </c>
      <c r="U47" s="202">
        <v>0</v>
      </c>
      <c r="V47" s="202">
        <v>0</v>
      </c>
      <c r="W47" s="203">
        <v>0</v>
      </c>
    </row>
    <row r="48" spans="1:23" s="155" customFormat="1" ht="30" customHeight="1">
      <c r="A48" s="415"/>
      <c r="B48" s="418"/>
      <c r="C48" s="146" t="s">
        <v>19</v>
      </c>
      <c r="D48" s="595"/>
      <c r="E48" s="595"/>
      <c r="F48" s="595"/>
      <c r="G48" s="595"/>
      <c r="H48" s="597"/>
      <c r="I48" s="198">
        <v>0</v>
      </c>
      <c r="J48" s="199">
        <v>0</v>
      </c>
      <c r="K48" s="204">
        <v>0</v>
      </c>
      <c r="L48" s="199">
        <v>0</v>
      </c>
      <c r="M48" s="200">
        <v>0</v>
      </c>
      <c r="N48" s="428"/>
      <c r="O48" s="421"/>
      <c r="P48" s="421"/>
      <c r="Q48" s="421"/>
      <c r="R48" s="421"/>
      <c r="S48" s="201">
        <v>0</v>
      </c>
      <c r="T48" s="202">
        <v>0</v>
      </c>
      <c r="U48" s="202">
        <v>0</v>
      </c>
      <c r="V48" s="202">
        <v>0</v>
      </c>
      <c r="W48" s="203">
        <v>0</v>
      </c>
    </row>
    <row r="49" spans="1:23" s="155" customFormat="1" ht="30" customHeight="1">
      <c r="A49" s="415"/>
      <c r="B49" s="418"/>
      <c r="C49" s="146" t="s">
        <v>20</v>
      </c>
      <c r="D49" s="595"/>
      <c r="E49" s="595"/>
      <c r="F49" s="595"/>
      <c r="G49" s="595"/>
      <c r="H49" s="597"/>
      <c r="I49" s="198">
        <v>0</v>
      </c>
      <c r="J49" s="204">
        <v>0</v>
      </c>
      <c r="K49" s="199">
        <v>0</v>
      </c>
      <c r="L49" s="199">
        <v>0</v>
      </c>
      <c r="M49" s="200">
        <v>0</v>
      </c>
      <c r="N49" s="428"/>
      <c r="O49" s="421"/>
      <c r="P49" s="421"/>
      <c r="Q49" s="421"/>
      <c r="R49" s="421"/>
      <c r="S49" s="201">
        <v>0</v>
      </c>
      <c r="T49" s="202">
        <v>0</v>
      </c>
      <c r="U49" s="202">
        <v>0</v>
      </c>
      <c r="V49" s="202">
        <v>0</v>
      </c>
      <c r="W49" s="203">
        <v>0</v>
      </c>
    </row>
    <row r="50" spans="1:23" s="155" customFormat="1" ht="30" customHeight="1">
      <c r="A50" s="415"/>
      <c r="B50" s="418"/>
      <c r="C50" s="146" t="s">
        <v>21</v>
      </c>
      <c r="D50" s="595"/>
      <c r="E50" s="595"/>
      <c r="F50" s="595"/>
      <c r="G50" s="595"/>
      <c r="H50" s="597"/>
      <c r="I50" s="198">
        <v>0</v>
      </c>
      <c r="J50" s="199">
        <v>0</v>
      </c>
      <c r="K50" s="199">
        <v>0</v>
      </c>
      <c r="L50" s="199">
        <v>0</v>
      </c>
      <c r="M50" s="200">
        <v>0</v>
      </c>
      <c r="N50" s="428"/>
      <c r="O50" s="421"/>
      <c r="P50" s="421"/>
      <c r="Q50" s="421"/>
      <c r="R50" s="421"/>
      <c r="S50" s="201">
        <v>0</v>
      </c>
      <c r="T50" s="202">
        <v>0</v>
      </c>
      <c r="U50" s="202">
        <v>0</v>
      </c>
      <c r="V50" s="202">
        <v>0</v>
      </c>
      <c r="W50" s="203">
        <v>0</v>
      </c>
    </row>
    <row r="51" spans="1:23" s="155" customFormat="1" ht="30" customHeight="1">
      <c r="A51" s="415"/>
      <c r="B51" s="418"/>
      <c r="C51" s="146" t="s">
        <v>22</v>
      </c>
      <c r="D51" s="595"/>
      <c r="E51" s="595"/>
      <c r="F51" s="595"/>
      <c r="G51" s="595"/>
      <c r="H51" s="597"/>
      <c r="I51" s="198">
        <v>0</v>
      </c>
      <c r="J51" s="199">
        <v>0</v>
      </c>
      <c r="K51" s="199">
        <v>0</v>
      </c>
      <c r="L51" s="199">
        <v>0</v>
      </c>
      <c r="M51" s="200">
        <v>0</v>
      </c>
      <c r="N51" s="428"/>
      <c r="O51" s="421"/>
      <c r="P51" s="421"/>
      <c r="Q51" s="421"/>
      <c r="R51" s="421"/>
      <c r="S51" s="201">
        <v>0</v>
      </c>
      <c r="T51" s="202">
        <v>0</v>
      </c>
      <c r="U51" s="202">
        <v>0</v>
      </c>
      <c r="V51" s="202">
        <v>0</v>
      </c>
      <c r="W51" s="203">
        <v>0</v>
      </c>
    </row>
    <row r="52" spans="1:23" s="155" customFormat="1" ht="30" customHeight="1">
      <c r="A52" s="415"/>
      <c r="B52" s="418"/>
      <c r="C52" s="146" t="s">
        <v>23</v>
      </c>
      <c r="D52" s="595"/>
      <c r="E52" s="595"/>
      <c r="F52" s="595"/>
      <c r="G52" s="595"/>
      <c r="H52" s="597"/>
      <c r="I52" s="198">
        <v>0</v>
      </c>
      <c r="J52" s="199">
        <v>0</v>
      </c>
      <c r="K52" s="199">
        <v>0</v>
      </c>
      <c r="L52" s="199">
        <v>0</v>
      </c>
      <c r="M52" s="200">
        <v>0</v>
      </c>
      <c r="N52" s="428"/>
      <c r="O52" s="421"/>
      <c r="P52" s="421"/>
      <c r="Q52" s="421"/>
      <c r="R52" s="421"/>
      <c r="S52" s="201">
        <v>0</v>
      </c>
      <c r="T52" s="202">
        <v>0</v>
      </c>
      <c r="U52" s="202">
        <v>0</v>
      </c>
      <c r="V52" s="202">
        <v>0</v>
      </c>
      <c r="W52" s="203">
        <v>0</v>
      </c>
    </row>
    <row r="53" spans="1:23" s="155" customFormat="1" ht="30" customHeight="1" thickBot="1">
      <c r="A53" s="415"/>
      <c r="B53" s="419"/>
      <c r="C53" s="149" t="s">
        <v>24</v>
      </c>
      <c r="D53" s="595"/>
      <c r="E53" s="595"/>
      <c r="F53" s="595"/>
      <c r="G53" s="595"/>
      <c r="H53" s="597"/>
      <c r="I53" s="205">
        <v>0</v>
      </c>
      <c r="J53" s="206">
        <v>0</v>
      </c>
      <c r="K53" s="206">
        <v>0</v>
      </c>
      <c r="L53" s="206">
        <v>0</v>
      </c>
      <c r="M53" s="207">
        <v>0</v>
      </c>
      <c r="N53" s="429"/>
      <c r="O53" s="424"/>
      <c r="P53" s="424"/>
      <c r="Q53" s="424"/>
      <c r="R53" s="424"/>
      <c r="S53" s="208">
        <v>0</v>
      </c>
      <c r="T53" s="209">
        <v>0</v>
      </c>
      <c r="U53" s="209">
        <v>0</v>
      </c>
      <c r="V53" s="209">
        <v>0</v>
      </c>
      <c r="W53" s="210">
        <v>0</v>
      </c>
    </row>
    <row r="54" spans="1:23" s="155" customFormat="1" ht="30" customHeight="1" thickBot="1">
      <c r="A54" s="416"/>
      <c r="B54" s="422" t="s">
        <v>25</v>
      </c>
      <c r="C54" s="423"/>
      <c r="D54" s="211">
        <f>D46</f>
        <v>7259.0551999999998</v>
      </c>
      <c r="E54" s="212">
        <f t="shared" ref="E54:W54" si="3">E46</f>
        <v>0</v>
      </c>
      <c r="F54" s="212">
        <f t="shared" si="3"/>
        <v>0</v>
      </c>
      <c r="G54" s="212">
        <f t="shared" si="3"/>
        <v>11.6738</v>
      </c>
      <c r="H54" s="212">
        <f t="shared" si="3"/>
        <v>0</v>
      </c>
      <c r="I54" s="212">
        <f t="shared" si="3"/>
        <v>0</v>
      </c>
      <c r="J54" s="212">
        <f t="shared" si="3"/>
        <v>0</v>
      </c>
      <c r="K54" s="212">
        <f t="shared" si="3"/>
        <v>0</v>
      </c>
      <c r="L54" s="212">
        <f t="shared" si="3"/>
        <v>0</v>
      </c>
      <c r="M54" s="213">
        <f t="shared" si="3"/>
        <v>0</v>
      </c>
      <c r="N54" s="211">
        <f t="shared" si="3"/>
        <v>0</v>
      </c>
      <c r="O54" s="212">
        <f t="shared" si="3"/>
        <v>0</v>
      </c>
      <c r="P54" s="212">
        <f t="shared" si="3"/>
        <v>0</v>
      </c>
      <c r="Q54" s="212">
        <f t="shared" si="3"/>
        <v>2.2000000000000002</v>
      </c>
      <c r="R54" s="212">
        <f t="shared" si="3"/>
        <v>0</v>
      </c>
      <c r="S54" s="212">
        <f t="shared" si="3"/>
        <v>0</v>
      </c>
      <c r="T54" s="212">
        <v>0</v>
      </c>
      <c r="U54" s="212">
        <f t="shared" si="3"/>
        <v>0</v>
      </c>
      <c r="V54" s="212">
        <f t="shared" si="3"/>
        <v>0</v>
      </c>
      <c r="W54" s="213">
        <f t="shared" si="3"/>
        <v>0</v>
      </c>
    </row>
    <row r="55" spans="1:23" ht="30" customHeight="1">
      <c r="A55" s="415">
        <v>6</v>
      </c>
      <c r="B55" s="417" t="s">
        <v>265</v>
      </c>
      <c r="C55" s="144" t="s">
        <v>17</v>
      </c>
      <c r="D55" s="594">
        <v>5361.98</v>
      </c>
      <c r="E55" s="594">
        <v>0</v>
      </c>
      <c r="F55" s="594">
        <v>1601.36</v>
      </c>
      <c r="G55" s="594">
        <v>11.28</v>
      </c>
      <c r="H55" s="596">
        <v>0</v>
      </c>
      <c r="I55" s="192">
        <v>361</v>
      </c>
      <c r="J55" s="193">
        <v>0</v>
      </c>
      <c r="K55" s="193">
        <v>9</v>
      </c>
      <c r="L55" s="193">
        <v>0</v>
      </c>
      <c r="M55" s="194">
        <v>0</v>
      </c>
      <c r="N55" s="427">
        <v>4.34</v>
      </c>
      <c r="O55" s="420">
        <v>0</v>
      </c>
      <c r="P55" s="420">
        <v>9.09</v>
      </c>
      <c r="Q55" s="420">
        <v>30.51</v>
      </c>
      <c r="R55" s="420">
        <v>0.34510000000000002</v>
      </c>
      <c r="S55" s="195">
        <v>0</v>
      </c>
      <c r="T55" s="196">
        <v>0</v>
      </c>
      <c r="U55" s="196">
        <v>0</v>
      </c>
      <c r="V55" s="196">
        <v>0</v>
      </c>
      <c r="W55" s="197">
        <v>0</v>
      </c>
    </row>
    <row r="56" spans="1:23" ht="30" customHeight="1">
      <c r="A56" s="415"/>
      <c r="B56" s="418"/>
      <c r="C56" s="146" t="s">
        <v>18</v>
      </c>
      <c r="D56" s="595"/>
      <c r="E56" s="595"/>
      <c r="F56" s="595"/>
      <c r="G56" s="595"/>
      <c r="H56" s="597"/>
      <c r="I56" s="198">
        <v>15</v>
      </c>
      <c r="J56" s="199">
        <v>0</v>
      </c>
      <c r="K56" s="199">
        <v>0</v>
      </c>
      <c r="L56" s="199">
        <v>0</v>
      </c>
      <c r="M56" s="200">
        <v>0</v>
      </c>
      <c r="N56" s="428"/>
      <c r="O56" s="421"/>
      <c r="P56" s="421"/>
      <c r="Q56" s="421"/>
      <c r="R56" s="421"/>
      <c r="S56" s="201">
        <v>0</v>
      </c>
      <c r="T56" s="202">
        <v>0</v>
      </c>
      <c r="U56" s="202">
        <v>0</v>
      </c>
      <c r="V56" s="202">
        <v>0</v>
      </c>
      <c r="W56" s="203">
        <v>0</v>
      </c>
    </row>
    <row r="57" spans="1:23" ht="30" customHeight="1">
      <c r="A57" s="415"/>
      <c r="B57" s="418"/>
      <c r="C57" s="146" t="s">
        <v>19</v>
      </c>
      <c r="D57" s="595"/>
      <c r="E57" s="595"/>
      <c r="F57" s="595"/>
      <c r="G57" s="595"/>
      <c r="H57" s="597"/>
      <c r="I57" s="198">
        <v>31</v>
      </c>
      <c r="J57" s="199">
        <v>0</v>
      </c>
      <c r="K57" s="204">
        <v>26</v>
      </c>
      <c r="L57" s="199">
        <v>0</v>
      </c>
      <c r="M57" s="200">
        <v>0</v>
      </c>
      <c r="N57" s="428"/>
      <c r="O57" s="421"/>
      <c r="P57" s="421"/>
      <c r="Q57" s="421"/>
      <c r="R57" s="421"/>
      <c r="S57" s="201">
        <v>0</v>
      </c>
      <c r="T57" s="202">
        <v>0</v>
      </c>
      <c r="U57" s="202">
        <v>0</v>
      </c>
      <c r="V57" s="202">
        <v>0</v>
      </c>
      <c r="W57" s="203">
        <v>0</v>
      </c>
    </row>
    <row r="58" spans="1:23" ht="30" customHeight="1">
      <c r="A58" s="415"/>
      <c r="B58" s="418"/>
      <c r="C58" s="146" t="s">
        <v>20</v>
      </c>
      <c r="D58" s="595"/>
      <c r="E58" s="595"/>
      <c r="F58" s="595"/>
      <c r="G58" s="595"/>
      <c r="H58" s="597"/>
      <c r="I58" s="198">
        <v>0</v>
      </c>
      <c r="J58" s="204">
        <v>0</v>
      </c>
      <c r="K58" s="199">
        <v>0</v>
      </c>
      <c r="L58" s="199">
        <v>0</v>
      </c>
      <c r="M58" s="200">
        <v>0</v>
      </c>
      <c r="N58" s="428"/>
      <c r="O58" s="421"/>
      <c r="P58" s="421"/>
      <c r="Q58" s="421"/>
      <c r="R58" s="421"/>
      <c r="S58" s="201">
        <v>0</v>
      </c>
      <c r="T58" s="202">
        <v>0</v>
      </c>
      <c r="U58" s="202">
        <v>0</v>
      </c>
      <c r="V58" s="202">
        <v>0</v>
      </c>
      <c r="W58" s="203">
        <v>0</v>
      </c>
    </row>
    <row r="59" spans="1:23" ht="30" customHeight="1">
      <c r="A59" s="415"/>
      <c r="B59" s="418"/>
      <c r="C59" s="146" t="s">
        <v>21</v>
      </c>
      <c r="D59" s="595"/>
      <c r="E59" s="595"/>
      <c r="F59" s="595"/>
      <c r="G59" s="595"/>
      <c r="H59" s="597"/>
      <c r="I59" s="198">
        <v>157</v>
      </c>
      <c r="J59" s="199">
        <v>0</v>
      </c>
      <c r="K59" s="199">
        <v>7.32</v>
      </c>
      <c r="L59" s="199">
        <v>0</v>
      </c>
      <c r="M59" s="200">
        <v>0</v>
      </c>
      <c r="N59" s="428"/>
      <c r="O59" s="421"/>
      <c r="P59" s="421"/>
      <c r="Q59" s="421"/>
      <c r="R59" s="421"/>
      <c r="S59" s="201">
        <v>0</v>
      </c>
      <c r="T59" s="202">
        <v>0</v>
      </c>
      <c r="U59" s="202">
        <v>0</v>
      </c>
      <c r="V59" s="202">
        <v>0</v>
      </c>
      <c r="W59" s="203">
        <v>0</v>
      </c>
    </row>
    <row r="60" spans="1:23" ht="30" customHeight="1">
      <c r="A60" s="415"/>
      <c r="B60" s="418"/>
      <c r="C60" s="146" t="s">
        <v>22</v>
      </c>
      <c r="D60" s="595"/>
      <c r="E60" s="595"/>
      <c r="F60" s="595"/>
      <c r="G60" s="595"/>
      <c r="H60" s="597"/>
      <c r="I60" s="198">
        <v>5</v>
      </c>
      <c r="J60" s="199">
        <v>0</v>
      </c>
      <c r="K60" s="199">
        <v>0</v>
      </c>
      <c r="L60" s="199">
        <v>0</v>
      </c>
      <c r="M60" s="200">
        <v>0</v>
      </c>
      <c r="N60" s="428"/>
      <c r="O60" s="421"/>
      <c r="P60" s="421"/>
      <c r="Q60" s="421"/>
      <c r="R60" s="421"/>
      <c r="S60" s="201">
        <v>0</v>
      </c>
      <c r="T60" s="202">
        <v>0</v>
      </c>
      <c r="U60" s="202">
        <v>0</v>
      </c>
      <c r="V60" s="202">
        <v>0</v>
      </c>
      <c r="W60" s="203">
        <v>0</v>
      </c>
    </row>
    <row r="61" spans="1:23" ht="30" customHeight="1">
      <c r="A61" s="415"/>
      <c r="B61" s="418"/>
      <c r="C61" s="146" t="s">
        <v>23</v>
      </c>
      <c r="D61" s="595"/>
      <c r="E61" s="595"/>
      <c r="F61" s="595"/>
      <c r="G61" s="595"/>
      <c r="H61" s="597"/>
      <c r="I61" s="198">
        <v>5</v>
      </c>
      <c r="J61" s="199">
        <v>0</v>
      </c>
      <c r="K61" s="199">
        <v>4.5</v>
      </c>
      <c r="L61" s="199">
        <v>0</v>
      </c>
      <c r="M61" s="200">
        <v>0</v>
      </c>
      <c r="N61" s="428"/>
      <c r="O61" s="421"/>
      <c r="P61" s="421"/>
      <c r="Q61" s="421"/>
      <c r="R61" s="421"/>
      <c r="S61" s="201">
        <v>0</v>
      </c>
      <c r="T61" s="202">
        <v>0</v>
      </c>
      <c r="U61" s="202">
        <v>0</v>
      </c>
      <c r="V61" s="202">
        <v>0</v>
      </c>
      <c r="W61" s="203">
        <v>0</v>
      </c>
    </row>
    <row r="62" spans="1:23" ht="30" customHeight="1" thickBot="1">
      <c r="A62" s="415"/>
      <c r="B62" s="419"/>
      <c r="C62" s="149" t="s">
        <v>24</v>
      </c>
      <c r="D62" s="595"/>
      <c r="E62" s="595"/>
      <c r="F62" s="595"/>
      <c r="G62" s="595"/>
      <c r="H62" s="597"/>
      <c r="I62" s="205">
        <v>29.65</v>
      </c>
      <c r="J62" s="206">
        <v>0</v>
      </c>
      <c r="K62" s="206">
        <v>3.5</v>
      </c>
      <c r="L62" s="206">
        <v>0</v>
      </c>
      <c r="M62" s="207">
        <v>0</v>
      </c>
      <c r="N62" s="429"/>
      <c r="O62" s="424"/>
      <c r="P62" s="424"/>
      <c r="Q62" s="424"/>
      <c r="R62" s="424"/>
      <c r="S62" s="208">
        <v>4.34</v>
      </c>
      <c r="T62" s="209">
        <v>0</v>
      </c>
      <c r="U62" s="209">
        <v>9.09</v>
      </c>
      <c r="V62" s="209">
        <v>30.51</v>
      </c>
      <c r="W62" s="210">
        <v>0.35</v>
      </c>
    </row>
    <row r="63" spans="1:23" ht="30" customHeight="1" thickBot="1">
      <c r="A63" s="416"/>
      <c r="B63" s="422" t="s">
        <v>25</v>
      </c>
      <c r="C63" s="423"/>
      <c r="D63" s="211">
        <f>D55</f>
        <v>5361.98</v>
      </c>
      <c r="E63" s="212">
        <v>0</v>
      </c>
      <c r="F63" s="212">
        <f t="shared" ref="F63:G63" si="4">F55</f>
        <v>1601.36</v>
      </c>
      <c r="G63" s="212">
        <f t="shared" si="4"/>
        <v>11.28</v>
      </c>
      <c r="H63" s="212">
        <v>0</v>
      </c>
      <c r="I63" s="212">
        <f t="shared" ref="I63:M63" si="5">I55+I56+I57+I58+I59+I60+I61+I62</f>
        <v>603.65</v>
      </c>
      <c r="J63" s="212">
        <f t="shared" si="5"/>
        <v>0</v>
      </c>
      <c r="K63" s="212">
        <f t="shared" si="5"/>
        <v>50.32</v>
      </c>
      <c r="L63" s="212">
        <f t="shared" si="5"/>
        <v>0</v>
      </c>
      <c r="M63" s="213">
        <f t="shared" si="5"/>
        <v>0</v>
      </c>
      <c r="N63" s="211">
        <f>N55</f>
        <v>4.34</v>
      </c>
      <c r="O63" s="212">
        <f t="shared" ref="O63:R63" si="6">O55</f>
        <v>0</v>
      </c>
      <c r="P63" s="212">
        <f t="shared" si="6"/>
        <v>9.09</v>
      </c>
      <c r="Q63" s="212">
        <f t="shared" si="6"/>
        <v>30.51</v>
      </c>
      <c r="R63" s="212">
        <f t="shared" si="6"/>
        <v>0.34510000000000002</v>
      </c>
      <c r="S63" s="212">
        <f>S55+S56+S57+S58+S59+S60+S61+S62</f>
        <v>4.34</v>
      </c>
      <c r="T63" s="212">
        <f t="shared" ref="T63:U63" si="7">T55+T56+T57+T58+T59+T60+T61+T62</f>
        <v>0</v>
      </c>
      <c r="U63" s="212">
        <f t="shared" si="7"/>
        <v>9.09</v>
      </c>
      <c r="V63" s="212">
        <f>V55+V56+V57+V58+V59+V60+V61+V62</f>
        <v>30.51</v>
      </c>
      <c r="W63" s="213">
        <f t="shared" ref="W63" si="8">W55+W56+W57+W58+W59+W60+W61+W62</f>
        <v>0.35</v>
      </c>
    </row>
    <row r="64" spans="1:23" ht="30" customHeight="1">
      <c r="A64" s="415">
        <v>7</v>
      </c>
      <c r="B64" s="417" t="s">
        <v>492</v>
      </c>
      <c r="C64" s="144" t="s">
        <v>17</v>
      </c>
      <c r="D64" s="594">
        <v>2059.4</v>
      </c>
      <c r="E64" s="594">
        <v>0</v>
      </c>
      <c r="F64" s="594">
        <v>157</v>
      </c>
      <c r="G64" s="594">
        <v>2.6</v>
      </c>
      <c r="H64" s="596">
        <v>0</v>
      </c>
      <c r="I64" s="192">
        <v>0</v>
      </c>
      <c r="J64" s="193">
        <v>0</v>
      </c>
      <c r="K64" s="193">
        <v>0</v>
      </c>
      <c r="L64" s="193">
        <v>0</v>
      </c>
      <c r="M64" s="194">
        <v>0</v>
      </c>
      <c r="N64" s="427">
        <v>0</v>
      </c>
      <c r="O64" s="420">
        <v>0</v>
      </c>
      <c r="P64" s="420">
        <v>0</v>
      </c>
      <c r="Q64" s="420">
        <v>2.5</v>
      </c>
      <c r="R64" s="420">
        <v>0</v>
      </c>
      <c r="S64" s="195">
        <v>0</v>
      </c>
      <c r="T64" s="196">
        <v>0</v>
      </c>
      <c r="U64" s="196">
        <v>0</v>
      </c>
      <c r="V64" s="196">
        <v>0</v>
      </c>
      <c r="W64" s="197">
        <v>0</v>
      </c>
    </row>
    <row r="65" spans="1:23" ht="30" customHeight="1">
      <c r="A65" s="415"/>
      <c r="B65" s="418"/>
      <c r="C65" s="146" t="s">
        <v>18</v>
      </c>
      <c r="D65" s="595"/>
      <c r="E65" s="595"/>
      <c r="F65" s="595"/>
      <c r="G65" s="595"/>
      <c r="H65" s="597"/>
      <c r="I65" s="198">
        <v>0</v>
      </c>
      <c r="J65" s="199">
        <v>0</v>
      </c>
      <c r="K65" s="199">
        <v>0</v>
      </c>
      <c r="L65" s="199">
        <v>0</v>
      </c>
      <c r="M65" s="200">
        <v>0</v>
      </c>
      <c r="N65" s="428"/>
      <c r="O65" s="421"/>
      <c r="P65" s="421"/>
      <c r="Q65" s="421"/>
      <c r="R65" s="421"/>
      <c r="S65" s="201">
        <v>0</v>
      </c>
      <c r="T65" s="202">
        <v>0</v>
      </c>
      <c r="U65" s="202">
        <v>0</v>
      </c>
      <c r="V65" s="202">
        <v>0</v>
      </c>
      <c r="W65" s="203">
        <v>0</v>
      </c>
    </row>
    <row r="66" spans="1:23" ht="30" customHeight="1">
      <c r="A66" s="415"/>
      <c r="B66" s="418"/>
      <c r="C66" s="146" t="s">
        <v>19</v>
      </c>
      <c r="D66" s="595"/>
      <c r="E66" s="595"/>
      <c r="F66" s="595"/>
      <c r="G66" s="595"/>
      <c r="H66" s="597"/>
      <c r="I66" s="198">
        <v>0</v>
      </c>
      <c r="J66" s="199">
        <v>0</v>
      </c>
      <c r="K66" s="204">
        <v>0</v>
      </c>
      <c r="L66" s="199">
        <v>0</v>
      </c>
      <c r="M66" s="200">
        <v>0</v>
      </c>
      <c r="N66" s="428"/>
      <c r="O66" s="421"/>
      <c r="P66" s="421"/>
      <c r="Q66" s="421"/>
      <c r="R66" s="421"/>
      <c r="S66" s="201">
        <v>0</v>
      </c>
      <c r="T66" s="202">
        <v>0</v>
      </c>
      <c r="U66" s="202">
        <v>0</v>
      </c>
      <c r="V66" s="202">
        <v>0</v>
      </c>
      <c r="W66" s="203">
        <v>0</v>
      </c>
    </row>
    <row r="67" spans="1:23" ht="30" customHeight="1">
      <c r="A67" s="415"/>
      <c r="B67" s="418"/>
      <c r="C67" s="146" t="s">
        <v>20</v>
      </c>
      <c r="D67" s="595"/>
      <c r="E67" s="595"/>
      <c r="F67" s="595"/>
      <c r="G67" s="595"/>
      <c r="H67" s="597"/>
      <c r="I67" s="198">
        <v>0</v>
      </c>
      <c r="J67" s="204">
        <v>0</v>
      </c>
      <c r="K67" s="199">
        <v>0</v>
      </c>
      <c r="L67" s="199">
        <v>0</v>
      </c>
      <c r="M67" s="200">
        <v>0</v>
      </c>
      <c r="N67" s="428"/>
      <c r="O67" s="421"/>
      <c r="P67" s="421"/>
      <c r="Q67" s="421"/>
      <c r="R67" s="421"/>
      <c r="S67" s="201">
        <v>0</v>
      </c>
      <c r="T67" s="202">
        <v>0</v>
      </c>
      <c r="U67" s="202">
        <v>0</v>
      </c>
      <c r="V67" s="202">
        <v>0</v>
      </c>
      <c r="W67" s="203">
        <v>0</v>
      </c>
    </row>
    <row r="68" spans="1:23" ht="30" customHeight="1">
      <c r="A68" s="415"/>
      <c r="B68" s="418"/>
      <c r="C68" s="146" t="s">
        <v>21</v>
      </c>
      <c r="D68" s="595"/>
      <c r="E68" s="595"/>
      <c r="F68" s="595"/>
      <c r="G68" s="595"/>
      <c r="H68" s="597"/>
      <c r="I68" s="198">
        <v>0</v>
      </c>
      <c r="J68" s="199">
        <v>0</v>
      </c>
      <c r="K68" s="199">
        <v>0</v>
      </c>
      <c r="L68" s="199">
        <v>0</v>
      </c>
      <c r="M68" s="200">
        <v>0</v>
      </c>
      <c r="N68" s="428"/>
      <c r="O68" s="421"/>
      <c r="P68" s="421"/>
      <c r="Q68" s="421"/>
      <c r="R68" s="421"/>
      <c r="S68" s="201">
        <v>0</v>
      </c>
      <c r="T68" s="202">
        <v>0</v>
      </c>
      <c r="U68" s="202">
        <v>0</v>
      </c>
      <c r="V68" s="202">
        <v>0</v>
      </c>
      <c r="W68" s="203">
        <v>0</v>
      </c>
    </row>
    <row r="69" spans="1:23" ht="30" customHeight="1">
      <c r="A69" s="415"/>
      <c r="B69" s="418"/>
      <c r="C69" s="146" t="s">
        <v>22</v>
      </c>
      <c r="D69" s="595"/>
      <c r="E69" s="595"/>
      <c r="F69" s="595"/>
      <c r="G69" s="595"/>
      <c r="H69" s="597"/>
      <c r="I69" s="198">
        <v>0</v>
      </c>
      <c r="J69" s="199">
        <v>0</v>
      </c>
      <c r="K69" s="199">
        <v>0</v>
      </c>
      <c r="L69" s="199">
        <v>0</v>
      </c>
      <c r="M69" s="200">
        <v>0</v>
      </c>
      <c r="N69" s="428"/>
      <c r="O69" s="421"/>
      <c r="P69" s="421"/>
      <c r="Q69" s="421"/>
      <c r="R69" s="421"/>
      <c r="S69" s="201">
        <v>0</v>
      </c>
      <c r="T69" s="202">
        <v>0</v>
      </c>
      <c r="U69" s="202">
        <v>0</v>
      </c>
      <c r="V69" s="202">
        <v>0</v>
      </c>
      <c r="W69" s="203">
        <v>0</v>
      </c>
    </row>
    <row r="70" spans="1:23" ht="30" customHeight="1">
      <c r="A70" s="415"/>
      <c r="B70" s="418"/>
      <c r="C70" s="146" t="s">
        <v>23</v>
      </c>
      <c r="D70" s="595"/>
      <c r="E70" s="595"/>
      <c r="F70" s="595"/>
      <c r="G70" s="595"/>
      <c r="H70" s="597"/>
      <c r="I70" s="198">
        <v>0</v>
      </c>
      <c r="J70" s="199">
        <v>0</v>
      </c>
      <c r="K70" s="199">
        <v>0</v>
      </c>
      <c r="L70" s="199">
        <v>0</v>
      </c>
      <c r="M70" s="200">
        <v>0</v>
      </c>
      <c r="N70" s="428"/>
      <c r="O70" s="421"/>
      <c r="P70" s="421"/>
      <c r="Q70" s="421"/>
      <c r="R70" s="421"/>
      <c r="S70" s="201">
        <v>0</v>
      </c>
      <c r="T70" s="202">
        <v>0</v>
      </c>
      <c r="U70" s="202">
        <v>0</v>
      </c>
      <c r="V70" s="202">
        <v>0</v>
      </c>
      <c r="W70" s="203">
        <v>0</v>
      </c>
    </row>
    <row r="71" spans="1:23" ht="30" customHeight="1" thickBot="1">
      <c r="A71" s="415"/>
      <c r="B71" s="419"/>
      <c r="C71" s="149" t="s">
        <v>24</v>
      </c>
      <c r="D71" s="595"/>
      <c r="E71" s="595"/>
      <c r="F71" s="595"/>
      <c r="G71" s="595"/>
      <c r="H71" s="597"/>
      <c r="I71" s="205">
        <v>0</v>
      </c>
      <c r="J71" s="206">
        <v>0</v>
      </c>
      <c r="K71" s="206">
        <v>0</v>
      </c>
      <c r="L71" s="206">
        <v>0</v>
      </c>
      <c r="M71" s="207">
        <v>0</v>
      </c>
      <c r="N71" s="429"/>
      <c r="O71" s="424"/>
      <c r="P71" s="424"/>
      <c r="Q71" s="424"/>
      <c r="R71" s="424"/>
      <c r="S71" s="208">
        <v>0</v>
      </c>
      <c r="T71" s="209">
        <v>0</v>
      </c>
      <c r="U71" s="209">
        <v>0</v>
      </c>
      <c r="V71" s="209">
        <v>0</v>
      </c>
      <c r="W71" s="210">
        <v>0</v>
      </c>
    </row>
    <row r="72" spans="1:23" ht="30" customHeight="1" thickBot="1">
      <c r="A72" s="416"/>
      <c r="B72" s="422" t="s">
        <v>25</v>
      </c>
      <c r="C72" s="423"/>
      <c r="D72" s="211">
        <f>D64</f>
        <v>2059.4</v>
      </c>
      <c r="E72" s="212">
        <f t="shared" ref="E72:W72" si="9">E64</f>
        <v>0</v>
      </c>
      <c r="F72" s="212">
        <f>F64</f>
        <v>157</v>
      </c>
      <c r="G72" s="212">
        <f t="shared" si="9"/>
        <v>2.6</v>
      </c>
      <c r="H72" s="212">
        <f t="shared" si="9"/>
        <v>0</v>
      </c>
      <c r="I72" s="212">
        <f t="shared" si="9"/>
        <v>0</v>
      </c>
      <c r="J72" s="212">
        <f t="shared" si="9"/>
        <v>0</v>
      </c>
      <c r="K72" s="212">
        <f t="shared" si="9"/>
        <v>0</v>
      </c>
      <c r="L72" s="212">
        <f t="shared" si="9"/>
        <v>0</v>
      </c>
      <c r="M72" s="213">
        <f t="shared" si="9"/>
        <v>0</v>
      </c>
      <c r="N72" s="211">
        <f t="shared" si="9"/>
        <v>0</v>
      </c>
      <c r="O72" s="212">
        <f t="shared" si="9"/>
        <v>0</v>
      </c>
      <c r="P72" s="212">
        <f t="shared" si="9"/>
        <v>0</v>
      </c>
      <c r="Q72" s="212">
        <f t="shared" si="9"/>
        <v>2.5</v>
      </c>
      <c r="R72" s="212">
        <f t="shared" si="9"/>
        <v>0</v>
      </c>
      <c r="S72" s="212">
        <f t="shared" si="9"/>
        <v>0</v>
      </c>
      <c r="T72" s="212">
        <f t="shared" si="9"/>
        <v>0</v>
      </c>
      <c r="U72" s="212">
        <f t="shared" si="9"/>
        <v>0</v>
      </c>
      <c r="V72" s="212">
        <f t="shared" si="9"/>
        <v>0</v>
      </c>
      <c r="W72" s="213">
        <f t="shared" si="9"/>
        <v>0</v>
      </c>
    </row>
    <row r="73" spans="1:23" s="155" customFormat="1" ht="30" customHeight="1">
      <c r="A73" s="415">
        <v>8</v>
      </c>
      <c r="B73" s="417" t="s">
        <v>493</v>
      </c>
      <c r="C73" s="144" t="s">
        <v>17</v>
      </c>
      <c r="D73" s="594">
        <v>4812.8980000000001</v>
      </c>
      <c r="E73" s="594">
        <v>1.613</v>
      </c>
      <c r="F73" s="594">
        <v>0</v>
      </c>
      <c r="G73" s="594">
        <v>13.0021</v>
      </c>
      <c r="H73" s="596">
        <v>13.9808</v>
      </c>
      <c r="I73" s="192">
        <v>0</v>
      </c>
      <c r="J73" s="193">
        <v>0</v>
      </c>
      <c r="K73" s="193">
        <v>0</v>
      </c>
      <c r="L73" s="193">
        <v>0</v>
      </c>
      <c r="M73" s="194">
        <v>0</v>
      </c>
      <c r="N73" s="427">
        <v>7.0673000000000004</v>
      </c>
      <c r="O73" s="420">
        <v>0</v>
      </c>
      <c r="P73" s="420">
        <v>0</v>
      </c>
      <c r="Q73" s="420">
        <v>2.7</v>
      </c>
      <c r="R73" s="420">
        <v>3.2</v>
      </c>
      <c r="S73" s="195">
        <v>0</v>
      </c>
      <c r="T73" s="196">
        <v>0</v>
      </c>
      <c r="U73" s="196">
        <v>0</v>
      </c>
      <c r="V73" s="196">
        <v>0</v>
      </c>
      <c r="W73" s="197">
        <v>0</v>
      </c>
    </row>
    <row r="74" spans="1:23" s="155" customFormat="1" ht="30" customHeight="1">
      <c r="A74" s="415"/>
      <c r="B74" s="418"/>
      <c r="C74" s="146" t="s">
        <v>18</v>
      </c>
      <c r="D74" s="595"/>
      <c r="E74" s="595"/>
      <c r="F74" s="595"/>
      <c r="G74" s="595"/>
      <c r="H74" s="597"/>
      <c r="I74" s="198">
        <v>0</v>
      </c>
      <c r="J74" s="199">
        <v>0</v>
      </c>
      <c r="K74" s="199">
        <v>0</v>
      </c>
      <c r="L74" s="199">
        <v>0</v>
      </c>
      <c r="M74" s="200">
        <v>0</v>
      </c>
      <c r="N74" s="428"/>
      <c r="O74" s="421"/>
      <c r="P74" s="421"/>
      <c r="Q74" s="421"/>
      <c r="R74" s="421"/>
      <c r="S74" s="201">
        <v>0</v>
      </c>
      <c r="T74" s="202">
        <v>0</v>
      </c>
      <c r="U74" s="202">
        <v>0</v>
      </c>
      <c r="V74" s="202">
        <v>0</v>
      </c>
      <c r="W74" s="203">
        <v>0</v>
      </c>
    </row>
    <row r="75" spans="1:23" s="155" customFormat="1" ht="30" customHeight="1">
      <c r="A75" s="415"/>
      <c r="B75" s="418"/>
      <c r="C75" s="146" t="s">
        <v>19</v>
      </c>
      <c r="D75" s="595"/>
      <c r="E75" s="595"/>
      <c r="F75" s="595"/>
      <c r="G75" s="595"/>
      <c r="H75" s="597"/>
      <c r="I75" s="198">
        <v>0</v>
      </c>
      <c r="J75" s="199">
        <v>0</v>
      </c>
      <c r="K75" s="204">
        <v>0</v>
      </c>
      <c r="L75" s="199">
        <v>0</v>
      </c>
      <c r="M75" s="200">
        <v>0</v>
      </c>
      <c r="N75" s="428"/>
      <c r="O75" s="421"/>
      <c r="P75" s="421"/>
      <c r="Q75" s="421"/>
      <c r="R75" s="421"/>
      <c r="S75" s="201">
        <v>0</v>
      </c>
      <c r="T75" s="202">
        <v>0</v>
      </c>
      <c r="U75" s="202">
        <v>0</v>
      </c>
      <c r="V75" s="202">
        <v>0</v>
      </c>
      <c r="W75" s="203">
        <v>0</v>
      </c>
    </row>
    <row r="76" spans="1:23" s="155" customFormat="1" ht="30" customHeight="1">
      <c r="A76" s="415"/>
      <c r="B76" s="418"/>
      <c r="C76" s="146" t="s">
        <v>20</v>
      </c>
      <c r="D76" s="595"/>
      <c r="E76" s="595"/>
      <c r="F76" s="595"/>
      <c r="G76" s="595"/>
      <c r="H76" s="597"/>
      <c r="I76" s="198">
        <v>0</v>
      </c>
      <c r="J76" s="204">
        <v>0</v>
      </c>
      <c r="K76" s="199">
        <v>0</v>
      </c>
      <c r="L76" s="199">
        <v>0</v>
      </c>
      <c r="M76" s="200">
        <v>0</v>
      </c>
      <c r="N76" s="428"/>
      <c r="O76" s="421"/>
      <c r="P76" s="421"/>
      <c r="Q76" s="421"/>
      <c r="R76" s="421"/>
      <c r="S76" s="201">
        <v>0</v>
      </c>
      <c r="T76" s="202">
        <v>0</v>
      </c>
      <c r="U76" s="202">
        <v>0</v>
      </c>
      <c r="V76" s="202">
        <v>0</v>
      </c>
      <c r="W76" s="203">
        <v>0</v>
      </c>
    </row>
    <row r="77" spans="1:23" s="155" customFormat="1" ht="30" customHeight="1">
      <c r="A77" s="415"/>
      <c r="B77" s="418"/>
      <c r="C77" s="146" t="s">
        <v>21</v>
      </c>
      <c r="D77" s="595"/>
      <c r="E77" s="595"/>
      <c r="F77" s="595"/>
      <c r="G77" s="595"/>
      <c r="H77" s="597"/>
      <c r="I77" s="198">
        <v>0</v>
      </c>
      <c r="J77" s="199">
        <v>0</v>
      </c>
      <c r="K77" s="199">
        <v>0</v>
      </c>
      <c r="L77" s="199">
        <v>0</v>
      </c>
      <c r="M77" s="200">
        <v>0</v>
      </c>
      <c r="N77" s="428"/>
      <c r="O77" s="421"/>
      <c r="P77" s="421"/>
      <c r="Q77" s="421"/>
      <c r="R77" s="421"/>
      <c r="S77" s="201">
        <v>0</v>
      </c>
      <c r="T77" s="202">
        <v>0</v>
      </c>
      <c r="U77" s="202">
        <v>0</v>
      </c>
      <c r="V77" s="202">
        <v>0</v>
      </c>
      <c r="W77" s="203">
        <v>0</v>
      </c>
    </row>
    <row r="78" spans="1:23" s="155" customFormat="1" ht="30" customHeight="1">
      <c r="A78" s="415"/>
      <c r="B78" s="418"/>
      <c r="C78" s="146" t="s">
        <v>22</v>
      </c>
      <c r="D78" s="595"/>
      <c r="E78" s="595"/>
      <c r="F78" s="595"/>
      <c r="G78" s="595"/>
      <c r="H78" s="597"/>
      <c r="I78" s="198">
        <v>0</v>
      </c>
      <c r="J78" s="199">
        <v>0</v>
      </c>
      <c r="K78" s="199">
        <v>0</v>
      </c>
      <c r="L78" s="199">
        <v>0</v>
      </c>
      <c r="M78" s="200">
        <v>0</v>
      </c>
      <c r="N78" s="428"/>
      <c r="O78" s="421"/>
      <c r="P78" s="421"/>
      <c r="Q78" s="421"/>
      <c r="R78" s="421"/>
      <c r="S78" s="201">
        <v>0</v>
      </c>
      <c r="T78" s="202">
        <v>0</v>
      </c>
      <c r="U78" s="202">
        <v>0</v>
      </c>
      <c r="V78" s="202">
        <v>0</v>
      </c>
      <c r="W78" s="203">
        <v>0</v>
      </c>
    </row>
    <row r="79" spans="1:23" s="155" customFormat="1" ht="30" customHeight="1">
      <c r="A79" s="415"/>
      <c r="B79" s="418"/>
      <c r="C79" s="146" t="s">
        <v>23</v>
      </c>
      <c r="D79" s="595"/>
      <c r="E79" s="595"/>
      <c r="F79" s="595"/>
      <c r="G79" s="595"/>
      <c r="H79" s="597"/>
      <c r="I79" s="198">
        <v>0</v>
      </c>
      <c r="J79" s="199">
        <v>0</v>
      </c>
      <c r="K79" s="199">
        <v>0</v>
      </c>
      <c r="L79" s="199">
        <v>0</v>
      </c>
      <c r="M79" s="200">
        <v>0</v>
      </c>
      <c r="N79" s="428"/>
      <c r="O79" s="421"/>
      <c r="P79" s="421"/>
      <c r="Q79" s="421"/>
      <c r="R79" s="421"/>
      <c r="S79" s="201">
        <v>0</v>
      </c>
      <c r="T79" s="202">
        <v>0</v>
      </c>
      <c r="U79" s="202">
        <v>0</v>
      </c>
      <c r="V79" s="202">
        <v>0</v>
      </c>
      <c r="W79" s="203">
        <v>0</v>
      </c>
    </row>
    <row r="80" spans="1:23" s="155" customFormat="1" ht="30" customHeight="1" thickBot="1">
      <c r="A80" s="415"/>
      <c r="B80" s="419"/>
      <c r="C80" s="149" t="s">
        <v>24</v>
      </c>
      <c r="D80" s="595"/>
      <c r="E80" s="595"/>
      <c r="F80" s="595"/>
      <c r="G80" s="595"/>
      <c r="H80" s="597"/>
      <c r="I80" s="205">
        <v>0</v>
      </c>
      <c r="J80" s="206">
        <v>0</v>
      </c>
      <c r="K80" s="206">
        <v>0</v>
      </c>
      <c r="L80" s="206">
        <v>0</v>
      </c>
      <c r="M80" s="207">
        <v>0</v>
      </c>
      <c r="N80" s="429"/>
      <c r="O80" s="424"/>
      <c r="P80" s="424"/>
      <c r="Q80" s="424"/>
      <c r="R80" s="424"/>
      <c r="S80" s="208">
        <v>0</v>
      </c>
      <c r="T80" s="209">
        <v>0</v>
      </c>
      <c r="U80" s="209">
        <v>0</v>
      </c>
      <c r="V80" s="209">
        <v>0</v>
      </c>
      <c r="W80" s="210">
        <v>0</v>
      </c>
    </row>
    <row r="81" spans="1:23" s="155" customFormat="1" ht="30" customHeight="1" thickBot="1">
      <c r="A81" s="416"/>
      <c r="B81" s="422" t="s">
        <v>25</v>
      </c>
      <c r="C81" s="423"/>
      <c r="D81" s="211">
        <f>D73</f>
        <v>4812.8980000000001</v>
      </c>
      <c r="E81" s="212">
        <f t="shared" ref="E81:W81" si="10">E73</f>
        <v>1.613</v>
      </c>
      <c r="F81" s="212">
        <f t="shared" si="10"/>
        <v>0</v>
      </c>
      <c r="G81" s="212">
        <f t="shared" si="10"/>
        <v>13.0021</v>
      </c>
      <c r="H81" s="212">
        <f t="shared" si="10"/>
        <v>13.9808</v>
      </c>
      <c r="I81" s="212">
        <f t="shared" si="10"/>
        <v>0</v>
      </c>
      <c r="J81" s="212">
        <f t="shared" si="10"/>
        <v>0</v>
      </c>
      <c r="K81" s="212">
        <f t="shared" si="10"/>
        <v>0</v>
      </c>
      <c r="L81" s="212">
        <f t="shared" si="10"/>
        <v>0</v>
      </c>
      <c r="M81" s="213">
        <f t="shared" si="10"/>
        <v>0</v>
      </c>
      <c r="N81" s="211">
        <f t="shared" si="10"/>
        <v>7.0673000000000004</v>
      </c>
      <c r="O81" s="212">
        <f t="shared" si="10"/>
        <v>0</v>
      </c>
      <c r="P81" s="212">
        <f t="shared" si="10"/>
        <v>0</v>
      </c>
      <c r="Q81" s="212">
        <f t="shared" si="10"/>
        <v>2.7</v>
      </c>
      <c r="R81" s="212">
        <f t="shared" si="10"/>
        <v>3.2</v>
      </c>
      <c r="S81" s="212">
        <f t="shared" si="10"/>
        <v>0</v>
      </c>
      <c r="T81" s="212">
        <f t="shared" si="10"/>
        <v>0</v>
      </c>
      <c r="U81" s="212">
        <f t="shared" si="10"/>
        <v>0</v>
      </c>
      <c r="V81" s="212">
        <f t="shared" si="10"/>
        <v>0</v>
      </c>
      <c r="W81" s="213">
        <f t="shared" si="10"/>
        <v>0</v>
      </c>
    </row>
    <row r="82" spans="1:23" s="155" customFormat="1" ht="30" customHeight="1">
      <c r="A82" s="415">
        <v>9</v>
      </c>
      <c r="B82" s="417" t="s">
        <v>49</v>
      </c>
      <c r="C82" s="144" t="s">
        <v>17</v>
      </c>
      <c r="D82" s="594">
        <v>4245.07</v>
      </c>
      <c r="E82" s="594">
        <v>0</v>
      </c>
      <c r="F82" s="594">
        <v>79.959999999999994</v>
      </c>
      <c r="G82" s="594">
        <v>20.03</v>
      </c>
      <c r="H82" s="596">
        <v>1.6479999999999999</v>
      </c>
      <c r="I82" s="192">
        <v>128.54</v>
      </c>
      <c r="J82" s="193">
        <v>0</v>
      </c>
      <c r="K82" s="193">
        <v>0</v>
      </c>
      <c r="L82" s="193">
        <v>0</v>
      </c>
      <c r="M82" s="194">
        <v>0</v>
      </c>
      <c r="N82" s="427">
        <v>19.22</v>
      </c>
      <c r="O82" s="420">
        <v>0</v>
      </c>
      <c r="P82" s="420">
        <v>0</v>
      </c>
      <c r="Q82" s="420">
        <v>38.96</v>
      </c>
      <c r="R82" s="420">
        <v>15.24</v>
      </c>
      <c r="S82" s="195">
        <v>10.1</v>
      </c>
      <c r="T82" s="196">
        <v>0</v>
      </c>
      <c r="U82" s="196">
        <v>0</v>
      </c>
      <c r="V82" s="196">
        <v>0</v>
      </c>
      <c r="W82" s="197">
        <v>0</v>
      </c>
    </row>
    <row r="83" spans="1:23" s="155" customFormat="1" ht="30" customHeight="1">
      <c r="A83" s="415"/>
      <c r="B83" s="418"/>
      <c r="C83" s="146" t="s">
        <v>18</v>
      </c>
      <c r="D83" s="595"/>
      <c r="E83" s="595"/>
      <c r="F83" s="595"/>
      <c r="G83" s="595"/>
      <c r="H83" s="597"/>
      <c r="I83" s="198">
        <v>0</v>
      </c>
      <c r="J83" s="199">
        <v>0</v>
      </c>
      <c r="K83" s="199">
        <v>0</v>
      </c>
      <c r="L83" s="199">
        <v>0</v>
      </c>
      <c r="M83" s="200">
        <v>0</v>
      </c>
      <c r="N83" s="428"/>
      <c r="O83" s="421"/>
      <c r="P83" s="421"/>
      <c r="Q83" s="421"/>
      <c r="R83" s="421"/>
      <c r="S83" s="201">
        <v>0</v>
      </c>
      <c r="T83" s="202">
        <v>0</v>
      </c>
      <c r="U83" s="202">
        <v>0</v>
      </c>
      <c r="V83" s="202">
        <v>0</v>
      </c>
      <c r="W83" s="203">
        <v>0</v>
      </c>
    </row>
    <row r="84" spans="1:23" s="155" customFormat="1" ht="30" customHeight="1">
      <c r="A84" s="415"/>
      <c r="B84" s="418"/>
      <c r="C84" s="146" t="s">
        <v>19</v>
      </c>
      <c r="D84" s="595"/>
      <c r="E84" s="595"/>
      <c r="F84" s="595"/>
      <c r="G84" s="595"/>
      <c r="H84" s="597"/>
      <c r="I84" s="198">
        <v>0</v>
      </c>
      <c r="J84" s="199">
        <v>0</v>
      </c>
      <c r="K84" s="204">
        <v>0</v>
      </c>
      <c r="L84" s="199">
        <v>0</v>
      </c>
      <c r="M84" s="200">
        <v>0</v>
      </c>
      <c r="N84" s="428"/>
      <c r="O84" s="421"/>
      <c r="P84" s="421"/>
      <c r="Q84" s="421"/>
      <c r="R84" s="421"/>
      <c r="S84" s="201">
        <v>0</v>
      </c>
      <c r="T84" s="202">
        <v>0</v>
      </c>
      <c r="U84" s="202">
        <v>0</v>
      </c>
      <c r="V84" s="202">
        <v>0</v>
      </c>
      <c r="W84" s="203">
        <v>0</v>
      </c>
    </row>
    <row r="85" spans="1:23" s="155" customFormat="1" ht="30" customHeight="1">
      <c r="A85" s="415"/>
      <c r="B85" s="418"/>
      <c r="C85" s="146" t="s">
        <v>20</v>
      </c>
      <c r="D85" s="595"/>
      <c r="E85" s="595"/>
      <c r="F85" s="595"/>
      <c r="G85" s="595"/>
      <c r="H85" s="597"/>
      <c r="I85" s="198">
        <v>0</v>
      </c>
      <c r="J85" s="204">
        <v>0</v>
      </c>
      <c r="K85" s="199">
        <v>0</v>
      </c>
      <c r="L85" s="199">
        <v>0</v>
      </c>
      <c r="M85" s="200">
        <v>0</v>
      </c>
      <c r="N85" s="428"/>
      <c r="O85" s="421"/>
      <c r="P85" s="421"/>
      <c r="Q85" s="421"/>
      <c r="R85" s="421"/>
      <c r="S85" s="201">
        <v>0</v>
      </c>
      <c r="T85" s="202">
        <v>0</v>
      </c>
      <c r="U85" s="202">
        <v>0</v>
      </c>
      <c r="V85" s="202">
        <v>0</v>
      </c>
      <c r="W85" s="203">
        <v>0</v>
      </c>
    </row>
    <row r="86" spans="1:23" s="155" customFormat="1" ht="30" customHeight="1">
      <c r="A86" s="415"/>
      <c r="B86" s="418"/>
      <c r="C86" s="146" t="s">
        <v>21</v>
      </c>
      <c r="D86" s="595"/>
      <c r="E86" s="595"/>
      <c r="F86" s="595"/>
      <c r="G86" s="595"/>
      <c r="H86" s="597"/>
      <c r="I86" s="198">
        <v>0</v>
      </c>
      <c r="J86" s="199">
        <v>0</v>
      </c>
      <c r="K86" s="199">
        <v>0</v>
      </c>
      <c r="L86" s="199">
        <v>0</v>
      </c>
      <c r="M86" s="200">
        <v>0</v>
      </c>
      <c r="N86" s="428"/>
      <c r="O86" s="421"/>
      <c r="P86" s="421"/>
      <c r="Q86" s="421"/>
      <c r="R86" s="421"/>
      <c r="S86" s="201">
        <v>0</v>
      </c>
      <c r="T86" s="202">
        <v>0</v>
      </c>
      <c r="U86" s="202">
        <v>0</v>
      </c>
      <c r="V86" s="202">
        <v>0</v>
      </c>
      <c r="W86" s="203">
        <v>0</v>
      </c>
    </row>
    <row r="87" spans="1:23" s="155" customFormat="1" ht="30" customHeight="1">
      <c r="A87" s="415"/>
      <c r="B87" s="418"/>
      <c r="C87" s="146" t="s">
        <v>22</v>
      </c>
      <c r="D87" s="595"/>
      <c r="E87" s="595"/>
      <c r="F87" s="595"/>
      <c r="G87" s="595"/>
      <c r="H87" s="597"/>
      <c r="I87" s="198">
        <v>0</v>
      </c>
      <c r="J87" s="199">
        <v>0</v>
      </c>
      <c r="K87" s="199">
        <v>0</v>
      </c>
      <c r="L87" s="199">
        <v>0</v>
      </c>
      <c r="M87" s="200">
        <v>0</v>
      </c>
      <c r="N87" s="428"/>
      <c r="O87" s="421"/>
      <c r="P87" s="421"/>
      <c r="Q87" s="421"/>
      <c r="R87" s="421"/>
      <c r="S87" s="201">
        <v>0</v>
      </c>
      <c r="T87" s="202">
        <v>0</v>
      </c>
      <c r="U87" s="202">
        <v>0</v>
      </c>
      <c r="V87" s="202">
        <v>0</v>
      </c>
      <c r="W87" s="203">
        <v>0</v>
      </c>
    </row>
    <row r="88" spans="1:23" s="155" customFormat="1" ht="30" customHeight="1">
      <c r="A88" s="415"/>
      <c r="B88" s="418"/>
      <c r="C88" s="146" t="s">
        <v>23</v>
      </c>
      <c r="D88" s="595"/>
      <c r="E88" s="595"/>
      <c r="F88" s="595"/>
      <c r="G88" s="595"/>
      <c r="H88" s="597"/>
      <c r="I88" s="198">
        <v>0</v>
      </c>
      <c r="J88" s="199">
        <v>0</v>
      </c>
      <c r="K88" s="199">
        <v>0</v>
      </c>
      <c r="L88" s="199">
        <v>0</v>
      </c>
      <c r="M88" s="200">
        <v>0</v>
      </c>
      <c r="N88" s="428"/>
      <c r="O88" s="421"/>
      <c r="P88" s="421"/>
      <c r="Q88" s="421"/>
      <c r="R88" s="421"/>
      <c r="S88" s="201">
        <v>0</v>
      </c>
      <c r="T88" s="202">
        <v>0</v>
      </c>
      <c r="U88" s="202">
        <v>0</v>
      </c>
      <c r="V88" s="202">
        <v>0</v>
      </c>
      <c r="W88" s="203">
        <v>0</v>
      </c>
    </row>
    <row r="89" spans="1:23" s="155" customFormat="1" ht="30" customHeight="1" thickBot="1">
      <c r="A89" s="415"/>
      <c r="B89" s="419"/>
      <c r="C89" s="149" t="s">
        <v>24</v>
      </c>
      <c r="D89" s="595"/>
      <c r="E89" s="595"/>
      <c r="F89" s="595"/>
      <c r="G89" s="595"/>
      <c r="H89" s="597"/>
      <c r="I89" s="205">
        <v>0</v>
      </c>
      <c r="J89" s="206">
        <v>0</v>
      </c>
      <c r="K89" s="206">
        <v>0</v>
      </c>
      <c r="L89" s="206">
        <v>0</v>
      </c>
      <c r="M89" s="207">
        <v>0</v>
      </c>
      <c r="N89" s="429"/>
      <c r="O89" s="424"/>
      <c r="P89" s="424"/>
      <c r="Q89" s="424"/>
      <c r="R89" s="424"/>
      <c r="S89" s="208">
        <v>0</v>
      </c>
      <c r="T89" s="209">
        <v>0</v>
      </c>
      <c r="U89" s="209">
        <v>0</v>
      </c>
      <c r="V89" s="209">
        <v>0</v>
      </c>
      <c r="W89" s="210">
        <v>0</v>
      </c>
    </row>
    <row r="90" spans="1:23" s="155" customFormat="1" ht="30" customHeight="1" thickBot="1">
      <c r="A90" s="416"/>
      <c r="B90" s="422" t="s">
        <v>25</v>
      </c>
      <c r="C90" s="423"/>
      <c r="D90" s="211">
        <f>D82</f>
        <v>4245.07</v>
      </c>
      <c r="E90" s="212">
        <f t="shared" ref="E90:W90" si="11">E82</f>
        <v>0</v>
      </c>
      <c r="F90" s="212">
        <f t="shared" si="11"/>
        <v>79.959999999999994</v>
      </c>
      <c r="G90" s="212">
        <f t="shared" si="11"/>
        <v>20.03</v>
      </c>
      <c r="H90" s="212">
        <f t="shared" si="11"/>
        <v>1.6479999999999999</v>
      </c>
      <c r="I90" s="212">
        <f t="shared" si="11"/>
        <v>128.54</v>
      </c>
      <c r="J90" s="212">
        <f t="shared" si="11"/>
        <v>0</v>
      </c>
      <c r="K90" s="212">
        <f t="shared" si="11"/>
        <v>0</v>
      </c>
      <c r="L90" s="212">
        <f t="shared" si="11"/>
        <v>0</v>
      </c>
      <c r="M90" s="213">
        <f t="shared" si="11"/>
        <v>0</v>
      </c>
      <c r="N90" s="211">
        <f t="shared" si="11"/>
        <v>19.22</v>
      </c>
      <c r="O90" s="212">
        <f t="shared" si="11"/>
        <v>0</v>
      </c>
      <c r="P90" s="212">
        <f t="shared" si="11"/>
        <v>0</v>
      </c>
      <c r="Q90" s="212">
        <f t="shared" si="11"/>
        <v>38.96</v>
      </c>
      <c r="R90" s="212">
        <f t="shared" si="11"/>
        <v>15.24</v>
      </c>
      <c r="S90" s="212">
        <f t="shared" si="11"/>
        <v>10.1</v>
      </c>
      <c r="T90" s="212">
        <f t="shared" si="11"/>
        <v>0</v>
      </c>
      <c r="U90" s="212">
        <f t="shared" si="11"/>
        <v>0</v>
      </c>
      <c r="V90" s="212">
        <f t="shared" si="11"/>
        <v>0</v>
      </c>
      <c r="W90" s="213">
        <f t="shared" si="11"/>
        <v>0</v>
      </c>
    </row>
    <row r="91" spans="1:23" s="155" customFormat="1" ht="30" customHeight="1">
      <c r="A91" s="415">
        <v>10</v>
      </c>
      <c r="B91" s="417" t="s">
        <v>494</v>
      </c>
      <c r="C91" s="144" t="s">
        <v>17</v>
      </c>
      <c r="D91" s="594">
        <v>1958.1123</v>
      </c>
      <c r="E91" s="594">
        <v>0</v>
      </c>
      <c r="F91" s="594">
        <v>0</v>
      </c>
      <c r="G91" s="594">
        <v>17.296900000000001</v>
      </c>
      <c r="H91" s="596">
        <v>0.26400000000000001</v>
      </c>
      <c r="I91" s="192">
        <v>0</v>
      </c>
      <c r="J91" s="193">
        <v>0</v>
      </c>
      <c r="K91" s="193">
        <v>0</v>
      </c>
      <c r="L91" s="193">
        <v>0</v>
      </c>
      <c r="M91" s="194">
        <v>0</v>
      </c>
      <c r="N91" s="427">
        <v>0</v>
      </c>
      <c r="O91" s="420">
        <v>0</v>
      </c>
      <c r="P91" s="420">
        <v>0</v>
      </c>
      <c r="Q91" s="420">
        <v>0.65</v>
      </c>
      <c r="R91" s="420">
        <v>0</v>
      </c>
      <c r="S91" s="195">
        <v>0</v>
      </c>
      <c r="T91" s="196">
        <v>0</v>
      </c>
      <c r="U91" s="196">
        <v>0</v>
      </c>
      <c r="V91" s="196">
        <v>0</v>
      </c>
      <c r="W91" s="197">
        <v>0</v>
      </c>
    </row>
    <row r="92" spans="1:23" s="155" customFormat="1" ht="30" customHeight="1">
      <c r="A92" s="415"/>
      <c r="B92" s="418"/>
      <c r="C92" s="146" t="s">
        <v>18</v>
      </c>
      <c r="D92" s="595"/>
      <c r="E92" s="595"/>
      <c r="F92" s="595"/>
      <c r="G92" s="595"/>
      <c r="H92" s="597"/>
      <c r="I92" s="198">
        <v>0</v>
      </c>
      <c r="J92" s="199">
        <v>0</v>
      </c>
      <c r="K92" s="199">
        <v>0</v>
      </c>
      <c r="L92" s="199">
        <v>0</v>
      </c>
      <c r="M92" s="200">
        <v>0</v>
      </c>
      <c r="N92" s="428"/>
      <c r="O92" s="421"/>
      <c r="P92" s="421"/>
      <c r="Q92" s="421"/>
      <c r="R92" s="421"/>
      <c r="S92" s="201">
        <v>0</v>
      </c>
      <c r="T92" s="202">
        <v>0</v>
      </c>
      <c r="U92" s="202">
        <v>0</v>
      </c>
      <c r="V92" s="202">
        <v>0</v>
      </c>
      <c r="W92" s="203">
        <v>0</v>
      </c>
    </row>
    <row r="93" spans="1:23" s="155" customFormat="1" ht="30" customHeight="1">
      <c r="A93" s="415"/>
      <c r="B93" s="418"/>
      <c r="C93" s="146" t="s">
        <v>19</v>
      </c>
      <c r="D93" s="595"/>
      <c r="E93" s="595"/>
      <c r="F93" s="595"/>
      <c r="G93" s="595"/>
      <c r="H93" s="597"/>
      <c r="I93" s="198">
        <v>0</v>
      </c>
      <c r="J93" s="199">
        <v>0</v>
      </c>
      <c r="K93" s="204">
        <v>0</v>
      </c>
      <c r="L93" s="199">
        <v>0</v>
      </c>
      <c r="M93" s="200">
        <v>0</v>
      </c>
      <c r="N93" s="428"/>
      <c r="O93" s="421"/>
      <c r="P93" s="421"/>
      <c r="Q93" s="421"/>
      <c r="R93" s="421"/>
      <c r="S93" s="201">
        <v>0</v>
      </c>
      <c r="T93" s="202">
        <v>0</v>
      </c>
      <c r="U93" s="202">
        <v>0</v>
      </c>
      <c r="V93" s="202">
        <v>0</v>
      </c>
      <c r="W93" s="203">
        <v>0</v>
      </c>
    </row>
    <row r="94" spans="1:23" s="155" customFormat="1" ht="30" customHeight="1">
      <c r="A94" s="415"/>
      <c r="B94" s="418"/>
      <c r="C94" s="146" t="s">
        <v>20</v>
      </c>
      <c r="D94" s="595"/>
      <c r="E94" s="595"/>
      <c r="F94" s="595"/>
      <c r="G94" s="595"/>
      <c r="H94" s="597"/>
      <c r="I94" s="198">
        <v>0</v>
      </c>
      <c r="J94" s="204">
        <v>0</v>
      </c>
      <c r="K94" s="199">
        <v>0</v>
      </c>
      <c r="L94" s="199">
        <v>0</v>
      </c>
      <c r="M94" s="200">
        <v>0</v>
      </c>
      <c r="N94" s="428"/>
      <c r="O94" s="421"/>
      <c r="P94" s="421"/>
      <c r="Q94" s="421"/>
      <c r="R94" s="421"/>
      <c r="S94" s="201">
        <v>0</v>
      </c>
      <c r="T94" s="202">
        <v>0</v>
      </c>
      <c r="U94" s="202">
        <v>0</v>
      </c>
      <c r="V94" s="202">
        <v>0</v>
      </c>
      <c r="W94" s="203">
        <v>0</v>
      </c>
    </row>
    <row r="95" spans="1:23" s="155" customFormat="1" ht="30" customHeight="1">
      <c r="A95" s="415"/>
      <c r="B95" s="418"/>
      <c r="C95" s="146" t="s">
        <v>21</v>
      </c>
      <c r="D95" s="595"/>
      <c r="E95" s="595"/>
      <c r="F95" s="595"/>
      <c r="G95" s="595"/>
      <c r="H95" s="597"/>
      <c r="I95" s="198">
        <v>0</v>
      </c>
      <c r="J95" s="199">
        <v>0</v>
      </c>
      <c r="K95" s="199">
        <v>0</v>
      </c>
      <c r="L95" s="199">
        <v>0</v>
      </c>
      <c r="M95" s="200">
        <v>0</v>
      </c>
      <c r="N95" s="428"/>
      <c r="O95" s="421"/>
      <c r="P95" s="421"/>
      <c r="Q95" s="421"/>
      <c r="R95" s="421"/>
      <c r="S95" s="201">
        <v>0</v>
      </c>
      <c r="T95" s="202">
        <v>0</v>
      </c>
      <c r="U95" s="202">
        <v>0</v>
      </c>
      <c r="V95" s="202">
        <v>0</v>
      </c>
      <c r="W95" s="203">
        <v>0</v>
      </c>
    </row>
    <row r="96" spans="1:23" s="155" customFormat="1" ht="30" customHeight="1">
      <c r="A96" s="415"/>
      <c r="B96" s="418"/>
      <c r="C96" s="146" t="s">
        <v>22</v>
      </c>
      <c r="D96" s="595"/>
      <c r="E96" s="595"/>
      <c r="F96" s="595"/>
      <c r="G96" s="595"/>
      <c r="H96" s="597"/>
      <c r="I96" s="198">
        <v>0</v>
      </c>
      <c r="J96" s="199">
        <v>0</v>
      </c>
      <c r="K96" s="199">
        <v>0</v>
      </c>
      <c r="L96" s="199">
        <v>0</v>
      </c>
      <c r="M96" s="200">
        <v>0</v>
      </c>
      <c r="N96" s="428"/>
      <c r="O96" s="421"/>
      <c r="P96" s="421"/>
      <c r="Q96" s="421"/>
      <c r="R96" s="421"/>
      <c r="S96" s="201">
        <v>0</v>
      </c>
      <c r="T96" s="202">
        <v>0</v>
      </c>
      <c r="U96" s="202">
        <v>0</v>
      </c>
      <c r="V96" s="202">
        <v>0</v>
      </c>
      <c r="W96" s="203">
        <v>0</v>
      </c>
    </row>
    <row r="97" spans="1:24" s="155" customFormat="1" ht="30" customHeight="1">
      <c r="A97" s="415"/>
      <c r="B97" s="418"/>
      <c r="C97" s="146" t="s">
        <v>23</v>
      </c>
      <c r="D97" s="595"/>
      <c r="E97" s="595"/>
      <c r="F97" s="595"/>
      <c r="G97" s="595"/>
      <c r="H97" s="597"/>
      <c r="I97" s="198">
        <v>0</v>
      </c>
      <c r="J97" s="199">
        <v>0</v>
      </c>
      <c r="K97" s="199">
        <v>0</v>
      </c>
      <c r="L97" s="199">
        <v>0</v>
      </c>
      <c r="M97" s="200">
        <v>0</v>
      </c>
      <c r="N97" s="428"/>
      <c r="O97" s="421"/>
      <c r="P97" s="421"/>
      <c r="Q97" s="421"/>
      <c r="R97" s="421"/>
      <c r="S97" s="201">
        <v>0</v>
      </c>
      <c r="T97" s="202">
        <v>0</v>
      </c>
      <c r="U97" s="202">
        <v>0</v>
      </c>
      <c r="V97" s="202">
        <v>0</v>
      </c>
      <c r="W97" s="203">
        <v>0</v>
      </c>
    </row>
    <row r="98" spans="1:24" s="155" customFormat="1" ht="30" customHeight="1" thickBot="1">
      <c r="A98" s="415"/>
      <c r="B98" s="419"/>
      <c r="C98" s="149" t="s">
        <v>24</v>
      </c>
      <c r="D98" s="595"/>
      <c r="E98" s="595"/>
      <c r="F98" s="595"/>
      <c r="G98" s="595"/>
      <c r="H98" s="597"/>
      <c r="I98" s="205">
        <v>0</v>
      </c>
      <c r="J98" s="206">
        <v>0</v>
      </c>
      <c r="K98" s="206">
        <v>0</v>
      </c>
      <c r="L98" s="206">
        <v>0</v>
      </c>
      <c r="M98" s="207">
        <v>0</v>
      </c>
      <c r="N98" s="429"/>
      <c r="O98" s="424"/>
      <c r="P98" s="424"/>
      <c r="Q98" s="424"/>
      <c r="R98" s="424"/>
      <c r="S98" s="208">
        <v>0</v>
      </c>
      <c r="T98" s="209">
        <v>0</v>
      </c>
      <c r="U98" s="209">
        <v>0</v>
      </c>
      <c r="V98" s="209">
        <v>0</v>
      </c>
      <c r="W98" s="210">
        <v>0</v>
      </c>
    </row>
    <row r="99" spans="1:24" s="155" customFormat="1" ht="30" customHeight="1" thickBot="1">
      <c r="A99" s="416"/>
      <c r="B99" s="422" t="s">
        <v>25</v>
      </c>
      <c r="C99" s="423"/>
      <c r="D99" s="211">
        <f>D91</f>
        <v>1958.1123</v>
      </c>
      <c r="E99" s="212">
        <f t="shared" ref="E99:H99" si="12">E91</f>
        <v>0</v>
      </c>
      <c r="F99" s="212">
        <f t="shared" si="12"/>
        <v>0</v>
      </c>
      <c r="G99" s="212">
        <f t="shared" si="12"/>
        <v>17.296900000000001</v>
      </c>
      <c r="H99" s="212">
        <f t="shared" si="12"/>
        <v>0.26400000000000001</v>
      </c>
      <c r="I99" s="212">
        <f t="shared" ref="I99:M99" si="13">I91+I92+I93+I94+I95+I96+I97+I98</f>
        <v>0</v>
      </c>
      <c r="J99" s="212">
        <f t="shared" si="13"/>
        <v>0</v>
      </c>
      <c r="K99" s="212">
        <f t="shared" si="13"/>
        <v>0</v>
      </c>
      <c r="L99" s="212">
        <f t="shared" si="13"/>
        <v>0</v>
      </c>
      <c r="M99" s="213">
        <f t="shared" si="13"/>
        <v>0</v>
      </c>
      <c r="N99" s="211">
        <v>0</v>
      </c>
      <c r="O99" s="212">
        <v>0</v>
      </c>
      <c r="P99" s="212">
        <v>0</v>
      </c>
      <c r="Q99" s="212">
        <f>Q91</f>
        <v>0.65</v>
      </c>
      <c r="R99" s="212">
        <f t="shared" ref="R99:W99" si="14">R91</f>
        <v>0</v>
      </c>
      <c r="S99" s="212">
        <f t="shared" si="14"/>
        <v>0</v>
      </c>
      <c r="T99" s="212">
        <f t="shared" si="14"/>
        <v>0</v>
      </c>
      <c r="U99" s="212">
        <f t="shared" si="14"/>
        <v>0</v>
      </c>
      <c r="V99" s="212">
        <f t="shared" si="14"/>
        <v>0</v>
      </c>
      <c r="W99" s="213">
        <f t="shared" si="14"/>
        <v>0</v>
      </c>
    </row>
    <row r="100" spans="1:24" s="155" customFormat="1" ht="30" customHeight="1">
      <c r="A100" s="415">
        <v>11</v>
      </c>
      <c r="B100" s="417" t="s">
        <v>495</v>
      </c>
      <c r="C100" s="144" t="s">
        <v>17</v>
      </c>
      <c r="D100" s="594">
        <v>516.20000000000005</v>
      </c>
      <c r="E100" s="594">
        <v>0</v>
      </c>
      <c r="F100" s="594">
        <v>0</v>
      </c>
      <c r="G100" s="594">
        <v>0</v>
      </c>
      <c r="H100" s="596">
        <v>0</v>
      </c>
      <c r="I100" s="192">
        <v>0</v>
      </c>
      <c r="J100" s="193">
        <v>0</v>
      </c>
      <c r="K100" s="193">
        <v>0</v>
      </c>
      <c r="L100" s="193">
        <v>0</v>
      </c>
      <c r="M100" s="194">
        <v>0</v>
      </c>
      <c r="N100" s="427">
        <v>0</v>
      </c>
      <c r="O100" s="420">
        <v>0</v>
      </c>
      <c r="P100" s="420">
        <v>0</v>
      </c>
      <c r="Q100" s="420">
        <v>0</v>
      </c>
      <c r="R100" s="420">
        <v>0</v>
      </c>
      <c r="S100" s="195">
        <v>0</v>
      </c>
      <c r="T100" s="196">
        <v>0</v>
      </c>
      <c r="U100" s="196">
        <v>0</v>
      </c>
      <c r="V100" s="196">
        <v>0</v>
      </c>
      <c r="W100" s="197">
        <v>0</v>
      </c>
    </row>
    <row r="101" spans="1:24" s="155" customFormat="1" ht="30" customHeight="1">
      <c r="A101" s="415"/>
      <c r="B101" s="418"/>
      <c r="C101" s="146" t="s">
        <v>18</v>
      </c>
      <c r="D101" s="595"/>
      <c r="E101" s="595"/>
      <c r="F101" s="595"/>
      <c r="G101" s="595"/>
      <c r="H101" s="597"/>
      <c r="I101" s="198">
        <v>0</v>
      </c>
      <c r="J101" s="199">
        <v>0</v>
      </c>
      <c r="K101" s="199">
        <v>0</v>
      </c>
      <c r="L101" s="199">
        <v>0</v>
      </c>
      <c r="M101" s="200">
        <v>0</v>
      </c>
      <c r="N101" s="428"/>
      <c r="O101" s="421"/>
      <c r="P101" s="421"/>
      <c r="Q101" s="421"/>
      <c r="R101" s="421"/>
      <c r="S101" s="201">
        <v>0</v>
      </c>
      <c r="T101" s="202">
        <v>0</v>
      </c>
      <c r="U101" s="202">
        <v>0</v>
      </c>
      <c r="V101" s="202">
        <v>0</v>
      </c>
      <c r="W101" s="203">
        <v>0</v>
      </c>
    </row>
    <row r="102" spans="1:24" s="155" customFormat="1" ht="30" customHeight="1">
      <c r="A102" s="415"/>
      <c r="B102" s="418"/>
      <c r="C102" s="146" t="s">
        <v>19</v>
      </c>
      <c r="D102" s="595"/>
      <c r="E102" s="595"/>
      <c r="F102" s="595"/>
      <c r="G102" s="595"/>
      <c r="H102" s="597"/>
      <c r="I102" s="198">
        <v>0</v>
      </c>
      <c r="J102" s="199">
        <v>0</v>
      </c>
      <c r="K102" s="204">
        <v>0</v>
      </c>
      <c r="L102" s="199">
        <v>0</v>
      </c>
      <c r="M102" s="200">
        <v>0</v>
      </c>
      <c r="N102" s="428"/>
      <c r="O102" s="421"/>
      <c r="P102" s="421"/>
      <c r="Q102" s="421"/>
      <c r="R102" s="421"/>
      <c r="S102" s="201">
        <v>0</v>
      </c>
      <c r="T102" s="202">
        <v>0</v>
      </c>
      <c r="U102" s="202">
        <v>0</v>
      </c>
      <c r="V102" s="202">
        <v>0</v>
      </c>
      <c r="W102" s="203">
        <v>0</v>
      </c>
    </row>
    <row r="103" spans="1:24" s="155" customFormat="1" ht="30" customHeight="1">
      <c r="A103" s="415"/>
      <c r="B103" s="418"/>
      <c r="C103" s="146" t="s">
        <v>20</v>
      </c>
      <c r="D103" s="595"/>
      <c r="E103" s="595"/>
      <c r="F103" s="595"/>
      <c r="G103" s="595"/>
      <c r="H103" s="597"/>
      <c r="I103" s="198">
        <v>0</v>
      </c>
      <c r="J103" s="204">
        <v>0</v>
      </c>
      <c r="K103" s="199">
        <v>0</v>
      </c>
      <c r="L103" s="199">
        <v>0</v>
      </c>
      <c r="M103" s="200">
        <v>0</v>
      </c>
      <c r="N103" s="428"/>
      <c r="O103" s="421"/>
      <c r="P103" s="421"/>
      <c r="Q103" s="421"/>
      <c r="R103" s="421"/>
      <c r="S103" s="201">
        <v>0</v>
      </c>
      <c r="T103" s="202">
        <v>0</v>
      </c>
      <c r="U103" s="202">
        <v>0</v>
      </c>
      <c r="V103" s="202">
        <v>0</v>
      </c>
      <c r="W103" s="203">
        <v>0</v>
      </c>
    </row>
    <row r="104" spans="1:24" s="155" customFormat="1" ht="30" customHeight="1">
      <c r="A104" s="415"/>
      <c r="B104" s="418"/>
      <c r="C104" s="146" t="s">
        <v>21</v>
      </c>
      <c r="D104" s="595"/>
      <c r="E104" s="595"/>
      <c r="F104" s="595"/>
      <c r="G104" s="595"/>
      <c r="H104" s="597"/>
      <c r="I104" s="198">
        <v>0</v>
      </c>
      <c r="J104" s="199">
        <v>0</v>
      </c>
      <c r="K104" s="199">
        <v>0</v>
      </c>
      <c r="L104" s="199">
        <v>0</v>
      </c>
      <c r="M104" s="200">
        <v>0</v>
      </c>
      <c r="N104" s="428"/>
      <c r="O104" s="421"/>
      <c r="P104" s="421"/>
      <c r="Q104" s="421"/>
      <c r="R104" s="421"/>
      <c r="S104" s="201">
        <v>0</v>
      </c>
      <c r="T104" s="202">
        <v>0</v>
      </c>
      <c r="U104" s="202">
        <v>0</v>
      </c>
      <c r="V104" s="202">
        <v>0</v>
      </c>
      <c r="W104" s="203">
        <v>0</v>
      </c>
    </row>
    <row r="105" spans="1:24" s="155" customFormat="1" ht="30" customHeight="1">
      <c r="A105" s="415"/>
      <c r="B105" s="418"/>
      <c r="C105" s="146" t="s">
        <v>22</v>
      </c>
      <c r="D105" s="595"/>
      <c r="E105" s="595"/>
      <c r="F105" s="595"/>
      <c r="G105" s="595"/>
      <c r="H105" s="597"/>
      <c r="I105" s="198">
        <v>0</v>
      </c>
      <c r="J105" s="199">
        <v>0</v>
      </c>
      <c r="K105" s="199">
        <v>0</v>
      </c>
      <c r="L105" s="199">
        <v>0</v>
      </c>
      <c r="M105" s="200">
        <v>0</v>
      </c>
      <c r="N105" s="428"/>
      <c r="O105" s="421"/>
      <c r="P105" s="421"/>
      <c r="Q105" s="421"/>
      <c r="R105" s="421"/>
      <c r="S105" s="201">
        <v>0</v>
      </c>
      <c r="T105" s="202">
        <v>0</v>
      </c>
      <c r="U105" s="202">
        <v>0</v>
      </c>
      <c r="V105" s="202">
        <v>0</v>
      </c>
      <c r="W105" s="203">
        <v>0</v>
      </c>
    </row>
    <row r="106" spans="1:24" s="155" customFormat="1" ht="30" customHeight="1">
      <c r="A106" s="415"/>
      <c r="B106" s="418"/>
      <c r="C106" s="146" t="s">
        <v>23</v>
      </c>
      <c r="D106" s="595"/>
      <c r="E106" s="595"/>
      <c r="F106" s="595"/>
      <c r="G106" s="595"/>
      <c r="H106" s="597"/>
      <c r="I106" s="198">
        <v>0</v>
      </c>
      <c r="J106" s="199">
        <v>0</v>
      </c>
      <c r="K106" s="199">
        <v>0</v>
      </c>
      <c r="L106" s="199">
        <v>0</v>
      </c>
      <c r="M106" s="200">
        <v>0</v>
      </c>
      <c r="N106" s="428"/>
      <c r="O106" s="421"/>
      <c r="P106" s="421"/>
      <c r="Q106" s="421"/>
      <c r="R106" s="421"/>
      <c r="S106" s="201">
        <v>0</v>
      </c>
      <c r="T106" s="202">
        <v>0</v>
      </c>
      <c r="U106" s="202">
        <v>0</v>
      </c>
      <c r="V106" s="202">
        <v>0</v>
      </c>
      <c r="W106" s="203">
        <v>0</v>
      </c>
    </row>
    <row r="107" spans="1:24" s="155" customFormat="1" ht="30" customHeight="1" thickBot="1">
      <c r="A107" s="415"/>
      <c r="B107" s="419"/>
      <c r="C107" s="149" t="s">
        <v>24</v>
      </c>
      <c r="D107" s="595"/>
      <c r="E107" s="595"/>
      <c r="F107" s="595"/>
      <c r="G107" s="595"/>
      <c r="H107" s="597"/>
      <c r="I107" s="205">
        <v>0</v>
      </c>
      <c r="J107" s="206">
        <v>0</v>
      </c>
      <c r="K107" s="206">
        <v>0</v>
      </c>
      <c r="L107" s="206">
        <v>0</v>
      </c>
      <c r="M107" s="207">
        <v>0</v>
      </c>
      <c r="N107" s="429"/>
      <c r="O107" s="424"/>
      <c r="P107" s="424"/>
      <c r="Q107" s="424"/>
      <c r="R107" s="424"/>
      <c r="S107" s="208">
        <v>0</v>
      </c>
      <c r="T107" s="209">
        <v>0</v>
      </c>
      <c r="U107" s="209">
        <v>0</v>
      </c>
      <c r="V107" s="209">
        <v>0</v>
      </c>
      <c r="W107" s="210">
        <v>0</v>
      </c>
    </row>
    <row r="108" spans="1:24" s="155" customFormat="1" ht="30" customHeight="1" thickBot="1">
      <c r="A108" s="416"/>
      <c r="B108" s="422" t="s">
        <v>25</v>
      </c>
      <c r="C108" s="423"/>
      <c r="D108" s="211">
        <f>D100</f>
        <v>516.20000000000005</v>
      </c>
      <c r="E108" s="212">
        <f t="shared" ref="E108:V108" si="15">E100</f>
        <v>0</v>
      </c>
      <c r="F108" s="212">
        <f t="shared" si="15"/>
        <v>0</v>
      </c>
      <c r="G108" s="212">
        <f t="shared" si="15"/>
        <v>0</v>
      </c>
      <c r="H108" s="212">
        <f t="shared" si="15"/>
        <v>0</v>
      </c>
      <c r="I108" s="212">
        <f t="shared" si="15"/>
        <v>0</v>
      </c>
      <c r="J108" s="212">
        <f t="shared" si="15"/>
        <v>0</v>
      </c>
      <c r="K108" s="212">
        <f t="shared" si="15"/>
        <v>0</v>
      </c>
      <c r="L108" s="212">
        <f t="shared" si="15"/>
        <v>0</v>
      </c>
      <c r="M108" s="213">
        <f t="shared" si="15"/>
        <v>0</v>
      </c>
      <c r="N108" s="211">
        <f t="shared" si="15"/>
        <v>0</v>
      </c>
      <c r="O108" s="212">
        <f t="shared" si="15"/>
        <v>0</v>
      </c>
      <c r="P108" s="212">
        <f t="shared" si="15"/>
        <v>0</v>
      </c>
      <c r="Q108" s="212">
        <f t="shared" si="15"/>
        <v>0</v>
      </c>
      <c r="R108" s="212">
        <f t="shared" si="15"/>
        <v>0</v>
      </c>
      <c r="S108" s="212">
        <f t="shared" si="15"/>
        <v>0</v>
      </c>
      <c r="T108" s="212">
        <f t="shared" si="15"/>
        <v>0</v>
      </c>
      <c r="U108" s="212">
        <f t="shared" si="15"/>
        <v>0</v>
      </c>
      <c r="V108" s="212">
        <f t="shared" si="15"/>
        <v>0</v>
      </c>
      <c r="W108" s="213">
        <f t="shared" ref="W108" si="16">W100+W101+W102+W103+W104+W105+W106+W107</f>
        <v>0</v>
      </c>
    </row>
    <row r="109" spans="1:24" ht="30" customHeight="1">
      <c r="A109" s="415">
        <v>12</v>
      </c>
      <c r="B109" s="417" t="s">
        <v>496</v>
      </c>
      <c r="C109" s="144" t="s">
        <v>17</v>
      </c>
      <c r="D109" s="594">
        <v>750.44349999999997</v>
      </c>
      <c r="E109" s="594">
        <v>3.0365000000000002</v>
      </c>
      <c r="F109" s="594">
        <v>0</v>
      </c>
      <c r="G109" s="594">
        <v>4.5019999999999998</v>
      </c>
      <c r="H109" s="596">
        <v>0</v>
      </c>
      <c r="I109" s="192">
        <v>0</v>
      </c>
      <c r="J109" s="193">
        <v>0</v>
      </c>
      <c r="K109" s="193">
        <v>0</v>
      </c>
      <c r="L109" s="193">
        <v>0</v>
      </c>
      <c r="M109" s="194">
        <v>0</v>
      </c>
      <c r="N109" s="427">
        <v>0</v>
      </c>
      <c r="O109" s="420">
        <v>0</v>
      </c>
      <c r="P109" s="420">
        <v>0</v>
      </c>
      <c r="Q109" s="420">
        <v>0</v>
      </c>
      <c r="R109" s="420">
        <v>0</v>
      </c>
      <c r="S109" s="195">
        <v>0</v>
      </c>
      <c r="T109" s="196">
        <v>0</v>
      </c>
      <c r="U109" s="196">
        <v>0</v>
      </c>
      <c r="V109" s="196">
        <v>0</v>
      </c>
      <c r="W109" s="197">
        <v>0</v>
      </c>
      <c r="X109" s="155"/>
    </row>
    <row r="110" spans="1:24" ht="30" customHeight="1">
      <c r="A110" s="415"/>
      <c r="B110" s="418"/>
      <c r="C110" s="146" t="s">
        <v>18</v>
      </c>
      <c r="D110" s="595"/>
      <c r="E110" s="595"/>
      <c r="F110" s="595"/>
      <c r="G110" s="595"/>
      <c r="H110" s="597"/>
      <c r="I110" s="198">
        <v>0</v>
      </c>
      <c r="J110" s="199">
        <v>0</v>
      </c>
      <c r="K110" s="199">
        <v>0</v>
      </c>
      <c r="L110" s="199">
        <v>0</v>
      </c>
      <c r="M110" s="200">
        <v>0</v>
      </c>
      <c r="N110" s="428"/>
      <c r="O110" s="421"/>
      <c r="P110" s="421"/>
      <c r="Q110" s="421"/>
      <c r="R110" s="421"/>
      <c r="S110" s="201">
        <v>0</v>
      </c>
      <c r="T110" s="202">
        <v>0</v>
      </c>
      <c r="U110" s="202">
        <v>0</v>
      </c>
      <c r="V110" s="202">
        <v>0</v>
      </c>
      <c r="W110" s="203">
        <v>0</v>
      </c>
      <c r="X110" s="155"/>
    </row>
    <row r="111" spans="1:24" ht="30" customHeight="1">
      <c r="A111" s="415"/>
      <c r="B111" s="418"/>
      <c r="C111" s="146" t="s">
        <v>19</v>
      </c>
      <c r="D111" s="595"/>
      <c r="E111" s="595"/>
      <c r="F111" s="595"/>
      <c r="G111" s="595"/>
      <c r="H111" s="597"/>
      <c r="I111" s="198">
        <v>0</v>
      </c>
      <c r="J111" s="199">
        <v>0</v>
      </c>
      <c r="K111" s="204">
        <v>0</v>
      </c>
      <c r="L111" s="199">
        <v>0</v>
      </c>
      <c r="M111" s="200">
        <v>0</v>
      </c>
      <c r="N111" s="428"/>
      <c r="O111" s="421"/>
      <c r="P111" s="421"/>
      <c r="Q111" s="421"/>
      <c r="R111" s="421"/>
      <c r="S111" s="201">
        <v>0</v>
      </c>
      <c r="T111" s="202">
        <v>0</v>
      </c>
      <c r="U111" s="202">
        <v>0</v>
      </c>
      <c r="V111" s="202">
        <v>0</v>
      </c>
      <c r="W111" s="203">
        <v>0</v>
      </c>
      <c r="X111" s="155"/>
    </row>
    <row r="112" spans="1:24" ht="30" customHeight="1">
      <c r="A112" s="415"/>
      <c r="B112" s="418"/>
      <c r="C112" s="146" t="s">
        <v>20</v>
      </c>
      <c r="D112" s="595"/>
      <c r="E112" s="595"/>
      <c r="F112" s="595"/>
      <c r="G112" s="595"/>
      <c r="H112" s="597"/>
      <c r="I112" s="198">
        <v>0</v>
      </c>
      <c r="J112" s="204">
        <v>0</v>
      </c>
      <c r="K112" s="199">
        <v>0</v>
      </c>
      <c r="L112" s="199">
        <v>0</v>
      </c>
      <c r="M112" s="200">
        <v>0</v>
      </c>
      <c r="N112" s="428"/>
      <c r="O112" s="421"/>
      <c r="P112" s="421"/>
      <c r="Q112" s="421"/>
      <c r="R112" s="421"/>
      <c r="S112" s="201">
        <v>0</v>
      </c>
      <c r="T112" s="202">
        <v>0</v>
      </c>
      <c r="U112" s="202">
        <v>0</v>
      </c>
      <c r="V112" s="202">
        <v>0</v>
      </c>
      <c r="W112" s="203">
        <v>0</v>
      </c>
      <c r="X112" s="155"/>
    </row>
    <row r="113" spans="1:24" ht="30" customHeight="1">
      <c r="A113" s="415"/>
      <c r="B113" s="418"/>
      <c r="C113" s="146" t="s">
        <v>21</v>
      </c>
      <c r="D113" s="595"/>
      <c r="E113" s="595"/>
      <c r="F113" s="595"/>
      <c r="G113" s="595"/>
      <c r="H113" s="597"/>
      <c r="I113" s="198">
        <v>0</v>
      </c>
      <c r="J113" s="199">
        <v>0</v>
      </c>
      <c r="K113" s="199">
        <v>0</v>
      </c>
      <c r="L113" s="199">
        <v>0</v>
      </c>
      <c r="M113" s="200">
        <v>0</v>
      </c>
      <c r="N113" s="428"/>
      <c r="O113" s="421"/>
      <c r="P113" s="421"/>
      <c r="Q113" s="421"/>
      <c r="R113" s="421"/>
      <c r="S113" s="201">
        <v>0</v>
      </c>
      <c r="T113" s="202">
        <v>0</v>
      </c>
      <c r="U113" s="202">
        <v>0</v>
      </c>
      <c r="V113" s="202">
        <v>0</v>
      </c>
      <c r="W113" s="203">
        <v>0</v>
      </c>
      <c r="X113" s="155"/>
    </row>
    <row r="114" spans="1:24" ht="30" customHeight="1">
      <c r="A114" s="415"/>
      <c r="B114" s="418"/>
      <c r="C114" s="146" t="s">
        <v>22</v>
      </c>
      <c r="D114" s="595"/>
      <c r="E114" s="595"/>
      <c r="F114" s="595"/>
      <c r="G114" s="595"/>
      <c r="H114" s="597"/>
      <c r="I114" s="198">
        <v>0</v>
      </c>
      <c r="J114" s="199">
        <v>0</v>
      </c>
      <c r="K114" s="199">
        <v>0</v>
      </c>
      <c r="L114" s="199">
        <v>0</v>
      </c>
      <c r="M114" s="200">
        <v>0</v>
      </c>
      <c r="N114" s="428"/>
      <c r="O114" s="421"/>
      <c r="P114" s="421"/>
      <c r="Q114" s="421"/>
      <c r="R114" s="421"/>
      <c r="S114" s="201">
        <v>0</v>
      </c>
      <c r="T114" s="202">
        <v>0</v>
      </c>
      <c r="U114" s="202">
        <v>0</v>
      </c>
      <c r="V114" s="202">
        <v>0</v>
      </c>
      <c r="W114" s="203">
        <v>0</v>
      </c>
      <c r="X114" s="155"/>
    </row>
    <row r="115" spans="1:24" ht="30" customHeight="1">
      <c r="A115" s="415"/>
      <c r="B115" s="418"/>
      <c r="C115" s="146" t="s">
        <v>23</v>
      </c>
      <c r="D115" s="595"/>
      <c r="E115" s="595"/>
      <c r="F115" s="595"/>
      <c r="G115" s="595"/>
      <c r="H115" s="597"/>
      <c r="I115" s="198">
        <v>0</v>
      </c>
      <c r="J115" s="199">
        <v>0</v>
      </c>
      <c r="K115" s="199">
        <v>0</v>
      </c>
      <c r="L115" s="199">
        <v>0</v>
      </c>
      <c r="M115" s="200">
        <v>0</v>
      </c>
      <c r="N115" s="428"/>
      <c r="O115" s="421"/>
      <c r="P115" s="421"/>
      <c r="Q115" s="421"/>
      <c r="R115" s="421"/>
      <c r="S115" s="201">
        <v>0</v>
      </c>
      <c r="T115" s="202">
        <v>0</v>
      </c>
      <c r="U115" s="202">
        <v>0</v>
      </c>
      <c r="V115" s="202">
        <v>0</v>
      </c>
      <c r="W115" s="203">
        <v>0</v>
      </c>
      <c r="X115" s="155"/>
    </row>
    <row r="116" spans="1:24" ht="30" customHeight="1" thickBot="1">
      <c r="A116" s="415"/>
      <c r="B116" s="419"/>
      <c r="C116" s="149" t="s">
        <v>24</v>
      </c>
      <c r="D116" s="595"/>
      <c r="E116" s="595"/>
      <c r="F116" s="595"/>
      <c r="G116" s="595"/>
      <c r="H116" s="597"/>
      <c r="I116" s="205">
        <v>0</v>
      </c>
      <c r="J116" s="206">
        <v>0</v>
      </c>
      <c r="K116" s="206">
        <v>0</v>
      </c>
      <c r="L116" s="206">
        <v>0</v>
      </c>
      <c r="M116" s="207">
        <v>0</v>
      </c>
      <c r="N116" s="429"/>
      <c r="O116" s="424"/>
      <c r="P116" s="424"/>
      <c r="Q116" s="424"/>
      <c r="R116" s="424"/>
      <c r="S116" s="208">
        <v>0</v>
      </c>
      <c r="T116" s="209">
        <v>0</v>
      </c>
      <c r="U116" s="209">
        <v>0</v>
      </c>
      <c r="V116" s="209">
        <v>0</v>
      </c>
      <c r="W116" s="210">
        <v>0</v>
      </c>
      <c r="X116" s="155"/>
    </row>
    <row r="117" spans="1:24" ht="30" customHeight="1" thickBot="1">
      <c r="A117" s="416"/>
      <c r="B117" s="422" t="s">
        <v>25</v>
      </c>
      <c r="C117" s="423"/>
      <c r="D117" s="211">
        <f>D109</f>
        <v>750.44349999999997</v>
      </c>
      <c r="E117" s="212">
        <f t="shared" ref="E117:W117" si="17">E109</f>
        <v>3.0365000000000002</v>
      </c>
      <c r="F117" s="212">
        <f t="shared" si="17"/>
        <v>0</v>
      </c>
      <c r="G117" s="212">
        <f t="shared" si="17"/>
        <v>4.5019999999999998</v>
      </c>
      <c r="H117" s="212">
        <f t="shared" si="17"/>
        <v>0</v>
      </c>
      <c r="I117" s="212">
        <f t="shared" si="17"/>
        <v>0</v>
      </c>
      <c r="J117" s="212">
        <f t="shared" si="17"/>
        <v>0</v>
      </c>
      <c r="K117" s="212">
        <f t="shared" si="17"/>
        <v>0</v>
      </c>
      <c r="L117" s="212">
        <f t="shared" si="17"/>
        <v>0</v>
      </c>
      <c r="M117" s="213">
        <f t="shared" si="17"/>
        <v>0</v>
      </c>
      <c r="N117" s="211">
        <f t="shared" si="17"/>
        <v>0</v>
      </c>
      <c r="O117" s="212">
        <f t="shared" si="17"/>
        <v>0</v>
      </c>
      <c r="P117" s="212">
        <f t="shared" si="17"/>
        <v>0</v>
      </c>
      <c r="Q117" s="212">
        <f t="shared" si="17"/>
        <v>0</v>
      </c>
      <c r="R117" s="212">
        <f t="shared" si="17"/>
        <v>0</v>
      </c>
      <c r="S117" s="212">
        <f t="shared" si="17"/>
        <v>0</v>
      </c>
      <c r="T117" s="212">
        <f t="shared" si="17"/>
        <v>0</v>
      </c>
      <c r="U117" s="212">
        <f t="shared" si="17"/>
        <v>0</v>
      </c>
      <c r="V117" s="212">
        <f t="shared" si="17"/>
        <v>0</v>
      </c>
      <c r="W117" s="213">
        <f t="shared" si="17"/>
        <v>0</v>
      </c>
      <c r="X117" s="155"/>
    </row>
    <row r="118" spans="1:24" ht="30" customHeight="1">
      <c r="A118" s="415">
        <v>13</v>
      </c>
      <c r="B118" s="417" t="s">
        <v>497</v>
      </c>
      <c r="C118" s="144" t="s">
        <v>17</v>
      </c>
      <c r="D118" s="594">
        <v>533.33000000000004</v>
      </c>
      <c r="E118" s="594">
        <v>0</v>
      </c>
      <c r="F118" s="594">
        <v>0</v>
      </c>
      <c r="G118" s="594">
        <v>0</v>
      </c>
      <c r="H118" s="596">
        <v>0</v>
      </c>
      <c r="I118" s="192">
        <v>0</v>
      </c>
      <c r="J118" s="193">
        <v>0</v>
      </c>
      <c r="K118" s="193">
        <v>0</v>
      </c>
      <c r="L118" s="193">
        <v>0</v>
      </c>
      <c r="M118" s="194">
        <v>0</v>
      </c>
      <c r="N118" s="427">
        <v>0</v>
      </c>
      <c r="O118" s="420">
        <v>0</v>
      </c>
      <c r="P118" s="420">
        <v>0</v>
      </c>
      <c r="Q118" s="420">
        <v>0</v>
      </c>
      <c r="R118" s="420">
        <v>0</v>
      </c>
      <c r="S118" s="195">
        <v>0</v>
      </c>
      <c r="T118" s="196">
        <v>0</v>
      </c>
      <c r="U118" s="196">
        <v>0</v>
      </c>
      <c r="V118" s="196">
        <v>0</v>
      </c>
      <c r="W118" s="197">
        <v>0</v>
      </c>
    </row>
    <row r="119" spans="1:24" ht="30" customHeight="1">
      <c r="A119" s="415"/>
      <c r="B119" s="418"/>
      <c r="C119" s="146" t="s">
        <v>18</v>
      </c>
      <c r="D119" s="595"/>
      <c r="E119" s="595"/>
      <c r="F119" s="595"/>
      <c r="G119" s="595"/>
      <c r="H119" s="597"/>
      <c r="I119" s="198">
        <v>0</v>
      </c>
      <c r="J119" s="199">
        <v>0</v>
      </c>
      <c r="K119" s="199">
        <v>0</v>
      </c>
      <c r="L119" s="199">
        <v>0</v>
      </c>
      <c r="M119" s="200">
        <v>0</v>
      </c>
      <c r="N119" s="428"/>
      <c r="O119" s="421"/>
      <c r="P119" s="421"/>
      <c r="Q119" s="421"/>
      <c r="R119" s="421"/>
      <c r="S119" s="201">
        <v>0</v>
      </c>
      <c r="T119" s="202">
        <v>0</v>
      </c>
      <c r="U119" s="202">
        <v>0</v>
      </c>
      <c r="V119" s="202">
        <v>0</v>
      </c>
      <c r="W119" s="203">
        <v>0</v>
      </c>
    </row>
    <row r="120" spans="1:24" ht="30" customHeight="1">
      <c r="A120" s="415"/>
      <c r="B120" s="418"/>
      <c r="C120" s="146" t="s">
        <v>19</v>
      </c>
      <c r="D120" s="595"/>
      <c r="E120" s="595"/>
      <c r="F120" s="595"/>
      <c r="G120" s="595"/>
      <c r="H120" s="597"/>
      <c r="I120" s="198">
        <v>0</v>
      </c>
      <c r="J120" s="199">
        <v>0</v>
      </c>
      <c r="K120" s="204">
        <v>0</v>
      </c>
      <c r="L120" s="199">
        <v>0</v>
      </c>
      <c r="M120" s="200">
        <v>0</v>
      </c>
      <c r="N120" s="428"/>
      <c r="O120" s="421"/>
      <c r="P120" s="421"/>
      <c r="Q120" s="421"/>
      <c r="R120" s="421"/>
      <c r="S120" s="201">
        <v>0</v>
      </c>
      <c r="T120" s="202">
        <v>0</v>
      </c>
      <c r="U120" s="202">
        <v>0</v>
      </c>
      <c r="V120" s="202">
        <v>0</v>
      </c>
      <c r="W120" s="203">
        <v>0</v>
      </c>
    </row>
    <row r="121" spans="1:24" ht="30" customHeight="1">
      <c r="A121" s="415"/>
      <c r="B121" s="418"/>
      <c r="C121" s="146" t="s">
        <v>20</v>
      </c>
      <c r="D121" s="595"/>
      <c r="E121" s="595"/>
      <c r="F121" s="595"/>
      <c r="G121" s="595"/>
      <c r="H121" s="597"/>
      <c r="I121" s="198">
        <v>0</v>
      </c>
      <c r="J121" s="204">
        <v>0</v>
      </c>
      <c r="K121" s="199">
        <v>0</v>
      </c>
      <c r="L121" s="199">
        <v>0</v>
      </c>
      <c r="M121" s="200">
        <v>0</v>
      </c>
      <c r="N121" s="428"/>
      <c r="O121" s="421"/>
      <c r="P121" s="421"/>
      <c r="Q121" s="421"/>
      <c r="R121" s="421"/>
      <c r="S121" s="201">
        <v>0</v>
      </c>
      <c r="T121" s="202">
        <v>0</v>
      </c>
      <c r="U121" s="202">
        <v>0</v>
      </c>
      <c r="V121" s="202">
        <v>0</v>
      </c>
      <c r="W121" s="203">
        <v>0</v>
      </c>
    </row>
    <row r="122" spans="1:24" ht="30" customHeight="1">
      <c r="A122" s="415"/>
      <c r="B122" s="418"/>
      <c r="C122" s="146" t="s">
        <v>21</v>
      </c>
      <c r="D122" s="595"/>
      <c r="E122" s="595"/>
      <c r="F122" s="595"/>
      <c r="G122" s="595"/>
      <c r="H122" s="597"/>
      <c r="I122" s="198">
        <v>0</v>
      </c>
      <c r="J122" s="199">
        <v>0</v>
      </c>
      <c r="K122" s="199">
        <v>0</v>
      </c>
      <c r="L122" s="199">
        <v>0</v>
      </c>
      <c r="M122" s="200">
        <v>0</v>
      </c>
      <c r="N122" s="428"/>
      <c r="O122" s="421"/>
      <c r="P122" s="421"/>
      <c r="Q122" s="421"/>
      <c r="R122" s="421"/>
      <c r="S122" s="201">
        <v>0</v>
      </c>
      <c r="T122" s="202">
        <v>0</v>
      </c>
      <c r="U122" s="202">
        <v>0</v>
      </c>
      <c r="V122" s="202">
        <v>0</v>
      </c>
      <c r="W122" s="203">
        <v>0</v>
      </c>
    </row>
    <row r="123" spans="1:24" ht="30" customHeight="1">
      <c r="A123" s="415"/>
      <c r="B123" s="418"/>
      <c r="C123" s="146" t="s">
        <v>22</v>
      </c>
      <c r="D123" s="595"/>
      <c r="E123" s="595"/>
      <c r="F123" s="595"/>
      <c r="G123" s="595"/>
      <c r="H123" s="597"/>
      <c r="I123" s="198">
        <v>0</v>
      </c>
      <c r="J123" s="199">
        <v>0</v>
      </c>
      <c r="K123" s="199">
        <v>0</v>
      </c>
      <c r="L123" s="199">
        <v>0</v>
      </c>
      <c r="M123" s="200">
        <v>0</v>
      </c>
      <c r="N123" s="428"/>
      <c r="O123" s="421"/>
      <c r="P123" s="421"/>
      <c r="Q123" s="421"/>
      <c r="R123" s="421"/>
      <c r="S123" s="201">
        <v>0</v>
      </c>
      <c r="T123" s="202">
        <v>0</v>
      </c>
      <c r="U123" s="202">
        <v>0</v>
      </c>
      <c r="V123" s="202">
        <v>0</v>
      </c>
      <c r="W123" s="203">
        <v>0</v>
      </c>
    </row>
    <row r="124" spans="1:24" ht="30" customHeight="1">
      <c r="A124" s="415"/>
      <c r="B124" s="418"/>
      <c r="C124" s="146" t="s">
        <v>23</v>
      </c>
      <c r="D124" s="595"/>
      <c r="E124" s="595"/>
      <c r="F124" s="595"/>
      <c r="G124" s="595"/>
      <c r="H124" s="597"/>
      <c r="I124" s="198">
        <v>0</v>
      </c>
      <c r="J124" s="199">
        <v>0</v>
      </c>
      <c r="K124" s="199">
        <v>0</v>
      </c>
      <c r="L124" s="199">
        <v>0</v>
      </c>
      <c r="M124" s="200">
        <v>0</v>
      </c>
      <c r="N124" s="428"/>
      <c r="O124" s="421"/>
      <c r="P124" s="421"/>
      <c r="Q124" s="421"/>
      <c r="R124" s="421"/>
      <c r="S124" s="201">
        <v>0</v>
      </c>
      <c r="T124" s="202">
        <v>0</v>
      </c>
      <c r="U124" s="202">
        <v>0</v>
      </c>
      <c r="V124" s="202">
        <v>0</v>
      </c>
      <c r="W124" s="203">
        <v>0</v>
      </c>
    </row>
    <row r="125" spans="1:24" ht="30" customHeight="1" thickBot="1">
      <c r="A125" s="415"/>
      <c r="B125" s="419"/>
      <c r="C125" s="149" t="s">
        <v>24</v>
      </c>
      <c r="D125" s="595"/>
      <c r="E125" s="595"/>
      <c r="F125" s="595"/>
      <c r="G125" s="595"/>
      <c r="H125" s="597"/>
      <c r="I125" s="205">
        <v>0</v>
      </c>
      <c r="J125" s="206">
        <v>0</v>
      </c>
      <c r="K125" s="206">
        <v>0</v>
      </c>
      <c r="L125" s="206">
        <v>0</v>
      </c>
      <c r="M125" s="207">
        <v>0</v>
      </c>
      <c r="N125" s="429"/>
      <c r="O125" s="424"/>
      <c r="P125" s="424"/>
      <c r="Q125" s="424"/>
      <c r="R125" s="424"/>
      <c r="S125" s="208">
        <v>0</v>
      </c>
      <c r="T125" s="209">
        <v>0</v>
      </c>
      <c r="U125" s="209">
        <v>0</v>
      </c>
      <c r="V125" s="209">
        <v>0</v>
      </c>
      <c r="W125" s="210">
        <v>0</v>
      </c>
    </row>
    <row r="126" spans="1:24" ht="30" customHeight="1" thickBot="1">
      <c r="A126" s="416"/>
      <c r="B126" s="422" t="s">
        <v>25</v>
      </c>
      <c r="C126" s="423"/>
      <c r="D126" s="211">
        <f>D118</f>
        <v>533.33000000000004</v>
      </c>
      <c r="E126" s="212">
        <f t="shared" ref="E126:W126" si="18">E118</f>
        <v>0</v>
      </c>
      <c r="F126" s="212">
        <f t="shared" si="18"/>
        <v>0</v>
      </c>
      <c r="G126" s="212">
        <f t="shared" si="18"/>
        <v>0</v>
      </c>
      <c r="H126" s="212">
        <f t="shared" si="18"/>
        <v>0</v>
      </c>
      <c r="I126" s="212">
        <f t="shared" si="18"/>
        <v>0</v>
      </c>
      <c r="J126" s="212">
        <f t="shared" si="18"/>
        <v>0</v>
      </c>
      <c r="K126" s="212">
        <f t="shared" si="18"/>
        <v>0</v>
      </c>
      <c r="L126" s="212">
        <f t="shared" si="18"/>
        <v>0</v>
      </c>
      <c r="M126" s="213">
        <f t="shared" si="18"/>
        <v>0</v>
      </c>
      <c r="N126" s="211">
        <f t="shared" si="18"/>
        <v>0</v>
      </c>
      <c r="O126" s="212">
        <f t="shared" si="18"/>
        <v>0</v>
      </c>
      <c r="P126" s="212">
        <f t="shared" si="18"/>
        <v>0</v>
      </c>
      <c r="Q126" s="212">
        <f t="shared" si="18"/>
        <v>0</v>
      </c>
      <c r="R126" s="212">
        <f t="shared" si="18"/>
        <v>0</v>
      </c>
      <c r="S126" s="212">
        <f t="shared" si="18"/>
        <v>0</v>
      </c>
      <c r="T126" s="212">
        <f t="shared" si="18"/>
        <v>0</v>
      </c>
      <c r="U126" s="212">
        <f t="shared" si="18"/>
        <v>0</v>
      </c>
      <c r="V126" s="212">
        <f t="shared" si="18"/>
        <v>0</v>
      </c>
      <c r="W126" s="213">
        <f t="shared" si="18"/>
        <v>0</v>
      </c>
    </row>
    <row r="127" spans="1:24" s="155" customFormat="1" ht="30" customHeight="1">
      <c r="A127" s="415">
        <v>14</v>
      </c>
      <c r="B127" s="417" t="s">
        <v>498</v>
      </c>
      <c r="C127" s="144" t="s">
        <v>17</v>
      </c>
      <c r="D127" s="594">
        <v>303.85000000000002</v>
      </c>
      <c r="E127" s="594">
        <v>0</v>
      </c>
      <c r="F127" s="594">
        <v>0</v>
      </c>
      <c r="G127" s="594">
        <v>6</v>
      </c>
      <c r="H127" s="596">
        <v>0</v>
      </c>
      <c r="I127" s="192">
        <v>0</v>
      </c>
      <c r="J127" s="193">
        <v>0</v>
      </c>
      <c r="K127" s="193">
        <v>0</v>
      </c>
      <c r="L127" s="193">
        <v>0</v>
      </c>
      <c r="M127" s="194">
        <v>0</v>
      </c>
      <c r="N127" s="427">
        <v>0</v>
      </c>
      <c r="O127" s="420">
        <v>0</v>
      </c>
      <c r="P127" s="420">
        <v>0</v>
      </c>
      <c r="Q127" s="420">
        <v>0</v>
      </c>
      <c r="R127" s="420">
        <v>0</v>
      </c>
      <c r="S127" s="195">
        <v>0</v>
      </c>
      <c r="T127" s="196">
        <v>0</v>
      </c>
      <c r="U127" s="196">
        <v>0</v>
      </c>
      <c r="V127" s="196">
        <v>0</v>
      </c>
      <c r="W127" s="197">
        <v>0</v>
      </c>
    </row>
    <row r="128" spans="1:24" s="155" customFormat="1" ht="30" customHeight="1">
      <c r="A128" s="415"/>
      <c r="B128" s="418"/>
      <c r="C128" s="146" t="s">
        <v>18</v>
      </c>
      <c r="D128" s="595"/>
      <c r="E128" s="595"/>
      <c r="F128" s="595"/>
      <c r="G128" s="595"/>
      <c r="H128" s="597"/>
      <c r="I128" s="198">
        <v>0</v>
      </c>
      <c r="J128" s="199">
        <v>0</v>
      </c>
      <c r="K128" s="199">
        <v>0</v>
      </c>
      <c r="L128" s="199">
        <v>0</v>
      </c>
      <c r="M128" s="200">
        <v>0</v>
      </c>
      <c r="N128" s="428"/>
      <c r="O128" s="421"/>
      <c r="P128" s="421"/>
      <c r="Q128" s="421"/>
      <c r="R128" s="421"/>
      <c r="S128" s="201">
        <v>0</v>
      </c>
      <c r="T128" s="202">
        <v>0</v>
      </c>
      <c r="U128" s="202">
        <v>0</v>
      </c>
      <c r="V128" s="202">
        <v>0</v>
      </c>
      <c r="W128" s="203">
        <v>0</v>
      </c>
    </row>
    <row r="129" spans="1:23" s="155" customFormat="1" ht="30" customHeight="1">
      <c r="A129" s="415"/>
      <c r="B129" s="418"/>
      <c r="C129" s="146" t="s">
        <v>19</v>
      </c>
      <c r="D129" s="595"/>
      <c r="E129" s="595"/>
      <c r="F129" s="595"/>
      <c r="G129" s="595"/>
      <c r="H129" s="597"/>
      <c r="I129" s="198">
        <v>0</v>
      </c>
      <c r="J129" s="199">
        <v>0</v>
      </c>
      <c r="K129" s="204">
        <v>0</v>
      </c>
      <c r="L129" s="199">
        <v>0</v>
      </c>
      <c r="M129" s="200">
        <v>0</v>
      </c>
      <c r="N129" s="428"/>
      <c r="O129" s="421"/>
      <c r="P129" s="421"/>
      <c r="Q129" s="421"/>
      <c r="R129" s="421"/>
      <c r="S129" s="201">
        <v>0</v>
      </c>
      <c r="T129" s="202">
        <v>0</v>
      </c>
      <c r="U129" s="202">
        <v>0</v>
      </c>
      <c r="V129" s="202">
        <v>0</v>
      </c>
      <c r="W129" s="203">
        <v>0</v>
      </c>
    </row>
    <row r="130" spans="1:23" s="155" customFormat="1" ht="30" customHeight="1">
      <c r="A130" s="415"/>
      <c r="B130" s="418"/>
      <c r="C130" s="146" t="s">
        <v>20</v>
      </c>
      <c r="D130" s="595"/>
      <c r="E130" s="595"/>
      <c r="F130" s="595"/>
      <c r="G130" s="595"/>
      <c r="H130" s="597"/>
      <c r="I130" s="198">
        <v>0</v>
      </c>
      <c r="J130" s="204">
        <v>0</v>
      </c>
      <c r="K130" s="199">
        <v>0</v>
      </c>
      <c r="L130" s="199">
        <v>0</v>
      </c>
      <c r="M130" s="200">
        <v>0</v>
      </c>
      <c r="N130" s="428"/>
      <c r="O130" s="421"/>
      <c r="P130" s="421"/>
      <c r="Q130" s="421"/>
      <c r="R130" s="421"/>
      <c r="S130" s="201">
        <v>0</v>
      </c>
      <c r="T130" s="202">
        <v>0</v>
      </c>
      <c r="U130" s="202">
        <v>0</v>
      </c>
      <c r="V130" s="202">
        <v>0</v>
      </c>
      <c r="W130" s="203">
        <v>0</v>
      </c>
    </row>
    <row r="131" spans="1:23" s="155" customFormat="1" ht="30" customHeight="1">
      <c r="A131" s="415"/>
      <c r="B131" s="418"/>
      <c r="C131" s="146" t="s">
        <v>21</v>
      </c>
      <c r="D131" s="595"/>
      <c r="E131" s="595"/>
      <c r="F131" s="595"/>
      <c r="G131" s="595"/>
      <c r="H131" s="597"/>
      <c r="I131" s="198">
        <v>0</v>
      </c>
      <c r="J131" s="199">
        <v>0</v>
      </c>
      <c r="K131" s="199">
        <v>0</v>
      </c>
      <c r="L131" s="199">
        <v>0</v>
      </c>
      <c r="M131" s="200">
        <v>0</v>
      </c>
      <c r="N131" s="428"/>
      <c r="O131" s="421"/>
      <c r="P131" s="421"/>
      <c r="Q131" s="421"/>
      <c r="R131" s="421"/>
      <c r="S131" s="201">
        <v>0</v>
      </c>
      <c r="T131" s="202">
        <v>0</v>
      </c>
      <c r="U131" s="202">
        <v>0</v>
      </c>
      <c r="V131" s="202">
        <v>0</v>
      </c>
      <c r="W131" s="203">
        <v>0</v>
      </c>
    </row>
    <row r="132" spans="1:23" s="155" customFormat="1" ht="30" customHeight="1">
      <c r="A132" s="415"/>
      <c r="B132" s="418"/>
      <c r="C132" s="146" t="s">
        <v>22</v>
      </c>
      <c r="D132" s="595"/>
      <c r="E132" s="595"/>
      <c r="F132" s="595"/>
      <c r="G132" s="595"/>
      <c r="H132" s="597"/>
      <c r="I132" s="198">
        <v>0</v>
      </c>
      <c r="J132" s="199">
        <v>0</v>
      </c>
      <c r="K132" s="199">
        <v>0</v>
      </c>
      <c r="L132" s="199">
        <v>0</v>
      </c>
      <c r="M132" s="200">
        <v>0</v>
      </c>
      <c r="N132" s="428"/>
      <c r="O132" s="421"/>
      <c r="P132" s="421"/>
      <c r="Q132" s="421"/>
      <c r="R132" s="421"/>
      <c r="S132" s="201">
        <v>0</v>
      </c>
      <c r="T132" s="202">
        <v>0</v>
      </c>
      <c r="U132" s="202">
        <v>0</v>
      </c>
      <c r="V132" s="202">
        <v>0</v>
      </c>
      <c r="W132" s="203">
        <v>0</v>
      </c>
    </row>
    <row r="133" spans="1:23" s="155" customFormat="1" ht="30" customHeight="1">
      <c r="A133" s="415"/>
      <c r="B133" s="418"/>
      <c r="C133" s="146" t="s">
        <v>23</v>
      </c>
      <c r="D133" s="595"/>
      <c r="E133" s="595"/>
      <c r="F133" s="595"/>
      <c r="G133" s="595"/>
      <c r="H133" s="597"/>
      <c r="I133" s="198">
        <v>0</v>
      </c>
      <c r="J133" s="199">
        <v>0</v>
      </c>
      <c r="K133" s="199">
        <v>0</v>
      </c>
      <c r="L133" s="199">
        <v>0</v>
      </c>
      <c r="M133" s="200">
        <v>0</v>
      </c>
      <c r="N133" s="428"/>
      <c r="O133" s="421"/>
      <c r="P133" s="421"/>
      <c r="Q133" s="421"/>
      <c r="R133" s="421"/>
      <c r="S133" s="201">
        <v>0</v>
      </c>
      <c r="T133" s="202">
        <v>0</v>
      </c>
      <c r="U133" s="202">
        <v>0</v>
      </c>
      <c r="V133" s="202">
        <v>0</v>
      </c>
      <c r="W133" s="203">
        <v>0</v>
      </c>
    </row>
    <row r="134" spans="1:23" s="155" customFormat="1" ht="30" customHeight="1" thickBot="1">
      <c r="A134" s="415"/>
      <c r="B134" s="419"/>
      <c r="C134" s="149" t="s">
        <v>24</v>
      </c>
      <c r="D134" s="595"/>
      <c r="E134" s="595"/>
      <c r="F134" s="595"/>
      <c r="G134" s="595"/>
      <c r="H134" s="597"/>
      <c r="I134" s="205">
        <v>0</v>
      </c>
      <c r="J134" s="206">
        <v>0</v>
      </c>
      <c r="K134" s="206">
        <v>0</v>
      </c>
      <c r="L134" s="206">
        <v>0</v>
      </c>
      <c r="M134" s="207">
        <v>0</v>
      </c>
      <c r="N134" s="429"/>
      <c r="O134" s="424"/>
      <c r="P134" s="424"/>
      <c r="Q134" s="424"/>
      <c r="R134" s="424"/>
      <c r="S134" s="208">
        <v>0</v>
      </c>
      <c r="T134" s="209">
        <v>0</v>
      </c>
      <c r="U134" s="209">
        <v>0</v>
      </c>
      <c r="V134" s="209">
        <v>0</v>
      </c>
      <c r="W134" s="210">
        <v>0</v>
      </c>
    </row>
    <row r="135" spans="1:23" s="155" customFormat="1" ht="30" customHeight="1" thickBot="1">
      <c r="A135" s="416"/>
      <c r="B135" s="422" t="s">
        <v>25</v>
      </c>
      <c r="C135" s="423"/>
      <c r="D135" s="211">
        <f>D127</f>
        <v>303.85000000000002</v>
      </c>
      <c r="E135" s="212">
        <f t="shared" ref="E135:W135" si="19">E127</f>
        <v>0</v>
      </c>
      <c r="F135" s="212">
        <f t="shared" si="19"/>
        <v>0</v>
      </c>
      <c r="G135" s="212">
        <f t="shared" si="19"/>
        <v>6</v>
      </c>
      <c r="H135" s="212">
        <f t="shared" si="19"/>
        <v>0</v>
      </c>
      <c r="I135" s="212">
        <f t="shared" si="19"/>
        <v>0</v>
      </c>
      <c r="J135" s="212">
        <f t="shared" si="19"/>
        <v>0</v>
      </c>
      <c r="K135" s="212">
        <f t="shared" si="19"/>
        <v>0</v>
      </c>
      <c r="L135" s="212">
        <f t="shared" si="19"/>
        <v>0</v>
      </c>
      <c r="M135" s="213">
        <f t="shared" si="19"/>
        <v>0</v>
      </c>
      <c r="N135" s="211">
        <f t="shared" si="19"/>
        <v>0</v>
      </c>
      <c r="O135" s="212">
        <f t="shared" si="19"/>
        <v>0</v>
      </c>
      <c r="P135" s="212">
        <f t="shared" si="19"/>
        <v>0</v>
      </c>
      <c r="Q135" s="212">
        <f t="shared" si="19"/>
        <v>0</v>
      </c>
      <c r="R135" s="212">
        <f t="shared" si="19"/>
        <v>0</v>
      </c>
      <c r="S135" s="212">
        <f t="shared" si="19"/>
        <v>0</v>
      </c>
      <c r="T135" s="212">
        <f t="shared" si="19"/>
        <v>0</v>
      </c>
      <c r="U135" s="212">
        <f t="shared" si="19"/>
        <v>0</v>
      </c>
      <c r="V135" s="212">
        <f t="shared" si="19"/>
        <v>0</v>
      </c>
      <c r="W135" s="213">
        <f t="shared" si="19"/>
        <v>0</v>
      </c>
    </row>
    <row r="136" spans="1:23" s="155" customFormat="1" ht="30" customHeight="1">
      <c r="A136" s="415">
        <v>15</v>
      </c>
      <c r="B136" s="417" t="s">
        <v>499</v>
      </c>
      <c r="C136" s="144" t="s">
        <v>17</v>
      </c>
      <c r="D136" s="594">
        <v>494.64400000000001</v>
      </c>
      <c r="E136" s="594">
        <v>0</v>
      </c>
      <c r="F136" s="594">
        <v>0</v>
      </c>
      <c r="G136" s="594">
        <v>0</v>
      </c>
      <c r="H136" s="596">
        <v>0</v>
      </c>
      <c r="I136" s="192">
        <v>0</v>
      </c>
      <c r="J136" s="193">
        <v>0</v>
      </c>
      <c r="K136" s="193">
        <v>0</v>
      </c>
      <c r="L136" s="193">
        <v>0</v>
      </c>
      <c r="M136" s="194">
        <v>0</v>
      </c>
      <c r="N136" s="427">
        <v>0</v>
      </c>
      <c r="O136" s="420">
        <v>0</v>
      </c>
      <c r="P136" s="420">
        <v>0</v>
      </c>
      <c r="Q136" s="420">
        <v>0.12</v>
      </c>
      <c r="R136" s="420">
        <v>0</v>
      </c>
      <c r="S136" s="195">
        <v>0</v>
      </c>
      <c r="T136" s="196">
        <v>0</v>
      </c>
      <c r="U136" s="196">
        <v>0</v>
      </c>
      <c r="V136" s="196">
        <v>0</v>
      </c>
      <c r="W136" s="197">
        <v>0</v>
      </c>
    </row>
    <row r="137" spans="1:23" s="155" customFormat="1" ht="30" customHeight="1">
      <c r="A137" s="415"/>
      <c r="B137" s="418"/>
      <c r="C137" s="146" t="s">
        <v>18</v>
      </c>
      <c r="D137" s="595"/>
      <c r="E137" s="595"/>
      <c r="F137" s="595"/>
      <c r="G137" s="595"/>
      <c r="H137" s="597"/>
      <c r="I137" s="198">
        <v>0</v>
      </c>
      <c r="J137" s="199">
        <v>0</v>
      </c>
      <c r="K137" s="199">
        <v>0</v>
      </c>
      <c r="L137" s="199">
        <v>0</v>
      </c>
      <c r="M137" s="200">
        <v>0</v>
      </c>
      <c r="N137" s="428"/>
      <c r="O137" s="421"/>
      <c r="P137" s="421"/>
      <c r="Q137" s="421"/>
      <c r="R137" s="421"/>
      <c r="S137" s="201">
        <v>0</v>
      </c>
      <c r="T137" s="202">
        <v>0</v>
      </c>
      <c r="U137" s="202">
        <v>0</v>
      </c>
      <c r="V137" s="202">
        <v>0</v>
      </c>
      <c r="W137" s="203">
        <v>0</v>
      </c>
    </row>
    <row r="138" spans="1:23" s="155" customFormat="1" ht="30" customHeight="1">
      <c r="A138" s="415"/>
      <c r="B138" s="418"/>
      <c r="C138" s="146" t="s">
        <v>19</v>
      </c>
      <c r="D138" s="595"/>
      <c r="E138" s="595"/>
      <c r="F138" s="595"/>
      <c r="G138" s="595"/>
      <c r="H138" s="597"/>
      <c r="I138" s="198">
        <v>0</v>
      </c>
      <c r="J138" s="199">
        <v>0</v>
      </c>
      <c r="K138" s="204">
        <v>0</v>
      </c>
      <c r="L138" s="199">
        <v>0</v>
      </c>
      <c r="M138" s="200">
        <v>0</v>
      </c>
      <c r="N138" s="428"/>
      <c r="O138" s="421"/>
      <c r="P138" s="421"/>
      <c r="Q138" s="421"/>
      <c r="R138" s="421"/>
      <c r="S138" s="201">
        <v>0</v>
      </c>
      <c r="T138" s="202">
        <v>0</v>
      </c>
      <c r="U138" s="202">
        <v>0</v>
      </c>
      <c r="V138" s="202">
        <v>0</v>
      </c>
      <c r="W138" s="203">
        <v>0</v>
      </c>
    </row>
    <row r="139" spans="1:23" s="155" customFormat="1" ht="30" customHeight="1">
      <c r="A139" s="415"/>
      <c r="B139" s="418"/>
      <c r="C139" s="146" t="s">
        <v>20</v>
      </c>
      <c r="D139" s="595"/>
      <c r="E139" s="595"/>
      <c r="F139" s="595"/>
      <c r="G139" s="595"/>
      <c r="H139" s="597"/>
      <c r="I139" s="198">
        <v>0</v>
      </c>
      <c r="J139" s="204">
        <v>0</v>
      </c>
      <c r="K139" s="199">
        <v>0</v>
      </c>
      <c r="L139" s="199">
        <v>0</v>
      </c>
      <c r="M139" s="200">
        <v>0</v>
      </c>
      <c r="N139" s="428"/>
      <c r="O139" s="421"/>
      <c r="P139" s="421"/>
      <c r="Q139" s="421"/>
      <c r="R139" s="421"/>
      <c r="S139" s="201">
        <v>0</v>
      </c>
      <c r="T139" s="202">
        <v>0</v>
      </c>
      <c r="U139" s="202">
        <v>0</v>
      </c>
      <c r="V139" s="202">
        <v>0</v>
      </c>
      <c r="W139" s="203">
        <v>0</v>
      </c>
    </row>
    <row r="140" spans="1:23" s="155" customFormat="1" ht="30" customHeight="1">
      <c r="A140" s="415"/>
      <c r="B140" s="418"/>
      <c r="C140" s="146" t="s">
        <v>21</v>
      </c>
      <c r="D140" s="595"/>
      <c r="E140" s="595"/>
      <c r="F140" s="595"/>
      <c r="G140" s="595"/>
      <c r="H140" s="597"/>
      <c r="I140" s="198">
        <v>0</v>
      </c>
      <c r="J140" s="199">
        <v>0</v>
      </c>
      <c r="K140" s="199">
        <v>0</v>
      </c>
      <c r="L140" s="199">
        <v>0</v>
      </c>
      <c r="M140" s="200">
        <v>0</v>
      </c>
      <c r="N140" s="428"/>
      <c r="O140" s="421"/>
      <c r="P140" s="421"/>
      <c r="Q140" s="421"/>
      <c r="R140" s="421"/>
      <c r="S140" s="201">
        <v>0</v>
      </c>
      <c r="T140" s="202">
        <v>0</v>
      </c>
      <c r="U140" s="202">
        <v>0</v>
      </c>
      <c r="V140" s="202">
        <v>0</v>
      </c>
      <c r="W140" s="203">
        <v>0</v>
      </c>
    </row>
    <row r="141" spans="1:23" s="155" customFormat="1" ht="30" customHeight="1">
      <c r="A141" s="415"/>
      <c r="B141" s="418"/>
      <c r="C141" s="146" t="s">
        <v>22</v>
      </c>
      <c r="D141" s="595"/>
      <c r="E141" s="595"/>
      <c r="F141" s="595"/>
      <c r="G141" s="595"/>
      <c r="H141" s="597"/>
      <c r="I141" s="198">
        <v>0</v>
      </c>
      <c r="J141" s="199">
        <v>0</v>
      </c>
      <c r="K141" s="199">
        <v>0</v>
      </c>
      <c r="L141" s="199">
        <v>0</v>
      </c>
      <c r="M141" s="200">
        <v>0</v>
      </c>
      <c r="N141" s="428"/>
      <c r="O141" s="421"/>
      <c r="P141" s="421"/>
      <c r="Q141" s="421"/>
      <c r="R141" s="421"/>
      <c r="S141" s="201">
        <v>0</v>
      </c>
      <c r="T141" s="202">
        <v>0</v>
      </c>
      <c r="U141" s="202">
        <v>0</v>
      </c>
      <c r="V141" s="202">
        <v>0</v>
      </c>
      <c r="W141" s="203">
        <v>0</v>
      </c>
    </row>
    <row r="142" spans="1:23" s="155" customFormat="1" ht="30" customHeight="1">
      <c r="A142" s="415"/>
      <c r="B142" s="418"/>
      <c r="C142" s="146" t="s">
        <v>23</v>
      </c>
      <c r="D142" s="595"/>
      <c r="E142" s="595"/>
      <c r="F142" s="595"/>
      <c r="G142" s="595"/>
      <c r="H142" s="597"/>
      <c r="I142" s="198">
        <v>0</v>
      </c>
      <c r="J142" s="199">
        <v>0</v>
      </c>
      <c r="K142" s="199">
        <v>0</v>
      </c>
      <c r="L142" s="199">
        <v>0</v>
      </c>
      <c r="M142" s="200">
        <v>0</v>
      </c>
      <c r="N142" s="428"/>
      <c r="O142" s="421"/>
      <c r="P142" s="421"/>
      <c r="Q142" s="421"/>
      <c r="R142" s="421"/>
      <c r="S142" s="201">
        <v>0</v>
      </c>
      <c r="T142" s="202">
        <v>0</v>
      </c>
      <c r="U142" s="202">
        <v>0</v>
      </c>
      <c r="V142" s="202">
        <v>0</v>
      </c>
      <c r="W142" s="203">
        <v>0</v>
      </c>
    </row>
    <row r="143" spans="1:23" s="155" customFormat="1" ht="30" customHeight="1" thickBot="1">
      <c r="A143" s="415"/>
      <c r="B143" s="419"/>
      <c r="C143" s="149" t="s">
        <v>24</v>
      </c>
      <c r="D143" s="595"/>
      <c r="E143" s="595"/>
      <c r="F143" s="595"/>
      <c r="G143" s="595"/>
      <c r="H143" s="597"/>
      <c r="I143" s="205">
        <v>0</v>
      </c>
      <c r="J143" s="206">
        <v>0</v>
      </c>
      <c r="K143" s="206">
        <v>0</v>
      </c>
      <c r="L143" s="206">
        <v>0</v>
      </c>
      <c r="M143" s="207">
        <v>0</v>
      </c>
      <c r="N143" s="429"/>
      <c r="O143" s="424"/>
      <c r="P143" s="424"/>
      <c r="Q143" s="424"/>
      <c r="R143" s="424"/>
      <c r="S143" s="208">
        <v>0</v>
      </c>
      <c r="T143" s="209">
        <v>0</v>
      </c>
      <c r="U143" s="209">
        <v>0</v>
      </c>
      <c r="V143" s="209">
        <v>0</v>
      </c>
      <c r="W143" s="210">
        <v>0</v>
      </c>
    </row>
    <row r="144" spans="1:23" s="155" customFormat="1" ht="30" customHeight="1" thickBot="1">
      <c r="A144" s="416"/>
      <c r="B144" s="422" t="s">
        <v>25</v>
      </c>
      <c r="C144" s="423"/>
      <c r="D144" s="211">
        <f>D136</f>
        <v>494.64400000000001</v>
      </c>
      <c r="E144" s="212">
        <f t="shared" ref="E144:W144" si="20">E136</f>
        <v>0</v>
      </c>
      <c r="F144" s="212">
        <f t="shared" si="20"/>
        <v>0</v>
      </c>
      <c r="G144" s="212">
        <f t="shared" si="20"/>
        <v>0</v>
      </c>
      <c r="H144" s="212">
        <f t="shared" si="20"/>
        <v>0</v>
      </c>
      <c r="I144" s="212">
        <f t="shared" si="20"/>
        <v>0</v>
      </c>
      <c r="J144" s="212">
        <f t="shared" si="20"/>
        <v>0</v>
      </c>
      <c r="K144" s="212">
        <f t="shared" si="20"/>
        <v>0</v>
      </c>
      <c r="L144" s="212">
        <f t="shared" si="20"/>
        <v>0</v>
      </c>
      <c r="M144" s="213">
        <f t="shared" si="20"/>
        <v>0</v>
      </c>
      <c r="N144" s="211">
        <f t="shared" si="20"/>
        <v>0</v>
      </c>
      <c r="O144" s="212">
        <f t="shared" si="20"/>
        <v>0</v>
      </c>
      <c r="P144" s="212">
        <f t="shared" si="20"/>
        <v>0</v>
      </c>
      <c r="Q144" s="212">
        <f t="shared" si="20"/>
        <v>0.12</v>
      </c>
      <c r="R144" s="212">
        <f t="shared" si="20"/>
        <v>0</v>
      </c>
      <c r="S144" s="212">
        <f t="shared" si="20"/>
        <v>0</v>
      </c>
      <c r="T144" s="212">
        <f t="shared" si="20"/>
        <v>0</v>
      </c>
      <c r="U144" s="212">
        <f t="shared" si="20"/>
        <v>0</v>
      </c>
      <c r="V144" s="212">
        <f t="shared" si="20"/>
        <v>0</v>
      </c>
      <c r="W144" s="213">
        <f t="shared" si="20"/>
        <v>0</v>
      </c>
    </row>
    <row r="145" spans="1:23" s="155" customFormat="1" ht="30" customHeight="1">
      <c r="A145" s="415">
        <v>16</v>
      </c>
      <c r="B145" s="417" t="s">
        <v>500</v>
      </c>
      <c r="C145" s="144" t="s">
        <v>17</v>
      </c>
      <c r="D145" s="594">
        <v>1113.71</v>
      </c>
      <c r="E145" s="594">
        <v>0</v>
      </c>
      <c r="F145" s="594">
        <v>0</v>
      </c>
      <c r="G145" s="594">
        <v>0</v>
      </c>
      <c r="H145" s="596">
        <v>0</v>
      </c>
      <c r="I145" s="192">
        <v>0</v>
      </c>
      <c r="J145" s="193">
        <v>0</v>
      </c>
      <c r="K145" s="193">
        <v>0</v>
      </c>
      <c r="L145" s="193">
        <v>0</v>
      </c>
      <c r="M145" s="194">
        <v>0</v>
      </c>
      <c r="N145" s="427">
        <v>0</v>
      </c>
      <c r="O145" s="420">
        <v>0</v>
      </c>
      <c r="P145" s="420">
        <v>0</v>
      </c>
      <c r="Q145" s="420">
        <v>0</v>
      </c>
      <c r="R145" s="420">
        <v>0</v>
      </c>
      <c r="S145" s="195">
        <v>0</v>
      </c>
      <c r="T145" s="196">
        <v>0</v>
      </c>
      <c r="U145" s="196">
        <v>0</v>
      </c>
      <c r="V145" s="196">
        <v>0</v>
      </c>
      <c r="W145" s="197">
        <v>0</v>
      </c>
    </row>
    <row r="146" spans="1:23" s="155" customFormat="1" ht="30" customHeight="1">
      <c r="A146" s="415"/>
      <c r="B146" s="418"/>
      <c r="C146" s="146" t="s">
        <v>18</v>
      </c>
      <c r="D146" s="595"/>
      <c r="E146" s="595"/>
      <c r="F146" s="595"/>
      <c r="G146" s="595"/>
      <c r="H146" s="597"/>
      <c r="I146" s="198">
        <v>0</v>
      </c>
      <c r="J146" s="199">
        <v>0</v>
      </c>
      <c r="K146" s="199">
        <v>0</v>
      </c>
      <c r="L146" s="199">
        <v>0</v>
      </c>
      <c r="M146" s="200">
        <v>0</v>
      </c>
      <c r="N146" s="428"/>
      <c r="O146" s="421"/>
      <c r="P146" s="421"/>
      <c r="Q146" s="421"/>
      <c r="R146" s="421"/>
      <c r="S146" s="201">
        <v>0</v>
      </c>
      <c r="T146" s="202">
        <v>0</v>
      </c>
      <c r="U146" s="202">
        <v>0</v>
      </c>
      <c r="V146" s="202">
        <v>0</v>
      </c>
      <c r="W146" s="203">
        <v>0</v>
      </c>
    </row>
    <row r="147" spans="1:23" s="155" customFormat="1" ht="30" customHeight="1">
      <c r="A147" s="415"/>
      <c r="B147" s="418"/>
      <c r="C147" s="146" t="s">
        <v>19</v>
      </c>
      <c r="D147" s="595"/>
      <c r="E147" s="595"/>
      <c r="F147" s="595"/>
      <c r="G147" s="595"/>
      <c r="H147" s="597"/>
      <c r="I147" s="198">
        <v>0</v>
      </c>
      <c r="J147" s="199">
        <v>0</v>
      </c>
      <c r="K147" s="204">
        <v>0</v>
      </c>
      <c r="L147" s="199">
        <v>0</v>
      </c>
      <c r="M147" s="200">
        <v>0</v>
      </c>
      <c r="N147" s="428"/>
      <c r="O147" s="421"/>
      <c r="P147" s="421"/>
      <c r="Q147" s="421"/>
      <c r="R147" s="421"/>
      <c r="S147" s="201">
        <v>0</v>
      </c>
      <c r="T147" s="202">
        <v>0</v>
      </c>
      <c r="U147" s="202">
        <v>0</v>
      </c>
      <c r="V147" s="202">
        <v>0</v>
      </c>
      <c r="W147" s="203">
        <v>0</v>
      </c>
    </row>
    <row r="148" spans="1:23" s="155" customFormat="1" ht="30" customHeight="1">
      <c r="A148" s="415"/>
      <c r="B148" s="418"/>
      <c r="C148" s="146" t="s">
        <v>20</v>
      </c>
      <c r="D148" s="595"/>
      <c r="E148" s="595"/>
      <c r="F148" s="595"/>
      <c r="G148" s="595"/>
      <c r="H148" s="597"/>
      <c r="I148" s="198">
        <v>0</v>
      </c>
      <c r="J148" s="204">
        <v>0</v>
      </c>
      <c r="K148" s="199">
        <v>0</v>
      </c>
      <c r="L148" s="199">
        <v>0</v>
      </c>
      <c r="M148" s="200">
        <v>0</v>
      </c>
      <c r="N148" s="428"/>
      <c r="O148" s="421"/>
      <c r="P148" s="421"/>
      <c r="Q148" s="421"/>
      <c r="R148" s="421"/>
      <c r="S148" s="201">
        <v>0</v>
      </c>
      <c r="T148" s="202">
        <v>0</v>
      </c>
      <c r="U148" s="202">
        <v>0</v>
      </c>
      <c r="V148" s="202">
        <v>0</v>
      </c>
      <c r="W148" s="203">
        <v>0</v>
      </c>
    </row>
    <row r="149" spans="1:23" s="155" customFormat="1" ht="30" customHeight="1">
      <c r="A149" s="415"/>
      <c r="B149" s="418"/>
      <c r="C149" s="146" t="s">
        <v>21</v>
      </c>
      <c r="D149" s="595"/>
      <c r="E149" s="595"/>
      <c r="F149" s="595"/>
      <c r="G149" s="595"/>
      <c r="H149" s="597"/>
      <c r="I149" s="198">
        <v>0</v>
      </c>
      <c r="J149" s="199">
        <v>0</v>
      </c>
      <c r="K149" s="199">
        <v>0</v>
      </c>
      <c r="L149" s="199">
        <v>0</v>
      </c>
      <c r="M149" s="200">
        <v>0</v>
      </c>
      <c r="N149" s="428"/>
      <c r="O149" s="421"/>
      <c r="P149" s="421"/>
      <c r="Q149" s="421"/>
      <c r="R149" s="421"/>
      <c r="S149" s="201">
        <v>0</v>
      </c>
      <c r="T149" s="202">
        <v>0</v>
      </c>
      <c r="U149" s="202">
        <v>0</v>
      </c>
      <c r="V149" s="202">
        <v>0</v>
      </c>
      <c r="W149" s="203">
        <v>0</v>
      </c>
    </row>
    <row r="150" spans="1:23" s="155" customFormat="1" ht="30" customHeight="1">
      <c r="A150" s="415"/>
      <c r="B150" s="418"/>
      <c r="C150" s="146" t="s">
        <v>22</v>
      </c>
      <c r="D150" s="595"/>
      <c r="E150" s="595"/>
      <c r="F150" s="595"/>
      <c r="G150" s="595"/>
      <c r="H150" s="597"/>
      <c r="I150" s="198">
        <v>0</v>
      </c>
      <c r="J150" s="199">
        <v>0</v>
      </c>
      <c r="K150" s="199">
        <v>0</v>
      </c>
      <c r="L150" s="199">
        <v>0</v>
      </c>
      <c r="M150" s="200">
        <v>0</v>
      </c>
      <c r="N150" s="428"/>
      <c r="O150" s="421"/>
      <c r="P150" s="421"/>
      <c r="Q150" s="421"/>
      <c r="R150" s="421"/>
      <c r="S150" s="201">
        <v>0</v>
      </c>
      <c r="T150" s="202">
        <v>0</v>
      </c>
      <c r="U150" s="202">
        <v>0</v>
      </c>
      <c r="V150" s="202">
        <v>0</v>
      </c>
      <c r="W150" s="203">
        <v>0</v>
      </c>
    </row>
    <row r="151" spans="1:23" s="155" customFormat="1" ht="30" customHeight="1">
      <c r="A151" s="415"/>
      <c r="B151" s="418"/>
      <c r="C151" s="146" t="s">
        <v>23</v>
      </c>
      <c r="D151" s="595"/>
      <c r="E151" s="595"/>
      <c r="F151" s="595"/>
      <c r="G151" s="595"/>
      <c r="H151" s="597"/>
      <c r="I151" s="198">
        <v>0</v>
      </c>
      <c r="J151" s="199">
        <v>0</v>
      </c>
      <c r="K151" s="199">
        <v>0</v>
      </c>
      <c r="L151" s="199">
        <v>0</v>
      </c>
      <c r="M151" s="200">
        <v>0</v>
      </c>
      <c r="N151" s="428"/>
      <c r="O151" s="421"/>
      <c r="P151" s="421"/>
      <c r="Q151" s="421"/>
      <c r="R151" s="421"/>
      <c r="S151" s="201">
        <v>0</v>
      </c>
      <c r="T151" s="202">
        <v>0</v>
      </c>
      <c r="U151" s="202">
        <v>0</v>
      </c>
      <c r="V151" s="202">
        <v>0</v>
      </c>
      <c r="W151" s="203">
        <v>0</v>
      </c>
    </row>
    <row r="152" spans="1:23" s="155" customFormat="1" ht="30" customHeight="1" thickBot="1">
      <c r="A152" s="415"/>
      <c r="B152" s="419"/>
      <c r="C152" s="149" t="s">
        <v>24</v>
      </c>
      <c r="D152" s="595"/>
      <c r="E152" s="595"/>
      <c r="F152" s="595"/>
      <c r="G152" s="595"/>
      <c r="H152" s="597"/>
      <c r="I152" s="205">
        <v>0</v>
      </c>
      <c r="J152" s="206">
        <v>0</v>
      </c>
      <c r="K152" s="206">
        <v>0</v>
      </c>
      <c r="L152" s="206">
        <v>0</v>
      </c>
      <c r="M152" s="207">
        <v>0</v>
      </c>
      <c r="N152" s="429"/>
      <c r="O152" s="424"/>
      <c r="P152" s="424"/>
      <c r="Q152" s="424"/>
      <c r="R152" s="424"/>
      <c r="S152" s="208">
        <v>0</v>
      </c>
      <c r="T152" s="209">
        <v>0</v>
      </c>
      <c r="U152" s="209">
        <v>0</v>
      </c>
      <c r="V152" s="209">
        <v>0</v>
      </c>
      <c r="W152" s="210">
        <v>0</v>
      </c>
    </row>
    <row r="153" spans="1:23" s="155" customFormat="1" ht="30" customHeight="1" thickBot="1">
      <c r="A153" s="416"/>
      <c r="B153" s="422" t="s">
        <v>25</v>
      </c>
      <c r="C153" s="423"/>
      <c r="D153" s="211">
        <f>D145</f>
        <v>1113.71</v>
      </c>
      <c r="E153" s="212">
        <f t="shared" ref="E153:W153" si="21">E145</f>
        <v>0</v>
      </c>
      <c r="F153" s="212">
        <f t="shared" si="21"/>
        <v>0</v>
      </c>
      <c r="G153" s="212">
        <f t="shared" si="21"/>
        <v>0</v>
      </c>
      <c r="H153" s="212">
        <f t="shared" si="21"/>
        <v>0</v>
      </c>
      <c r="I153" s="212">
        <f t="shared" si="21"/>
        <v>0</v>
      </c>
      <c r="J153" s="212">
        <f t="shared" si="21"/>
        <v>0</v>
      </c>
      <c r="K153" s="212">
        <f t="shared" si="21"/>
        <v>0</v>
      </c>
      <c r="L153" s="212">
        <f t="shared" si="21"/>
        <v>0</v>
      </c>
      <c r="M153" s="213">
        <f t="shared" si="21"/>
        <v>0</v>
      </c>
      <c r="N153" s="211">
        <f t="shared" si="21"/>
        <v>0</v>
      </c>
      <c r="O153" s="212">
        <f t="shared" si="21"/>
        <v>0</v>
      </c>
      <c r="P153" s="212">
        <f t="shared" si="21"/>
        <v>0</v>
      </c>
      <c r="Q153" s="212">
        <f t="shared" si="21"/>
        <v>0</v>
      </c>
      <c r="R153" s="212">
        <f t="shared" si="21"/>
        <v>0</v>
      </c>
      <c r="S153" s="212">
        <f t="shared" si="21"/>
        <v>0</v>
      </c>
      <c r="T153" s="212">
        <f t="shared" si="21"/>
        <v>0</v>
      </c>
      <c r="U153" s="212">
        <f t="shared" si="21"/>
        <v>0</v>
      </c>
      <c r="V153" s="212">
        <f t="shared" si="21"/>
        <v>0</v>
      </c>
      <c r="W153" s="213">
        <f t="shared" si="21"/>
        <v>0</v>
      </c>
    </row>
    <row r="154" spans="1:23" s="155" customFormat="1" ht="30" customHeight="1">
      <c r="A154" s="415">
        <v>17</v>
      </c>
      <c r="B154" s="417" t="s">
        <v>501</v>
      </c>
      <c r="C154" s="144" t="s">
        <v>17</v>
      </c>
      <c r="D154" s="594">
        <v>255.48</v>
      </c>
      <c r="E154" s="594">
        <v>0</v>
      </c>
      <c r="F154" s="594">
        <v>0</v>
      </c>
      <c r="G154" s="594">
        <v>0</v>
      </c>
      <c r="H154" s="596">
        <v>0</v>
      </c>
      <c r="I154" s="192">
        <v>5.6</v>
      </c>
      <c r="J154" s="193">
        <v>0</v>
      </c>
      <c r="K154" s="193">
        <v>0</v>
      </c>
      <c r="L154" s="193">
        <v>0</v>
      </c>
      <c r="M154" s="194">
        <v>0</v>
      </c>
      <c r="N154" s="427">
        <v>0</v>
      </c>
      <c r="O154" s="420">
        <v>0</v>
      </c>
      <c r="P154" s="420">
        <v>0</v>
      </c>
      <c r="Q154" s="420">
        <v>0</v>
      </c>
      <c r="R154" s="420">
        <v>0</v>
      </c>
      <c r="S154" s="195">
        <v>0</v>
      </c>
      <c r="T154" s="196">
        <v>0</v>
      </c>
      <c r="U154" s="196">
        <v>0</v>
      </c>
      <c r="V154" s="196">
        <v>0</v>
      </c>
      <c r="W154" s="197">
        <v>0</v>
      </c>
    </row>
    <row r="155" spans="1:23" s="155" customFormat="1" ht="30" customHeight="1">
      <c r="A155" s="415"/>
      <c r="B155" s="418"/>
      <c r="C155" s="146" t="s">
        <v>18</v>
      </c>
      <c r="D155" s="595"/>
      <c r="E155" s="595"/>
      <c r="F155" s="595"/>
      <c r="G155" s="595"/>
      <c r="H155" s="597"/>
      <c r="I155" s="198">
        <v>0</v>
      </c>
      <c r="J155" s="199">
        <v>0</v>
      </c>
      <c r="K155" s="199">
        <v>0</v>
      </c>
      <c r="L155" s="199">
        <v>0</v>
      </c>
      <c r="M155" s="200">
        <v>0</v>
      </c>
      <c r="N155" s="428"/>
      <c r="O155" s="421"/>
      <c r="P155" s="421"/>
      <c r="Q155" s="421"/>
      <c r="R155" s="421"/>
      <c r="S155" s="201">
        <v>0</v>
      </c>
      <c r="T155" s="202">
        <v>0</v>
      </c>
      <c r="U155" s="202">
        <v>0</v>
      </c>
      <c r="V155" s="202">
        <v>0</v>
      </c>
      <c r="W155" s="203">
        <v>0</v>
      </c>
    </row>
    <row r="156" spans="1:23" s="155" customFormat="1" ht="30" customHeight="1">
      <c r="A156" s="415"/>
      <c r="B156" s="418"/>
      <c r="C156" s="146" t="s">
        <v>19</v>
      </c>
      <c r="D156" s="595"/>
      <c r="E156" s="595"/>
      <c r="F156" s="595"/>
      <c r="G156" s="595"/>
      <c r="H156" s="597"/>
      <c r="I156" s="198">
        <v>0</v>
      </c>
      <c r="J156" s="199">
        <v>0</v>
      </c>
      <c r="K156" s="204">
        <v>0</v>
      </c>
      <c r="L156" s="199">
        <v>0</v>
      </c>
      <c r="M156" s="200">
        <v>0</v>
      </c>
      <c r="N156" s="428"/>
      <c r="O156" s="421"/>
      <c r="P156" s="421"/>
      <c r="Q156" s="421"/>
      <c r="R156" s="421"/>
      <c r="S156" s="201">
        <v>0</v>
      </c>
      <c r="T156" s="202">
        <v>0</v>
      </c>
      <c r="U156" s="202">
        <v>0</v>
      </c>
      <c r="V156" s="202">
        <v>0</v>
      </c>
      <c r="W156" s="203">
        <v>0</v>
      </c>
    </row>
    <row r="157" spans="1:23" s="155" customFormat="1" ht="30" customHeight="1">
      <c r="A157" s="415"/>
      <c r="B157" s="418"/>
      <c r="C157" s="146" t="s">
        <v>20</v>
      </c>
      <c r="D157" s="595"/>
      <c r="E157" s="595"/>
      <c r="F157" s="595"/>
      <c r="G157" s="595"/>
      <c r="H157" s="597"/>
      <c r="I157" s="198">
        <v>0</v>
      </c>
      <c r="J157" s="204">
        <v>0</v>
      </c>
      <c r="K157" s="199">
        <v>0</v>
      </c>
      <c r="L157" s="199">
        <v>0</v>
      </c>
      <c r="M157" s="200">
        <v>0</v>
      </c>
      <c r="N157" s="428"/>
      <c r="O157" s="421"/>
      <c r="P157" s="421"/>
      <c r="Q157" s="421"/>
      <c r="R157" s="421"/>
      <c r="S157" s="201">
        <v>0</v>
      </c>
      <c r="T157" s="202">
        <v>0</v>
      </c>
      <c r="U157" s="202">
        <v>0</v>
      </c>
      <c r="V157" s="202">
        <v>0</v>
      </c>
      <c r="W157" s="203">
        <v>0</v>
      </c>
    </row>
    <row r="158" spans="1:23" s="155" customFormat="1" ht="30" customHeight="1">
      <c r="A158" s="415"/>
      <c r="B158" s="418"/>
      <c r="C158" s="146" t="s">
        <v>21</v>
      </c>
      <c r="D158" s="595"/>
      <c r="E158" s="595"/>
      <c r="F158" s="595"/>
      <c r="G158" s="595"/>
      <c r="H158" s="597"/>
      <c r="I158" s="198">
        <v>0.6</v>
      </c>
      <c r="J158" s="199">
        <v>0</v>
      </c>
      <c r="K158" s="199">
        <v>0</v>
      </c>
      <c r="L158" s="199">
        <v>0</v>
      </c>
      <c r="M158" s="200">
        <v>0</v>
      </c>
      <c r="N158" s="428"/>
      <c r="O158" s="421"/>
      <c r="P158" s="421"/>
      <c r="Q158" s="421"/>
      <c r="R158" s="421"/>
      <c r="S158" s="201">
        <v>0</v>
      </c>
      <c r="T158" s="202">
        <v>0</v>
      </c>
      <c r="U158" s="202">
        <v>0</v>
      </c>
      <c r="V158" s="202">
        <v>0</v>
      </c>
      <c r="W158" s="203">
        <v>0</v>
      </c>
    </row>
    <row r="159" spans="1:23" s="155" customFormat="1" ht="30" customHeight="1">
      <c r="A159" s="415"/>
      <c r="B159" s="418"/>
      <c r="C159" s="146" t="s">
        <v>22</v>
      </c>
      <c r="D159" s="595"/>
      <c r="E159" s="595"/>
      <c r="F159" s="595"/>
      <c r="G159" s="595"/>
      <c r="H159" s="597"/>
      <c r="I159" s="198">
        <v>0</v>
      </c>
      <c r="J159" s="199">
        <v>0</v>
      </c>
      <c r="K159" s="199">
        <v>0</v>
      </c>
      <c r="L159" s="199">
        <v>0</v>
      </c>
      <c r="M159" s="200">
        <v>0</v>
      </c>
      <c r="N159" s="428"/>
      <c r="O159" s="421"/>
      <c r="P159" s="421"/>
      <c r="Q159" s="421"/>
      <c r="R159" s="421"/>
      <c r="S159" s="201">
        <v>0</v>
      </c>
      <c r="T159" s="202">
        <v>0</v>
      </c>
      <c r="U159" s="202">
        <v>0</v>
      </c>
      <c r="V159" s="202">
        <v>0</v>
      </c>
      <c r="W159" s="203">
        <v>0</v>
      </c>
    </row>
    <row r="160" spans="1:23" s="155" customFormat="1" ht="30" customHeight="1">
      <c r="A160" s="415"/>
      <c r="B160" s="418"/>
      <c r="C160" s="146" t="s">
        <v>23</v>
      </c>
      <c r="D160" s="595"/>
      <c r="E160" s="595"/>
      <c r="F160" s="595"/>
      <c r="G160" s="595"/>
      <c r="H160" s="597"/>
      <c r="I160" s="198">
        <v>0</v>
      </c>
      <c r="J160" s="199">
        <v>0</v>
      </c>
      <c r="K160" s="199">
        <v>0</v>
      </c>
      <c r="L160" s="199">
        <v>0</v>
      </c>
      <c r="M160" s="200">
        <v>0</v>
      </c>
      <c r="N160" s="428"/>
      <c r="O160" s="421"/>
      <c r="P160" s="421"/>
      <c r="Q160" s="421"/>
      <c r="R160" s="421"/>
      <c r="S160" s="201">
        <v>0</v>
      </c>
      <c r="T160" s="202">
        <v>0</v>
      </c>
      <c r="U160" s="202">
        <v>0</v>
      </c>
      <c r="V160" s="202">
        <v>0</v>
      </c>
      <c r="W160" s="203">
        <v>0</v>
      </c>
    </row>
    <row r="161" spans="1:23" s="155" customFormat="1" ht="30" customHeight="1" thickBot="1">
      <c r="A161" s="415"/>
      <c r="B161" s="419"/>
      <c r="C161" s="149" t="s">
        <v>24</v>
      </c>
      <c r="D161" s="595"/>
      <c r="E161" s="595"/>
      <c r="F161" s="595"/>
      <c r="G161" s="595"/>
      <c r="H161" s="597"/>
      <c r="I161" s="205">
        <v>9</v>
      </c>
      <c r="J161" s="206">
        <v>0</v>
      </c>
      <c r="K161" s="206">
        <v>0</v>
      </c>
      <c r="L161" s="206">
        <v>0</v>
      </c>
      <c r="M161" s="207">
        <v>0</v>
      </c>
      <c r="N161" s="429"/>
      <c r="O161" s="424"/>
      <c r="P161" s="424"/>
      <c r="Q161" s="424"/>
      <c r="R161" s="424"/>
      <c r="S161" s="208">
        <v>0</v>
      </c>
      <c r="T161" s="209">
        <v>0</v>
      </c>
      <c r="U161" s="209">
        <v>0</v>
      </c>
      <c r="V161" s="209">
        <v>0</v>
      </c>
      <c r="W161" s="210">
        <v>0</v>
      </c>
    </row>
    <row r="162" spans="1:23" s="155" customFormat="1" ht="30" customHeight="1" thickBot="1">
      <c r="A162" s="416"/>
      <c r="B162" s="422" t="s">
        <v>25</v>
      </c>
      <c r="C162" s="423"/>
      <c r="D162" s="211">
        <f>D154</f>
        <v>255.48</v>
      </c>
      <c r="E162" s="212">
        <f t="shared" ref="E162:W162" si="22">E154</f>
        <v>0</v>
      </c>
      <c r="F162" s="212">
        <f t="shared" si="22"/>
        <v>0</v>
      </c>
      <c r="G162" s="212">
        <f t="shared" si="22"/>
        <v>0</v>
      </c>
      <c r="H162" s="212">
        <f t="shared" si="22"/>
        <v>0</v>
      </c>
      <c r="I162" s="212">
        <v>15.2</v>
      </c>
      <c r="J162" s="212">
        <v>0</v>
      </c>
      <c r="K162" s="212">
        <v>0</v>
      </c>
      <c r="L162" s="212">
        <v>0</v>
      </c>
      <c r="M162" s="213">
        <v>0</v>
      </c>
      <c r="N162" s="211">
        <f t="shared" si="22"/>
        <v>0</v>
      </c>
      <c r="O162" s="212">
        <f t="shared" si="22"/>
        <v>0</v>
      </c>
      <c r="P162" s="212">
        <f t="shared" si="22"/>
        <v>0</v>
      </c>
      <c r="Q162" s="212">
        <f t="shared" si="22"/>
        <v>0</v>
      </c>
      <c r="R162" s="212">
        <f t="shared" si="22"/>
        <v>0</v>
      </c>
      <c r="S162" s="212">
        <f t="shared" si="22"/>
        <v>0</v>
      </c>
      <c r="T162" s="212">
        <f t="shared" si="22"/>
        <v>0</v>
      </c>
      <c r="U162" s="212">
        <f t="shared" si="22"/>
        <v>0</v>
      </c>
      <c r="V162" s="212">
        <f t="shared" si="22"/>
        <v>0</v>
      </c>
      <c r="W162" s="213">
        <f t="shared" si="22"/>
        <v>0</v>
      </c>
    </row>
    <row r="163" spans="1:23" s="155" customFormat="1" ht="30" customHeight="1">
      <c r="A163" s="415">
        <v>18</v>
      </c>
      <c r="B163" s="417" t="s">
        <v>66</v>
      </c>
      <c r="C163" s="144" t="s">
        <v>17</v>
      </c>
      <c r="D163" s="594">
        <v>969.97379999999998</v>
      </c>
      <c r="E163" s="594">
        <v>0</v>
      </c>
      <c r="F163" s="594">
        <v>0</v>
      </c>
      <c r="G163" s="594">
        <v>0</v>
      </c>
      <c r="H163" s="596">
        <v>0</v>
      </c>
      <c r="I163" s="192">
        <v>0</v>
      </c>
      <c r="J163" s="193">
        <v>0</v>
      </c>
      <c r="K163" s="193">
        <v>0</v>
      </c>
      <c r="L163" s="193">
        <v>0</v>
      </c>
      <c r="M163" s="194">
        <v>0</v>
      </c>
      <c r="N163" s="427">
        <v>0</v>
      </c>
      <c r="O163" s="420">
        <v>0</v>
      </c>
      <c r="P163" s="420">
        <v>0</v>
      </c>
      <c r="Q163" s="420">
        <v>0</v>
      </c>
      <c r="R163" s="420">
        <v>0</v>
      </c>
      <c r="S163" s="195">
        <v>0</v>
      </c>
      <c r="T163" s="196">
        <v>0</v>
      </c>
      <c r="U163" s="196">
        <v>0</v>
      </c>
      <c r="V163" s="196">
        <v>0</v>
      </c>
      <c r="W163" s="197">
        <v>0</v>
      </c>
    </row>
    <row r="164" spans="1:23" s="155" customFormat="1" ht="30" customHeight="1">
      <c r="A164" s="415"/>
      <c r="B164" s="418"/>
      <c r="C164" s="146" t="s">
        <v>18</v>
      </c>
      <c r="D164" s="595"/>
      <c r="E164" s="595"/>
      <c r="F164" s="595"/>
      <c r="G164" s="595"/>
      <c r="H164" s="597"/>
      <c r="I164" s="198">
        <v>0</v>
      </c>
      <c r="J164" s="199">
        <v>0</v>
      </c>
      <c r="K164" s="199">
        <v>0</v>
      </c>
      <c r="L164" s="199">
        <v>0</v>
      </c>
      <c r="M164" s="200">
        <v>0</v>
      </c>
      <c r="N164" s="428"/>
      <c r="O164" s="421"/>
      <c r="P164" s="421"/>
      <c r="Q164" s="421"/>
      <c r="R164" s="421"/>
      <c r="S164" s="201">
        <v>0</v>
      </c>
      <c r="T164" s="202">
        <v>0</v>
      </c>
      <c r="U164" s="202">
        <v>0</v>
      </c>
      <c r="V164" s="202">
        <v>0</v>
      </c>
      <c r="W164" s="203">
        <v>0</v>
      </c>
    </row>
    <row r="165" spans="1:23" s="155" customFormat="1" ht="30" customHeight="1">
      <c r="A165" s="415"/>
      <c r="B165" s="418"/>
      <c r="C165" s="146" t="s">
        <v>19</v>
      </c>
      <c r="D165" s="595"/>
      <c r="E165" s="595"/>
      <c r="F165" s="595"/>
      <c r="G165" s="595"/>
      <c r="H165" s="597"/>
      <c r="I165" s="198">
        <v>0</v>
      </c>
      <c r="J165" s="199">
        <v>0</v>
      </c>
      <c r="K165" s="204">
        <v>0</v>
      </c>
      <c r="L165" s="199">
        <v>0</v>
      </c>
      <c r="M165" s="200">
        <v>0</v>
      </c>
      <c r="N165" s="428"/>
      <c r="O165" s="421"/>
      <c r="P165" s="421"/>
      <c r="Q165" s="421"/>
      <c r="R165" s="421"/>
      <c r="S165" s="201">
        <v>0</v>
      </c>
      <c r="T165" s="202">
        <v>0</v>
      </c>
      <c r="U165" s="202">
        <v>0</v>
      </c>
      <c r="V165" s="202">
        <v>0</v>
      </c>
      <c r="W165" s="203">
        <v>0</v>
      </c>
    </row>
    <row r="166" spans="1:23" s="155" customFormat="1" ht="30" customHeight="1">
      <c r="A166" s="415"/>
      <c r="B166" s="418"/>
      <c r="C166" s="146" t="s">
        <v>20</v>
      </c>
      <c r="D166" s="595"/>
      <c r="E166" s="595"/>
      <c r="F166" s="595"/>
      <c r="G166" s="595"/>
      <c r="H166" s="597"/>
      <c r="I166" s="198">
        <v>0</v>
      </c>
      <c r="J166" s="204">
        <v>0</v>
      </c>
      <c r="K166" s="199">
        <v>0</v>
      </c>
      <c r="L166" s="199">
        <v>0</v>
      </c>
      <c r="M166" s="200">
        <v>0</v>
      </c>
      <c r="N166" s="428"/>
      <c r="O166" s="421"/>
      <c r="P166" s="421"/>
      <c r="Q166" s="421"/>
      <c r="R166" s="421"/>
      <c r="S166" s="201">
        <v>0</v>
      </c>
      <c r="T166" s="202">
        <v>0</v>
      </c>
      <c r="U166" s="202">
        <v>0</v>
      </c>
      <c r="V166" s="202">
        <v>0</v>
      </c>
      <c r="W166" s="203">
        <v>0</v>
      </c>
    </row>
    <row r="167" spans="1:23" s="155" customFormat="1" ht="30" customHeight="1">
      <c r="A167" s="415"/>
      <c r="B167" s="418"/>
      <c r="C167" s="146" t="s">
        <v>21</v>
      </c>
      <c r="D167" s="595"/>
      <c r="E167" s="595"/>
      <c r="F167" s="595"/>
      <c r="G167" s="595"/>
      <c r="H167" s="597"/>
      <c r="I167" s="198">
        <v>0</v>
      </c>
      <c r="J167" s="199">
        <v>0</v>
      </c>
      <c r="K167" s="199">
        <v>0</v>
      </c>
      <c r="L167" s="199">
        <v>0</v>
      </c>
      <c r="M167" s="200">
        <v>0</v>
      </c>
      <c r="N167" s="428"/>
      <c r="O167" s="421"/>
      <c r="P167" s="421"/>
      <c r="Q167" s="421"/>
      <c r="R167" s="421"/>
      <c r="S167" s="201">
        <v>0</v>
      </c>
      <c r="T167" s="202">
        <v>0</v>
      </c>
      <c r="U167" s="202">
        <v>0</v>
      </c>
      <c r="V167" s="202">
        <v>0</v>
      </c>
      <c r="W167" s="203">
        <v>0</v>
      </c>
    </row>
    <row r="168" spans="1:23" s="155" customFormat="1" ht="30" customHeight="1">
      <c r="A168" s="415"/>
      <c r="B168" s="418"/>
      <c r="C168" s="146" t="s">
        <v>22</v>
      </c>
      <c r="D168" s="595"/>
      <c r="E168" s="595"/>
      <c r="F168" s="595"/>
      <c r="G168" s="595"/>
      <c r="H168" s="597"/>
      <c r="I168" s="198">
        <v>0</v>
      </c>
      <c r="J168" s="199">
        <v>0</v>
      </c>
      <c r="K168" s="199">
        <v>0</v>
      </c>
      <c r="L168" s="199">
        <v>0</v>
      </c>
      <c r="M168" s="200">
        <v>0</v>
      </c>
      <c r="N168" s="428"/>
      <c r="O168" s="421"/>
      <c r="P168" s="421"/>
      <c r="Q168" s="421"/>
      <c r="R168" s="421"/>
      <c r="S168" s="201">
        <v>0</v>
      </c>
      <c r="T168" s="202">
        <v>0</v>
      </c>
      <c r="U168" s="202">
        <v>0</v>
      </c>
      <c r="V168" s="202">
        <v>0</v>
      </c>
      <c r="W168" s="203">
        <v>0</v>
      </c>
    </row>
    <row r="169" spans="1:23" s="155" customFormat="1" ht="30" customHeight="1">
      <c r="A169" s="415"/>
      <c r="B169" s="418"/>
      <c r="C169" s="146" t="s">
        <v>23</v>
      </c>
      <c r="D169" s="595"/>
      <c r="E169" s="595"/>
      <c r="F169" s="595"/>
      <c r="G169" s="595"/>
      <c r="H169" s="597"/>
      <c r="I169" s="198">
        <v>0</v>
      </c>
      <c r="J169" s="199">
        <v>0</v>
      </c>
      <c r="K169" s="199">
        <v>0</v>
      </c>
      <c r="L169" s="199">
        <v>0</v>
      </c>
      <c r="M169" s="200">
        <v>0</v>
      </c>
      <c r="N169" s="428"/>
      <c r="O169" s="421"/>
      <c r="P169" s="421"/>
      <c r="Q169" s="421"/>
      <c r="R169" s="421"/>
      <c r="S169" s="201">
        <v>0</v>
      </c>
      <c r="T169" s="202">
        <v>0</v>
      </c>
      <c r="U169" s="202">
        <v>0</v>
      </c>
      <c r="V169" s="202">
        <v>0</v>
      </c>
      <c r="W169" s="203">
        <v>0</v>
      </c>
    </row>
    <row r="170" spans="1:23" s="155" customFormat="1" ht="30" customHeight="1" thickBot="1">
      <c r="A170" s="415"/>
      <c r="B170" s="419"/>
      <c r="C170" s="149" t="s">
        <v>24</v>
      </c>
      <c r="D170" s="595"/>
      <c r="E170" s="595"/>
      <c r="F170" s="595"/>
      <c r="G170" s="595"/>
      <c r="H170" s="597"/>
      <c r="I170" s="205">
        <v>0</v>
      </c>
      <c r="J170" s="206">
        <v>0</v>
      </c>
      <c r="K170" s="206">
        <v>0</v>
      </c>
      <c r="L170" s="206">
        <v>0</v>
      </c>
      <c r="M170" s="207">
        <v>0</v>
      </c>
      <c r="N170" s="429"/>
      <c r="O170" s="424"/>
      <c r="P170" s="424"/>
      <c r="Q170" s="424"/>
      <c r="R170" s="424"/>
      <c r="S170" s="208">
        <v>0</v>
      </c>
      <c r="T170" s="209">
        <v>0</v>
      </c>
      <c r="U170" s="209">
        <v>0</v>
      </c>
      <c r="V170" s="209">
        <v>0</v>
      </c>
      <c r="W170" s="210">
        <v>0</v>
      </c>
    </row>
    <row r="171" spans="1:23" s="155" customFormat="1" ht="30" customHeight="1" thickBot="1">
      <c r="A171" s="416"/>
      <c r="B171" s="422" t="s">
        <v>25</v>
      </c>
      <c r="C171" s="423"/>
      <c r="D171" s="211">
        <f>D163</f>
        <v>969.97379999999998</v>
      </c>
      <c r="E171" s="212">
        <f t="shared" ref="E171:W171" si="23">E163</f>
        <v>0</v>
      </c>
      <c r="F171" s="212">
        <f t="shared" si="23"/>
        <v>0</v>
      </c>
      <c r="G171" s="212">
        <f t="shared" si="23"/>
        <v>0</v>
      </c>
      <c r="H171" s="212">
        <f t="shared" si="23"/>
        <v>0</v>
      </c>
      <c r="I171" s="212">
        <f t="shared" si="23"/>
        <v>0</v>
      </c>
      <c r="J171" s="212">
        <f t="shared" si="23"/>
        <v>0</v>
      </c>
      <c r="K171" s="212">
        <f t="shared" si="23"/>
        <v>0</v>
      </c>
      <c r="L171" s="212">
        <f t="shared" si="23"/>
        <v>0</v>
      </c>
      <c r="M171" s="213">
        <f t="shared" si="23"/>
        <v>0</v>
      </c>
      <c r="N171" s="211">
        <f t="shared" si="23"/>
        <v>0</v>
      </c>
      <c r="O171" s="212">
        <f t="shared" si="23"/>
        <v>0</v>
      </c>
      <c r="P171" s="212">
        <f t="shared" si="23"/>
        <v>0</v>
      </c>
      <c r="Q171" s="212">
        <f t="shared" si="23"/>
        <v>0</v>
      </c>
      <c r="R171" s="212">
        <f t="shared" si="23"/>
        <v>0</v>
      </c>
      <c r="S171" s="212">
        <f t="shared" si="23"/>
        <v>0</v>
      </c>
      <c r="T171" s="212">
        <f t="shared" si="23"/>
        <v>0</v>
      </c>
      <c r="U171" s="212">
        <f t="shared" si="23"/>
        <v>0</v>
      </c>
      <c r="V171" s="212">
        <f t="shared" si="23"/>
        <v>0</v>
      </c>
      <c r="W171" s="213">
        <f t="shared" si="23"/>
        <v>0</v>
      </c>
    </row>
    <row r="172" spans="1:23" s="155" customFormat="1" ht="30" customHeight="1">
      <c r="A172" s="415">
        <v>19</v>
      </c>
      <c r="B172" s="417" t="s">
        <v>502</v>
      </c>
      <c r="C172" s="144" t="s">
        <v>17</v>
      </c>
      <c r="D172" s="594">
        <v>358.34</v>
      </c>
      <c r="E172" s="594"/>
      <c r="F172" s="594"/>
      <c r="G172" s="594">
        <v>2</v>
      </c>
      <c r="H172" s="596"/>
      <c r="I172" s="192">
        <v>0</v>
      </c>
      <c r="J172" s="193">
        <v>0</v>
      </c>
      <c r="K172" s="193">
        <v>0</v>
      </c>
      <c r="L172" s="193">
        <v>0</v>
      </c>
      <c r="M172" s="194">
        <v>0</v>
      </c>
      <c r="N172" s="427">
        <v>0</v>
      </c>
      <c r="O172" s="420">
        <v>0</v>
      </c>
      <c r="P172" s="420">
        <v>0</v>
      </c>
      <c r="Q172" s="420">
        <v>0</v>
      </c>
      <c r="R172" s="420">
        <v>0</v>
      </c>
      <c r="S172" s="195">
        <v>0</v>
      </c>
      <c r="T172" s="196">
        <v>0</v>
      </c>
      <c r="U172" s="196">
        <v>0</v>
      </c>
      <c r="V172" s="196">
        <v>0</v>
      </c>
      <c r="W172" s="197">
        <v>0</v>
      </c>
    </row>
    <row r="173" spans="1:23" s="155" customFormat="1" ht="30" customHeight="1">
      <c r="A173" s="415"/>
      <c r="B173" s="418"/>
      <c r="C173" s="146" t="s">
        <v>18</v>
      </c>
      <c r="D173" s="595"/>
      <c r="E173" s="595"/>
      <c r="F173" s="595"/>
      <c r="G173" s="595"/>
      <c r="H173" s="597"/>
      <c r="I173" s="198">
        <v>0</v>
      </c>
      <c r="J173" s="199">
        <v>0</v>
      </c>
      <c r="K173" s="199">
        <v>0</v>
      </c>
      <c r="L173" s="199">
        <v>0</v>
      </c>
      <c r="M173" s="200">
        <v>0</v>
      </c>
      <c r="N173" s="428"/>
      <c r="O173" s="421"/>
      <c r="P173" s="421"/>
      <c r="Q173" s="421"/>
      <c r="R173" s="421"/>
      <c r="S173" s="201">
        <v>0</v>
      </c>
      <c r="T173" s="202">
        <v>0</v>
      </c>
      <c r="U173" s="202">
        <v>0</v>
      </c>
      <c r="V173" s="202">
        <v>0</v>
      </c>
      <c r="W173" s="203">
        <v>0</v>
      </c>
    </row>
    <row r="174" spans="1:23" s="155" customFormat="1" ht="30" customHeight="1">
      <c r="A174" s="415"/>
      <c r="B174" s="418"/>
      <c r="C174" s="146" t="s">
        <v>19</v>
      </c>
      <c r="D174" s="595"/>
      <c r="E174" s="595"/>
      <c r="F174" s="595"/>
      <c r="G174" s="595"/>
      <c r="H174" s="597"/>
      <c r="I174" s="198">
        <v>0</v>
      </c>
      <c r="J174" s="199">
        <v>0</v>
      </c>
      <c r="K174" s="204">
        <v>0</v>
      </c>
      <c r="L174" s="199">
        <v>0</v>
      </c>
      <c r="M174" s="200">
        <v>0</v>
      </c>
      <c r="N174" s="428"/>
      <c r="O174" s="421"/>
      <c r="P174" s="421"/>
      <c r="Q174" s="421"/>
      <c r="R174" s="421"/>
      <c r="S174" s="201">
        <v>0</v>
      </c>
      <c r="T174" s="202">
        <v>0</v>
      </c>
      <c r="U174" s="202">
        <v>0</v>
      </c>
      <c r="V174" s="202">
        <v>0</v>
      </c>
      <c r="W174" s="203">
        <v>0</v>
      </c>
    </row>
    <row r="175" spans="1:23" s="155" customFormat="1" ht="30" customHeight="1">
      <c r="A175" s="415"/>
      <c r="B175" s="418"/>
      <c r="C175" s="146" t="s">
        <v>20</v>
      </c>
      <c r="D175" s="595"/>
      <c r="E175" s="595"/>
      <c r="F175" s="595"/>
      <c r="G175" s="595"/>
      <c r="H175" s="597"/>
      <c r="I175" s="198">
        <v>0</v>
      </c>
      <c r="J175" s="204">
        <v>0</v>
      </c>
      <c r="K175" s="199">
        <v>0</v>
      </c>
      <c r="L175" s="199">
        <v>0</v>
      </c>
      <c r="M175" s="200">
        <v>0</v>
      </c>
      <c r="N175" s="428"/>
      <c r="O175" s="421"/>
      <c r="P175" s="421"/>
      <c r="Q175" s="421"/>
      <c r="R175" s="421"/>
      <c r="S175" s="201">
        <v>0</v>
      </c>
      <c r="T175" s="202">
        <v>0</v>
      </c>
      <c r="U175" s="202">
        <v>0</v>
      </c>
      <c r="V175" s="202">
        <v>0</v>
      </c>
      <c r="W175" s="203">
        <v>0</v>
      </c>
    </row>
    <row r="176" spans="1:23" s="155" customFormat="1" ht="30" customHeight="1">
      <c r="A176" s="415"/>
      <c r="B176" s="418"/>
      <c r="C176" s="146" t="s">
        <v>21</v>
      </c>
      <c r="D176" s="595"/>
      <c r="E176" s="595"/>
      <c r="F176" s="595"/>
      <c r="G176" s="595"/>
      <c r="H176" s="597"/>
      <c r="I176" s="198">
        <v>0</v>
      </c>
      <c r="J176" s="199">
        <v>0</v>
      </c>
      <c r="K176" s="199">
        <v>0</v>
      </c>
      <c r="L176" s="199">
        <v>0</v>
      </c>
      <c r="M176" s="200">
        <v>0</v>
      </c>
      <c r="N176" s="428"/>
      <c r="O176" s="421"/>
      <c r="P176" s="421"/>
      <c r="Q176" s="421"/>
      <c r="R176" s="421"/>
      <c r="S176" s="201">
        <v>0</v>
      </c>
      <c r="T176" s="202">
        <v>0</v>
      </c>
      <c r="U176" s="202">
        <v>0</v>
      </c>
      <c r="V176" s="202">
        <v>0</v>
      </c>
      <c r="W176" s="203">
        <v>0</v>
      </c>
    </row>
    <row r="177" spans="1:23" s="155" customFormat="1" ht="30" customHeight="1">
      <c r="A177" s="415"/>
      <c r="B177" s="418"/>
      <c r="C177" s="146" t="s">
        <v>22</v>
      </c>
      <c r="D177" s="595"/>
      <c r="E177" s="595"/>
      <c r="F177" s="595"/>
      <c r="G177" s="595"/>
      <c r="H177" s="597"/>
      <c r="I177" s="198">
        <v>0</v>
      </c>
      <c r="J177" s="199">
        <v>0</v>
      </c>
      <c r="K177" s="199">
        <v>0</v>
      </c>
      <c r="L177" s="199">
        <v>0</v>
      </c>
      <c r="M177" s="200">
        <v>0</v>
      </c>
      <c r="N177" s="428"/>
      <c r="O177" s="421"/>
      <c r="P177" s="421"/>
      <c r="Q177" s="421"/>
      <c r="R177" s="421"/>
      <c r="S177" s="201">
        <v>0</v>
      </c>
      <c r="T177" s="202">
        <v>0</v>
      </c>
      <c r="U177" s="202">
        <v>0</v>
      </c>
      <c r="V177" s="202">
        <v>0</v>
      </c>
      <c r="W177" s="203">
        <v>0</v>
      </c>
    </row>
    <row r="178" spans="1:23" s="155" customFormat="1" ht="30" customHeight="1">
      <c r="A178" s="415"/>
      <c r="B178" s="418"/>
      <c r="C178" s="146" t="s">
        <v>23</v>
      </c>
      <c r="D178" s="595"/>
      <c r="E178" s="595"/>
      <c r="F178" s="595"/>
      <c r="G178" s="595"/>
      <c r="H178" s="597"/>
      <c r="I178" s="198">
        <v>0</v>
      </c>
      <c r="J178" s="199">
        <v>0</v>
      </c>
      <c r="K178" s="199">
        <v>0</v>
      </c>
      <c r="L178" s="199">
        <v>0</v>
      </c>
      <c r="M178" s="200">
        <v>0</v>
      </c>
      <c r="N178" s="428"/>
      <c r="O178" s="421"/>
      <c r="P178" s="421"/>
      <c r="Q178" s="421"/>
      <c r="R178" s="421"/>
      <c r="S178" s="201">
        <v>0</v>
      </c>
      <c r="T178" s="202">
        <v>0</v>
      </c>
      <c r="U178" s="202">
        <v>0</v>
      </c>
      <c r="V178" s="202">
        <v>0</v>
      </c>
      <c r="W178" s="203">
        <v>0</v>
      </c>
    </row>
    <row r="179" spans="1:23" s="155" customFormat="1" ht="30" customHeight="1" thickBot="1">
      <c r="A179" s="415"/>
      <c r="B179" s="419"/>
      <c r="C179" s="149" t="s">
        <v>24</v>
      </c>
      <c r="D179" s="595"/>
      <c r="E179" s="595"/>
      <c r="F179" s="595"/>
      <c r="G179" s="595"/>
      <c r="H179" s="597"/>
      <c r="I179" s="205">
        <v>0</v>
      </c>
      <c r="J179" s="206">
        <v>0</v>
      </c>
      <c r="K179" s="206">
        <v>0</v>
      </c>
      <c r="L179" s="206">
        <v>0</v>
      </c>
      <c r="M179" s="207">
        <v>0</v>
      </c>
      <c r="N179" s="429"/>
      <c r="O179" s="424"/>
      <c r="P179" s="424"/>
      <c r="Q179" s="424"/>
      <c r="R179" s="424"/>
      <c r="S179" s="208">
        <v>0</v>
      </c>
      <c r="T179" s="209">
        <v>0</v>
      </c>
      <c r="U179" s="209">
        <v>0</v>
      </c>
      <c r="V179" s="209">
        <v>0</v>
      </c>
      <c r="W179" s="210">
        <v>0</v>
      </c>
    </row>
    <row r="180" spans="1:23" s="155" customFormat="1" ht="30" customHeight="1" thickBot="1">
      <c r="A180" s="416"/>
      <c r="B180" s="422" t="s">
        <v>25</v>
      </c>
      <c r="C180" s="423"/>
      <c r="D180" s="211">
        <f>D172</f>
        <v>358.34</v>
      </c>
      <c r="E180" s="212">
        <f t="shared" ref="E180:W180" si="24">E172</f>
        <v>0</v>
      </c>
      <c r="F180" s="212">
        <f t="shared" si="24"/>
        <v>0</v>
      </c>
      <c r="G180" s="212">
        <f t="shared" si="24"/>
        <v>2</v>
      </c>
      <c r="H180" s="212">
        <f t="shared" si="24"/>
        <v>0</v>
      </c>
      <c r="I180" s="212">
        <f t="shared" si="24"/>
        <v>0</v>
      </c>
      <c r="J180" s="212">
        <f t="shared" si="24"/>
        <v>0</v>
      </c>
      <c r="K180" s="212">
        <f t="shared" si="24"/>
        <v>0</v>
      </c>
      <c r="L180" s="212">
        <f t="shared" si="24"/>
        <v>0</v>
      </c>
      <c r="M180" s="213">
        <f t="shared" si="24"/>
        <v>0</v>
      </c>
      <c r="N180" s="211">
        <f t="shared" si="24"/>
        <v>0</v>
      </c>
      <c r="O180" s="212">
        <f t="shared" si="24"/>
        <v>0</v>
      </c>
      <c r="P180" s="212">
        <f t="shared" si="24"/>
        <v>0</v>
      </c>
      <c r="Q180" s="212">
        <f t="shared" si="24"/>
        <v>0</v>
      </c>
      <c r="R180" s="212">
        <f t="shared" si="24"/>
        <v>0</v>
      </c>
      <c r="S180" s="212">
        <f t="shared" si="24"/>
        <v>0</v>
      </c>
      <c r="T180" s="212">
        <f t="shared" si="24"/>
        <v>0</v>
      </c>
      <c r="U180" s="212">
        <f t="shared" si="24"/>
        <v>0</v>
      </c>
      <c r="V180" s="212">
        <f t="shared" si="24"/>
        <v>0</v>
      </c>
      <c r="W180" s="213">
        <f t="shared" si="24"/>
        <v>0</v>
      </c>
    </row>
    <row r="181" spans="1:23" s="155" customFormat="1" ht="30" customHeight="1">
      <c r="A181" s="415">
        <v>20</v>
      </c>
      <c r="B181" s="417" t="s">
        <v>503</v>
      </c>
      <c r="C181" s="144" t="s">
        <v>17</v>
      </c>
      <c r="D181" s="594">
        <v>563</v>
      </c>
      <c r="E181" s="594">
        <v>0</v>
      </c>
      <c r="F181" s="594">
        <v>0</v>
      </c>
      <c r="G181" s="594">
        <v>0</v>
      </c>
      <c r="H181" s="596">
        <v>0</v>
      </c>
      <c r="I181" s="192">
        <v>0</v>
      </c>
      <c r="J181" s="193">
        <v>0</v>
      </c>
      <c r="K181" s="193">
        <v>0</v>
      </c>
      <c r="L181" s="193">
        <v>0</v>
      </c>
      <c r="M181" s="194">
        <v>0</v>
      </c>
      <c r="N181" s="427">
        <v>0</v>
      </c>
      <c r="O181" s="420">
        <v>0</v>
      </c>
      <c r="P181" s="420">
        <v>0</v>
      </c>
      <c r="Q181" s="420">
        <v>0</v>
      </c>
      <c r="R181" s="420">
        <v>0</v>
      </c>
      <c r="S181" s="195">
        <v>0</v>
      </c>
      <c r="T181" s="196">
        <v>0</v>
      </c>
      <c r="U181" s="196">
        <v>0</v>
      </c>
      <c r="V181" s="196">
        <v>0</v>
      </c>
      <c r="W181" s="197">
        <v>0</v>
      </c>
    </row>
    <row r="182" spans="1:23" s="155" customFormat="1" ht="30" customHeight="1">
      <c r="A182" s="415"/>
      <c r="B182" s="418"/>
      <c r="C182" s="146" t="s">
        <v>18</v>
      </c>
      <c r="D182" s="595"/>
      <c r="E182" s="595"/>
      <c r="F182" s="595"/>
      <c r="G182" s="595"/>
      <c r="H182" s="597"/>
      <c r="I182" s="198">
        <v>0</v>
      </c>
      <c r="J182" s="199">
        <v>0</v>
      </c>
      <c r="K182" s="199">
        <v>0</v>
      </c>
      <c r="L182" s="199">
        <v>0</v>
      </c>
      <c r="M182" s="200">
        <v>0</v>
      </c>
      <c r="N182" s="428"/>
      <c r="O182" s="421"/>
      <c r="P182" s="421"/>
      <c r="Q182" s="421"/>
      <c r="R182" s="421"/>
      <c r="S182" s="201">
        <v>0</v>
      </c>
      <c r="T182" s="202">
        <v>0</v>
      </c>
      <c r="U182" s="202">
        <v>0</v>
      </c>
      <c r="V182" s="202">
        <v>0</v>
      </c>
      <c r="W182" s="203">
        <v>0</v>
      </c>
    </row>
    <row r="183" spans="1:23" s="155" customFormat="1" ht="30" customHeight="1">
      <c r="A183" s="415"/>
      <c r="B183" s="418"/>
      <c r="C183" s="146" t="s">
        <v>19</v>
      </c>
      <c r="D183" s="595"/>
      <c r="E183" s="595"/>
      <c r="F183" s="595"/>
      <c r="G183" s="595"/>
      <c r="H183" s="597"/>
      <c r="I183" s="198">
        <v>0</v>
      </c>
      <c r="J183" s="199">
        <v>0</v>
      </c>
      <c r="K183" s="204">
        <v>0</v>
      </c>
      <c r="L183" s="199">
        <v>0</v>
      </c>
      <c r="M183" s="200">
        <v>0</v>
      </c>
      <c r="N183" s="428"/>
      <c r="O183" s="421"/>
      <c r="P183" s="421"/>
      <c r="Q183" s="421"/>
      <c r="R183" s="421"/>
      <c r="S183" s="201">
        <v>0</v>
      </c>
      <c r="T183" s="202">
        <v>0</v>
      </c>
      <c r="U183" s="202">
        <v>0</v>
      </c>
      <c r="V183" s="202">
        <v>0</v>
      </c>
      <c r="W183" s="203">
        <v>0</v>
      </c>
    </row>
    <row r="184" spans="1:23" s="155" customFormat="1" ht="30" customHeight="1">
      <c r="A184" s="415"/>
      <c r="B184" s="418"/>
      <c r="C184" s="146" t="s">
        <v>20</v>
      </c>
      <c r="D184" s="595"/>
      <c r="E184" s="595"/>
      <c r="F184" s="595"/>
      <c r="G184" s="595"/>
      <c r="H184" s="597"/>
      <c r="I184" s="198">
        <v>0</v>
      </c>
      <c r="J184" s="204">
        <v>0</v>
      </c>
      <c r="K184" s="199">
        <v>0</v>
      </c>
      <c r="L184" s="199">
        <v>0</v>
      </c>
      <c r="M184" s="200">
        <v>0</v>
      </c>
      <c r="N184" s="428"/>
      <c r="O184" s="421"/>
      <c r="P184" s="421"/>
      <c r="Q184" s="421"/>
      <c r="R184" s="421"/>
      <c r="S184" s="201">
        <v>0</v>
      </c>
      <c r="T184" s="202">
        <v>0</v>
      </c>
      <c r="U184" s="202">
        <v>0</v>
      </c>
      <c r="V184" s="202">
        <v>0</v>
      </c>
      <c r="W184" s="203">
        <v>0</v>
      </c>
    </row>
    <row r="185" spans="1:23" s="155" customFormat="1" ht="30" customHeight="1">
      <c r="A185" s="415"/>
      <c r="B185" s="418"/>
      <c r="C185" s="146" t="s">
        <v>21</v>
      </c>
      <c r="D185" s="595"/>
      <c r="E185" s="595"/>
      <c r="F185" s="595"/>
      <c r="G185" s="595"/>
      <c r="H185" s="597"/>
      <c r="I185" s="198">
        <v>0</v>
      </c>
      <c r="J185" s="199">
        <v>0</v>
      </c>
      <c r="K185" s="199">
        <v>0</v>
      </c>
      <c r="L185" s="199">
        <v>0</v>
      </c>
      <c r="M185" s="200">
        <v>0</v>
      </c>
      <c r="N185" s="428"/>
      <c r="O185" s="421"/>
      <c r="P185" s="421"/>
      <c r="Q185" s="421"/>
      <c r="R185" s="421"/>
      <c r="S185" s="201">
        <v>0</v>
      </c>
      <c r="T185" s="202">
        <v>0</v>
      </c>
      <c r="U185" s="202">
        <v>0</v>
      </c>
      <c r="V185" s="202">
        <v>0</v>
      </c>
      <c r="W185" s="203">
        <v>0</v>
      </c>
    </row>
    <row r="186" spans="1:23" s="155" customFormat="1" ht="30" customHeight="1">
      <c r="A186" s="415"/>
      <c r="B186" s="418"/>
      <c r="C186" s="146" t="s">
        <v>22</v>
      </c>
      <c r="D186" s="595"/>
      <c r="E186" s="595"/>
      <c r="F186" s="595"/>
      <c r="G186" s="595"/>
      <c r="H186" s="597"/>
      <c r="I186" s="198">
        <v>0</v>
      </c>
      <c r="J186" s="199">
        <v>0</v>
      </c>
      <c r="K186" s="199">
        <v>0</v>
      </c>
      <c r="L186" s="199">
        <v>0</v>
      </c>
      <c r="M186" s="200">
        <v>0</v>
      </c>
      <c r="N186" s="428"/>
      <c r="O186" s="421"/>
      <c r="P186" s="421"/>
      <c r="Q186" s="421"/>
      <c r="R186" s="421"/>
      <c r="S186" s="201">
        <v>0</v>
      </c>
      <c r="T186" s="202">
        <v>0</v>
      </c>
      <c r="U186" s="202">
        <v>0</v>
      </c>
      <c r="V186" s="202">
        <v>0</v>
      </c>
      <c r="W186" s="203">
        <v>0</v>
      </c>
    </row>
    <row r="187" spans="1:23" s="155" customFormat="1" ht="30" customHeight="1">
      <c r="A187" s="415"/>
      <c r="B187" s="418"/>
      <c r="C187" s="146" t="s">
        <v>23</v>
      </c>
      <c r="D187" s="595"/>
      <c r="E187" s="595"/>
      <c r="F187" s="595"/>
      <c r="G187" s="595"/>
      <c r="H187" s="597"/>
      <c r="I187" s="198">
        <v>0</v>
      </c>
      <c r="J187" s="199">
        <v>0</v>
      </c>
      <c r="K187" s="199">
        <v>0</v>
      </c>
      <c r="L187" s="199">
        <v>0</v>
      </c>
      <c r="M187" s="200">
        <v>0</v>
      </c>
      <c r="N187" s="428"/>
      <c r="O187" s="421"/>
      <c r="P187" s="421"/>
      <c r="Q187" s="421"/>
      <c r="R187" s="421"/>
      <c r="S187" s="201">
        <v>0</v>
      </c>
      <c r="T187" s="202">
        <v>0</v>
      </c>
      <c r="U187" s="202">
        <v>0</v>
      </c>
      <c r="V187" s="202">
        <v>0</v>
      </c>
      <c r="W187" s="203">
        <v>0</v>
      </c>
    </row>
    <row r="188" spans="1:23" s="155" customFormat="1" ht="30" customHeight="1" thickBot="1">
      <c r="A188" s="415"/>
      <c r="B188" s="419"/>
      <c r="C188" s="149" t="s">
        <v>24</v>
      </c>
      <c r="D188" s="595"/>
      <c r="E188" s="595"/>
      <c r="F188" s="595"/>
      <c r="G188" s="595"/>
      <c r="H188" s="597"/>
      <c r="I188" s="205">
        <v>0</v>
      </c>
      <c r="J188" s="206">
        <v>0</v>
      </c>
      <c r="K188" s="206">
        <v>0</v>
      </c>
      <c r="L188" s="206">
        <v>0</v>
      </c>
      <c r="M188" s="207">
        <v>0</v>
      </c>
      <c r="N188" s="429"/>
      <c r="O188" s="424"/>
      <c r="P188" s="424"/>
      <c r="Q188" s="424"/>
      <c r="R188" s="424"/>
      <c r="S188" s="208">
        <v>0</v>
      </c>
      <c r="T188" s="209">
        <v>0</v>
      </c>
      <c r="U188" s="209">
        <v>0</v>
      </c>
      <c r="V188" s="209">
        <v>0</v>
      </c>
      <c r="W188" s="210">
        <v>0</v>
      </c>
    </row>
    <row r="189" spans="1:23" s="155" customFormat="1" ht="30" customHeight="1" thickBot="1">
      <c r="A189" s="416"/>
      <c r="B189" s="422" t="s">
        <v>25</v>
      </c>
      <c r="C189" s="423"/>
      <c r="D189" s="211">
        <f>D181</f>
        <v>563</v>
      </c>
      <c r="E189" s="212">
        <f t="shared" ref="E189:W189" si="25">E181</f>
        <v>0</v>
      </c>
      <c r="F189" s="212">
        <f t="shared" si="25"/>
        <v>0</v>
      </c>
      <c r="G189" s="212">
        <f t="shared" si="25"/>
        <v>0</v>
      </c>
      <c r="H189" s="212">
        <f t="shared" si="25"/>
        <v>0</v>
      </c>
      <c r="I189" s="212">
        <f t="shared" si="25"/>
        <v>0</v>
      </c>
      <c r="J189" s="212">
        <f t="shared" si="25"/>
        <v>0</v>
      </c>
      <c r="K189" s="212">
        <f t="shared" si="25"/>
        <v>0</v>
      </c>
      <c r="L189" s="212">
        <f t="shared" si="25"/>
        <v>0</v>
      </c>
      <c r="M189" s="213">
        <f t="shared" si="25"/>
        <v>0</v>
      </c>
      <c r="N189" s="211">
        <f t="shared" si="25"/>
        <v>0</v>
      </c>
      <c r="O189" s="212">
        <f t="shared" si="25"/>
        <v>0</v>
      </c>
      <c r="P189" s="212">
        <f t="shared" si="25"/>
        <v>0</v>
      </c>
      <c r="Q189" s="212">
        <f t="shared" si="25"/>
        <v>0</v>
      </c>
      <c r="R189" s="212">
        <f t="shared" si="25"/>
        <v>0</v>
      </c>
      <c r="S189" s="212">
        <f t="shared" si="25"/>
        <v>0</v>
      </c>
      <c r="T189" s="212">
        <f t="shared" si="25"/>
        <v>0</v>
      </c>
      <c r="U189" s="212">
        <f t="shared" si="25"/>
        <v>0</v>
      </c>
      <c r="V189" s="212">
        <f t="shared" si="25"/>
        <v>0</v>
      </c>
      <c r="W189" s="213">
        <f t="shared" si="25"/>
        <v>0</v>
      </c>
    </row>
    <row r="190" spans="1:23" ht="30" customHeight="1">
      <c r="A190" s="415">
        <v>21</v>
      </c>
      <c r="B190" s="417" t="s">
        <v>430</v>
      </c>
      <c r="C190" s="144" t="s">
        <v>17</v>
      </c>
      <c r="D190" s="594">
        <v>551.32000000000005</v>
      </c>
      <c r="E190" s="594">
        <v>0</v>
      </c>
      <c r="F190" s="594">
        <v>0</v>
      </c>
      <c r="G190" s="594">
        <v>0</v>
      </c>
      <c r="H190" s="596">
        <v>0</v>
      </c>
      <c r="I190" s="192">
        <v>50</v>
      </c>
      <c r="J190" s="193">
        <v>0</v>
      </c>
      <c r="K190" s="193">
        <v>0</v>
      </c>
      <c r="L190" s="193">
        <v>0</v>
      </c>
      <c r="M190" s="194">
        <v>0</v>
      </c>
      <c r="N190" s="427">
        <v>0</v>
      </c>
      <c r="O190" s="420">
        <v>0</v>
      </c>
      <c r="P190" s="420">
        <v>0</v>
      </c>
      <c r="Q190" s="420">
        <v>0</v>
      </c>
      <c r="R190" s="420">
        <v>0</v>
      </c>
      <c r="S190" s="195">
        <v>0</v>
      </c>
      <c r="T190" s="196">
        <v>0</v>
      </c>
      <c r="U190" s="196">
        <v>0</v>
      </c>
      <c r="V190" s="196">
        <v>0</v>
      </c>
      <c r="W190" s="197">
        <v>0</v>
      </c>
    </row>
    <row r="191" spans="1:23" ht="30" customHeight="1">
      <c r="A191" s="415"/>
      <c r="B191" s="418"/>
      <c r="C191" s="146" t="s">
        <v>18</v>
      </c>
      <c r="D191" s="595"/>
      <c r="E191" s="595"/>
      <c r="F191" s="595"/>
      <c r="G191" s="595"/>
      <c r="H191" s="597"/>
      <c r="I191" s="198">
        <v>0</v>
      </c>
      <c r="J191" s="199">
        <v>0</v>
      </c>
      <c r="K191" s="199">
        <v>0</v>
      </c>
      <c r="L191" s="199">
        <v>0</v>
      </c>
      <c r="M191" s="200">
        <v>0</v>
      </c>
      <c r="N191" s="428"/>
      <c r="O191" s="421"/>
      <c r="P191" s="421"/>
      <c r="Q191" s="421"/>
      <c r="R191" s="421"/>
      <c r="S191" s="201">
        <v>0</v>
      </c>
      <c r="T191" s="202">
        <v>0</v>
      </c>
      <c r="U191" s="202">
        <v>0</v>
      </c>
      <c r="V191" s="202">
        <v>0</v>
      </c>
      <c r="W191" s="203">
        <v>0</v>
      </c>
    </row>
    <row r="192" spans="1:23" ht="30" customHeight="1">
      <c r="A192" s="415"/>
      <c r="B192" s="418"/>
      <c r="C192" s="146" t="s">
        <v>19</v>
      </c>
      <c r="D192" s="595"/>
      <c r="E192" s="595"/>
      <c r="F192" s="595"/>
      <c r="G192" s="595"/>
      <c r="H192" s="597"/>
      <c r="I192" s="198">
        <v>0</v>
      </c>
      <c r="J192" s="199">
        <v>0</v>
      </c>
      <c r="K192" s="204">
        <v>0</v>
      </c>
      <c r="L192" s="199">
        <v>0</v>
      </c>
      <c r="M192" s="200">
        <v>0</v>
      </c>
      <c r="N192" s="428"/>
      <c r="O192" s="421"/>
      <c r="P192" s="421"/>
      <c r="Q192" s="421"/>
      <c r="R192" s="421"/>
      <c r="S192" s="201">
        <v>0</v>
      </c>
      <c r="T192" s="202">
        <v>0</v>
      </c>
      <c r="U192" s="202">
        <v>0</v>
      </c>
      <c r="V192" s="202">
        <v>0</v>
      </c>
      <c r="W192" s="203">
        <v>0</v>
      </c>
    </row>
    <row r="193" spans="1:23" ht="30" customHeight="1">
      <c r="A193" s="415"/>
      <c r="B193" s="418"/>
      <c r="C193" s="146" t="s">
        <v>20</v>
      </c>
      <c r="D193" s="595"/>
      <c r="E193" s="595"/>
      <c r="F193" s="595"/>
      <c r="G193" s="595"/>
      <c r="H193" s="597"/>
      <c r="I193" s="198">
        <v>0</v>
      </c>
      <c r="J193" s="204">
        <v>0</v>
      </c>
      <c r="K193" s="199">
        <v>0</v>
      </c>
      <c r="L193" s="199">
        <v>0</v>
      </c>
      <c r="M193" s="200">
        <v>0</v>
      </c>
      <c r="N193" s="428"/>
      <c r="O193" s="421"/>
      <c r="P193" s="421"/>
      <c r="Q193" s="421"/>
      <c r="R193" s="421"/>
      <c r="S193" s="201">
        <v>0</v>
      </c>
      <c r="T193" s="202">
        <v>0</v>
      </c>
      <c r="U193" s="202">
        <v>0</v>
      </c>
      <c r="V193" s="202">
        <v>0</v>
      </c>
      <c r="W193" s="203">
        <v>0</v>
      </c>
    </row>
    <row r="194" spans="1:23" ht="30" customHeight="1">
      <c r="A194" s="415"/>
      <c r="B194" s="418"/>
      <c r="C194" s="146" t="s">
        <v>21</v>
      </c>
      <c r="D194" s="595"/>
      <c r="E194" s="595"/>
      <c r="F194" s="595"/>
      <c r="G194" s="595"/>
      <c r="H194" s="597"/>
      <c r="I194" s="198">
        <v>0</v>
      </c>
      <c r="J194" s="199">
        <v>0</v>
      </c>
      <c r="K194" s="199">
        <v>0</v>
      </c>
      <c r="L194" s="199">
        <v>0</v>
      </c>
      <c r="M194" s="200">
        <v>0</v>
      </c>
      <c r="N194" s="428"/>
      <c r="O194" s="421"/>
      <c r="P194" s="421"/>
      <c r="Q194" s="421"/>
      <c r="R194" s="421"/>
      <c r="S194" s="201">
        <v>0</v>
      </c>
      <c r="T194" s="202">
        <v>0</v>
      </c>
      <c r="U194" s="202">
        <v>0</v>
      </c>
      <c r="V194" s="202">
        <v>0</v>
      </c>
      <c r="W194" s="203">
        <v>0</v>
      </c>
    </row>
    <row r="195" spans="1:23" ht="30" customHeight="1">
      <c r="A195" s="415"/>
      <c r="B195" s="418"/>
      <c r="C195" s="146" t="s">
        <v>22</v>
      </c>
      <c r="D195" s="595"/>
      <c r="E195" s="595"/>
      <c r="F195" s="595"/>
      <c r="G195" s="595"/>
      <c r="H195" s="597"/>
      <c r="I195" s="198">
        <v>0</v>
      </c>
      <c r="J195" s="199">
        <v>0</v>
      </c>
      <c r="K195" s="199">
        <v>0</v>
      </c>
      <c r="L195" s="199">
        <v>0</v>
      </c>
      <c r="M195" s="200">
        <v>0</v>
      </c>
      <c r="N195" s="428"/>
      <c r="O195" s="421"/>
      <c r="P195" s="421"/>
      <c r="Q195" s="421"/>
      <c r="R195" s="421"/>
      <c r="S195" s="201">
        <v>0</v>
      </c>
      <c r="T195" s="202">
        <v>0</v>
      </c>
      <c r="U195" s="202">
        <v>0</v>
      </c>
      <c r="V195" s="202">
        <v>0</v>
      </c>
      <c r="W195" s="203">
        <v>0</v>
      </c>
    </row>
    <row r="196" spans="1:23" ht="30" customHeight="1">
      <c r="A196" s="415"/>
      <c r="B196" s="418"/>
      <c r="C196" s="146" t="s">
        <v>23</v>
      </c>
      <c r="D196" s="595"/>
      <c r="E196" s="595"/>
      <c r="F196" s="595"/>
      <c r="G196" s="595"/>
      <c r="H196" s="597"/>
      <c r="I196" s="198">
        <v>0</v>
      </c>
      <c r="J196" s="199">
        <v>0</v>
      </c>
      <c r="K196" s="199">
        <v>0</v>
      </c>
      <c r="L196" s="199">
        <v>0</v>
      </c>
      <c r="M196" s="200">
        <v>0</v>
      </c>
      <c r="N196" s="428"/>
      <c r="O196" s="421"/>
      <c r="P196" s="421"/>
      <c r="Q196" s="421"/>
      <c r="R196" s="421"/>
      <c r="S196" s="201">
        <v>0</v>
      </c>
      <c r="T196" s="202">
        <v>0</v>
      </c>
      <c r="U196" s="202">
        <v>0</v>
      </c>
      <c r="V196" s="202">
        <v>0</v>
      </c>
      <c r="W196" s="203">
        <v>0</v>
      </c>
    </row>
    <row r="197" spans="1:23" ht="30" customHeight="1" thickBot="1">
      <c r="A197" s="415"/>
      <c r="B197" s="419"/>
      <c r="C197" s="149" t="s">
        <v>24</v>
      </c>
      <c r="D197" s="595"/>
      <c r="E197" s="595"/>
      <c r="F197" s="595"/>
      <c r="G197" s="595"/>
      <c r="H197" s="597"/>
      <c r="I197" s="205">
        <v>0</v>
      </c>
      <c r="J197" s="206">
        <v>0</v>
      </c>
      <c r="K197" s="206">
        <v>0</v>
      </c>
      <c r="L197" s="206">
        <v>0</v>
      </c>
      <c r="M197" s="207">
        <v>0</v>
      </c>
      <c r="N197" s="429"/>
      <c r="O197" s="424"/>
      <c r="P197" s="424"/>
      <c r="Q197" s="424"/>
      <c r="R197" s="424"/>
      <c r="S197" s="208">
        <v>0</v>
      </c>
      <c r="T197" s="209">
        <v>0</v>
      </c>
      <c r="U197" s="209">
        <v>0</v>
      </c>
      <c r="V197" s="209">
        <v>0</v>
      </c>
      <c r="W197" s="210">
        <v>0</v>
      </c>
    </row>
    <row r="198" spans="1:23" ht="30" customHeight="1" thickBot="1">
      <c r="A198" s="416"/>
      <c r="B198" s="422" t="s">
        <v>25</v>
      </c>
      <c r="C198" s="423"/>
      <c r="D198" s="211">
        <f>D190</f>
        <v>551.32000000000005</v>
      </c>
      <c r="E198" s="212">
        <f t="shared" ref="E198:W198" si="26">E190</f>
        <v>0</v>
      </c>
      <c r="F198" s="212">
        <f t="shared" si="26"/>
        <v>0</v>
      </c>
      <c r="G198" s="212">
        <f t="shared" si="26"/>
        <v>0</v>
      </c>
      <c r="H198" s="212">
        <f t="shared" si="26"/>
        <v>0</v>
      </c>
      <c r="I198" s="212">
        <f t="shared" si="26"/>
        <v>50</v>
      </c>
      <c r="J198" s="212">
        <f t="shared" si="26"/>
        <v>0</v>
      </c>
      <c r="K198" s="212">
        <f t="shared" si="26"/>
        <v>0</v>
      </c>
      <c r="L198" s="212">
        <v>0</v>
      </c>
      <c r="M198" s="213">
        <f t="shared" si="26"/>
        <v>0</v>
      </c>
      <c r="N198" s="211">
        <f t="shared" si="26"/>
        <v>0</v>
      </c>
      <c r="O198" s="212">
        <f t="shared" si="26"/>
        <v>0</v>
      </c>
      <c r="P198" s="212">
        <f t="shared" si="26"/>
        <v>0</v>
      </c>
      <c r="Q198" s="212">
        <f t="shared" si="26"/>
        <v>0</v>
      </c>
      <c r="R198" s="212">
        <f t="shared" si="26"/>
        <v>0</v>
      </c>
      <c r="S198" s="212">
        <f t="shared" si="26"/>
        <v>0</v>
      </c>
      <c r="T198" s="212">
        <f t="shared" si="26"/>
        <v>0</v>
      </c>
      <c r="U198" s="212">
        <f t="shared" si="26"/>
        <v>0</v>
      </c>
      <c r="V198" s="212">
        <f t="shared" si="26"/>
        <v>0</v>
      </c>
      <c r="W198" s="213">
        <f t="shared" si="26"/>
        <v>0</v>
      </c>
    </row>
    <row r="199" spans="1:23" s="155" customFormat="1" ht="30" customHeight="1">
      <c r="A199" s="415">
        <v>22</v>
      </c>
      <c r="B199" s="417" t="s">
        <v>267</v>
      </c>
      <c r="C199" s="144" t="s">
        <v>17</v>
      </c>
      <c r="D199" s="594">
        <v>503.49</v>
      </c>
      <c r="E199" s="594">
        <v>0</v>
      </c>
      <c r="F199" s="594">
        <v>0</v>
      </c>
      <c r="G199" s="594">
        <v>0</v>
      </c>
      <c r="H199" s="596">
        <v>0</v>
      </c>
      <c r="I199" s="192">
        <v>0</v>
      </c>
      <c r="J199" s="193">
        <v>0</v>
      </c>
      <c r="K199" s="193">
        <v>0</v>
      </c>
      <c r="L199" s="193">
        <v>0</v>
      </c>
      <c r="M199" s="194">
        <v>0</v>
      </c>
      <c r="N199" s="427"/>
      <c r="O199" s="420"/>
      <c r="P199" s="420"/>
      <c r="Q199" s="420"/>
      <c r="R199" s="420"/>
      <c r="S199" s="195">
        <v>0</v>
      </c>
      <c r="T199" s="196">
        <v>0</v>
      </c>
      <c r="U199" s="196">
        <v>0</v>
      </c>
      <c r="V199" s="196">
        <v>0</v>
      </c>
      <c r="W199" s="197">
        <v>0</v>
      </c>
    </row>
    <row r="200" spans="1:23" s="155" customFormat="1" ht="30" customHeight="1">
      <c r="A200" s="415"/>
      <c r="B200" s="418"/>
      <c r="C200" s="146" t="s">
        <v>18</v>
      </c>
      <c r="D200" s="595"/>
      <c r="E200" s="595"/>
      <c r="F200" s="595"/>
      <c r="G200" s="595"/>
      <c r="H200" s="597"/>
      <c r="I200" s="198">
        <v>0</v>
      </c>
      <c r="J200" s="199">
        <v>0</v>
      </c>
      <c r="K200" s="199">
        <v>0</v>
      </c>
      <c r="L200" s="199">
        <v>0</v>
      </c>
      <c r="M200" s="200">
        <v>0</v>
      </c>
      <c r="N200" s="428"/>
      <c r="O200" s="421"/>
      <c r="P200" s="421"/>
      <c r="Q200" s="421"/>
      <c r="R200" s="421"/>
      <c r="S200" s="201">
        <v>0</v>
      </c>
      <c r="T200" s="202">
        <v>0</v>
      </c>
      <c r="U200" s="202">
        <v>0</v>
      </c>
      <c r="V200" s="202">
        <v>0</v>
      </c>
      <c r="W200" s="203">
        <v>0</v>
      </c>
    </row>
    <row r="201" spans="1:23" s="155" customFormat="1" ht="30" customHeight="1">
      <c r="A201" s="415"/>
      <c r="B201" s="418"/>
      <c r="C201" s="146" t="s">
        <v>19</v>
      </c>
      <c r="D201" s="595"/>
      <c r="E201" s="595"/>
      <c r="F201" s="595"/>
      <c r="G201" s="595"/>
      <c r="H201" s="597"/>
      <c r="I201" s="198">
        <v>0</v>
      </c>
      <c r="J201" s="199">
        <v>0</v>
      </c>
      <c r="K201" s="204">
        <v>0</v>
      </c>
      <c r="L201" s="199">
        <v>0</v>
      </c>
      <c r="M201" s="200">
        <v>0</v>
      </c>
      <c r="N201" s="428"/>
      <c r="O201" s="421"/>
      <c r="P201" s="421"/>
      <c r="Q201" s="421"/>
      <c r="R201" s="421"/>
      <c r="S201" s="201">
        <v>0</v>
      </c>
      <c r="T201" s="202">
        <v>0</v>
      </c>
      <c r="U201" s="202">
        <v>0</v>
      </c>
      <c r="V201" s="202">
        <v>0</v>
      </c>
      <c r="W201" s="203">
        <v>0</v>
      </c>
    </row>
    <row r="202" spans="1:23" s="155" customFormat="1" ht="30" customHeight="1">
      <c r="A202" s="415"/>
      <c r="B202" s="418"/>
      <c r="C202" s="146" t="s">
        <v>20</v>
      </c>
      <c r="D202" s="595"/>
      <c r="E202" s="595"/>
      <c r="F202" s="595"/>
      <c r="G202" s="595"/>
      <c r="H202" s="597"/>
      <c r="I202" s="198">
        <v>0</v>
      </c>
      <c r="J202" s="204">
        <v>0</v>
      </c>
      <c r="K202" s="199">
        <v>0</v>
      </c>
      <c r="L202" s="199">
        <v>0</v>
      </c>
      <c r="M202" s="200">
        <v>0</v>
      </c>
      <c r="N202" s="428"/>
      <c r="O202" s="421"/>
      <c r="P202" s="421"/>
      <c r="Q202" s="421"/>
      <c r="R202" s="421"/>
      <c r="S202" s="201">
        <v>0</v>
      </c>
      <c r="T202" s="202">
        <v>0</v>
      </c>
      <c r="U202" s="202">
        <v>0</v>
      </c>
      <c r="V202" s="202">
        <v>0</v>
      </c>
      <c r="W202" s="203">
        <v>0</v>
      </c>
    </row>
    <row r="203" spans="1:23" s="155" customFormat="1" ht="30" customHeight="1">
      <c r="A203" s="415"/>
      <c r="B203" s="418"/>
      <c r="C203" s="146" t="s">
        <v>21</v>
      </c>
      <c r="D203" s="595"/>
      <c r="E203" s="595"/>
      <c r="F203" s="595"/>
      <c r="G203" s="595"/>
      <c r="H203" s="597"/>
      <c r="I203" s="198">
        <v>0</v>
      </c>
      <c r="J203" s="199">
        <v>0</v>
      </c>
      <c r="K203" s="199">
        <v>0</v>
      </c>
      <c r="L203" s="199">
        <v>0</v>
      </c>
      <c r="M203" s="200">
        <v>0</v>
      </c>
      <c r="N203" s="428"/>
      <c r="O203" s="421"/>
      <c r="P203" s="421"/>
      <c r="Q203" s="421"/>
      <c r="R203" s="421"/>
      <c r="S203" s="201">
        <v>0</v>
      </c>
      <c r="T203" s="202">
        <v>0</v>
      </c>
      <c r="U203" s="202">
        <v>0</v>
      </c>
      <c r="V203" s="202">
        <v>0</v>
      </c>
      <c r="W203" s="203">
        <v>0</v>
      </c>
    </row>
    <row r="204" spans="1:23" s="155" customFormat="1" ht="30" customHeight="1">
      <c r="A204" s="415"/>
      <c r="B204" s="418"/>
      <c r="C204" s="146" t="s">
        <v>22</v>
      </c>
      <c r="D204" s="595"/>
      <c r="E204" s="595"/>
      <c r="F204" s="595"/>
      <c r="G204" s="595"/>
      <c r="H204" s="597"/>
      <c r="I204" s="198">
        <v>0</v>
      </c>
      <c r="J204" s="199">
        <v>0</v>
      </c>
      <c r="K204" s="199">
        <v>0</v>
      </c>
      <c r="L204" s="199">
        <v>0</v>
      </c>
      <c r="M204" s="200">
        <v>0</v>
      </c>
      <c r="N204" s="428"/>
      <c r="O204" s="421"/>
      <c r="P204" s="421"/>
      <c r="Q204" s="421"/>
      <c r="R204" s="421"/>
      <c r="S204" s="201">
        <v>0</v>
      </c>
      <c r="T204" s="202">
        <v>0</v>
      </c>
      <c r="U204" s="202">
        <v>0</v>
      </c>
      <c r="V204" s="202">
        <v>0</v>
      </c>
      <c r="W204" s="203">
        <v>0</v>
      </c>
    </row>
    <row r="205" spans="1:23" s="155" customFormat="1" ht="30" customHeight="1">
      <c r="A205" s="415"/>
      <c r="B205" s="418"/>
      <c r="C205" s="146" t="s">
        <v>23</v>
      </c>
      <c r="D205" s="595"/>
      <c r="E205" s="595"/>
      <c r="F205" s="595"/>
      <c r="G205" s="595"/>
      <c r="H205" s="597"/>
      <c r="I205" s="198">
        <v>0</v>
      </c>
      <c r="J205" s="199">
        <v>0</v>
      </c>
      <c r="K205" s="199">
        <v>0</v>
      </c>
      <c r="L205" s="199">
        <v>0</v>
      </c>
      <c r="M205" s="200">
        <v>0</v>
      </c>
      <c r="N205" s="428"/>
      <c r="O205" s="421"/>
      <c r="P205" s="421"/>
      <c r="Q205" s="421"/>
      <c r="R205" s="421"/>
      <c r="S205" s="201">
        <v>0</v>
      </c>
      <c r="T205" s="202">
        <v>0</v>
      </c>
      <c r="U205" s="202">
        <v>0</v>
      </c>
      <c r="V205" s="202">
        <v>0</v>
      </c>
      <c r="W205" s="203">
        <v>0</v>
      </c>
    </row>
    <row r="206" spans="1:23" s="155" customFormat="1" ht="30" customHeight="1" thickBot="1">
      <c r="A206" s="415"/>
      <c r="B206" s="419"/>
      <c r="C206" s="149" t="s">
        <v>24</v>
      </c>
      <c r="D206" s="595"/>
      <c r="E206" s="595"/>
      <c r="F206" s="595"/>
      <c r="G206" s="595"/>
      <c r="H206" s="597"/>
      <c r="I206" s="205">
        <v>0</v>
      </c>
      <c r="J206" s="206">
        <v>0</v>
      </c>
      <c r="K206" s="206">
        <v>0</v>
      </c>
      <c r="L206" s="206">
        <v>0</v>
      </c>
      <c r="M206" s="207">
        <v>0</v>
      </c>
      <c r="N206" s="429"/>
      <c r="O206" s="424"/>
      <c r="P206" s="424"/>
      <c r="Q206" s="424"/>
      <c r="R206" s="424"/>
      <c r="S206" s="208">
        <v>0</v>
      </c>
      <c r="T206" s="209">
        <v>0</v>
      </c>
      <c r="U206" s="209">
        <v>0</v>
      </c>
      <c r="V206" s="209">
        <v>0</v>
      </c>
      <c r="W206" s="210">
        <v>0</v>
      </c>
    </row>
    <row r="207" spans="1:23" s="155" customFormat="1" ht="30" customHeight="1" thickBot="1">
      <c r="A207" s="416"/>
      <c r="B207" s="422" t="s">
        <v>25</v>
      </c>
      <c r="C207" s="423"/>
      <c r="D207" s="211">
        <f>D199</f>
        <v>503.49</v>
      </c>
      <c r="E207" s="212">
        <f t="shared" ref="E207:W207" si="27">E199</f>
        <v>0</v>
      </c>
      <c r="F207" s="212">
        <f t="shared" si="27"/>
        <v>0</v>
      </c>
      <c r="G207" s="212">
        <f t="shared" si="27"/>
        <v>0</v>
      </c>
      <c r="H207" s="212">
        <f t="shared" si="27"/>
        <v>0</v>
      </c>
      <c r="I207" s="212">
        <f t="shared" si="27"/>
        <v>0</v>
      </c>
      <c r="J207" s="212">
        <f t="shared" si="27"/>
        <v>0</v>
      </c>
      <c r="K207" s="212">
        <f t="shared" si="27"/>
        <v>0</v>
      </c>
      <c r="L207" s="212">
        <f t="shared" si="27"/>
        <v>0</v>
      </c>
      <c r="M207" s="213">
        <f t="shared" si="27"/>
        <v>0</v>
      </c>
      <c r="N207" s="211">
        <f t="shared" si="27"/>
        <v>0</v>
      </c>
      <c r="O207" s="212">
        <f t="shared" si="27"/>
        <v>0</v>
      </c>
      <c r="P207" s="212">
        <f t="shared" si="27"/>
        <v>0</v>
      </c>
      <c r="Q207" s="212">
        <f t="shared" si="27"/>
        <v>0</v>
      </c>
      <c r="R207" s="212">
        <f t="shared" si="27"/>
        <v>0</v>
      </c>
      <c r="S207" s="212">
        <f t="shared" si="27"/>
        <v>0</v>
      </c>
      <c r="T207" s="212">
        <f t="shared" si="27"/>
        <v>0</v>
      </c>
      <c r="U207" s="212">
        <f t="shared" si="27"/>
        <v>0</v>
      </c>
      <c r="V207" s="212">
        <f t="shared" si="27"/>
        <v>0</v>
      </c>
      <c r="W207" s="213">
        <f t="shared" si="27"/>
        <v>0</v>
      </c>
    </row>
    <row r="208" spans="1:23" s="155" customFormat="1" ht="30" customHeight="1">
      <c r="A208" s="415">
        <v>23</v>
      </c>
      <c r="B208" s="417" t="s">
        <v>504</v>
      </c>
      <c r="C208" s="144" t="s">
        <v>17</v>
      </c>
      <c r="D208" s="594">
        <v>287.10000000000002</v>
      </c>
      <c r="E208" s="594">
        <v>0</v>
      </c>
      <c r="F208" s="594">
        <v>0</v>
      </c>
      <c r="G208" s="594">
        <v>1.5</v>
      </c>
      <c r="H208" s="596">
        <v>0</v>
      </c>
      <c r="I208" s="192">
        <v>0</v>
      </c>
      <c r="J208" s="193">
        <v>0</v>
      </c>
      <c r="K208" s="193">
        <v>0</v>
      </c>
      <c r="L208" s="193">
        <v>0</v>
      </c>
      <c r="M208" s="194">
        <v>0</v>
      </c>
      <c r="N208" s="427">
        <v>0</v>
      </c>
      <c r="O208" s="420">
        <v>0</v>
      </c>
      <c r="P208" s="420">
        <v>0</v>
      </c>
      <c r="Q208" s="420">
        <v>0</v>
      </c>
      <c r="R208" s="420">
        <v>0</v>
      </c>
      <c r="S208" s="195">
        <v>0</v>
      </c>
      <c r="T208" s="196">
        <v>0</v>
      </c>
      <c r="U208" s="196">
        <v>0</v>
      </c>
      <c r="V208" s="196">
        <v>0</v>
      </c>
      <c r="W208" s="197">
        <v>0</v>
      </c>
    </row>
    <row r="209" spans="1:23" s="155" customFormat="1" ht="30" customHeight="1">
      <c r="A209" s="415"/>
      <c r="B209" s="418"/>
      <c r="C209" s="146" t="s">
        <v>18</v>
      </c>
      <c r="D209" s="595"/>
      <c r="E209" s="595"/>
      <c r="F209" s="595"/>
      <c r="G209" s="595"/>
      <c r="H209" s="597"/>
      <c r="I209" s="198">
        <v>0</v>
      </c>
      <c r="J209" s="199">
        <v>0</v>
      </c>
      <c r="K209" s="199">
        <v>0</v>
      </c>
      <c r="L209" s="199">
        <v>0</v>
      </c>
      <c r="M209" s="200">
        <v>0</v>
      </c>
      <c r="N209" s="428"/>
      <c r="O209" s="421"/>
      <c r="P209" s="421"/>
      <c r="Q209" s="421"/>
      <c r="R209" s="421"/>
      <c r="S209" s="201">
        <v>0</v>
      </c>
      <c r="T209" s="202">
        <v>0</v>
      </c>
      <c r="U209" s="202">
        <v>0</v>
      </c>
      <c r="V209" s="202">
        <v>0</v>
      </c>
      <c r="W209" s="203">
        <v>0</v>
      </c>
    </row>
    <row r="210" spans="1:23" s="155" customFormat="1" ht="30" customHeight="1">
      <c r="A210" s="415"/>
      <c r="B210" s="418"/>
      <c r="C210" s="146" t="s">
        <v>19</v>
      </c>
      <c r="D210" s="595"/>
      <c r="E210" s="595"/>
      <c r="F210" s="595"/>
      <c r="G210" s="595"/>
      <c r="H210" s="597"/>
      <c r="I210" s="198">
        <v>0</v>
      </c>
      <c r="J210" s="199">
        <v>0</v>
      </c>
      <c r="K210" s="204">
        <v>0</v>
      </c>
      <c r="L210" s="199">
        <v>0</v>
      </c>
      <c r="M210" s="200">
        <v>0</v>
      </c>
      <c r="N210" s="428"/>
      <c r="O210" s="421"/>
      <c r="P210" s="421"/>
      <c r="Q210" s="421"/>
      <c r="R210" s="421"/>
      <c r="S210" s="201">
        <v>0</v>
      </c>
      <c r="T210" s="202">
        <v>0</v>
      </c>
      <c r="U210" s="202">
        <v>0</v>
      </c>
      <c r="V210" s="202">
        <v>0</v>
      </c>
      <c r="W210" s="203">
        <v>0</v>
      </c>
    </row>
    <row r="211" spans="1:23" s="155" customFormat="1" ht="30" customHeight="1">
      <c r="A211" s="415"/>
      <c r="B211" s="418"/>
      <c r="C211" s="146" t="s">
        <v>20</v>
      </c>
      <c r="D211" s="595"/>
      <c r="E211" s="595"/>
      <c r="F211" s="595"/>
      <c r="G211" s="595"/>
      <c r="H211" s="597"/>
      <c r="I211" s="198">
        <v>0</v>
      </c>
      <c r="J211" s="204">
        <v>0</v>
      </c>
      <c r="K211" s="199">
        <v>0</v>
      </c>
      <c r="L211" s="199">
        <v>0</v>
      </c>
      <c r="M211" s="200">
        <v>0</v>
      </c>
      <c r="N211" s="428"/>
      <c r="O211" s="421"/>
      <c r="P211" s="421"/>
      <c r="Q211" s="421"/>
      <c r="R211" s="421"/>
      <c r="S211" s="201">
        <v>0</v>
      </c>
      <c r="T211" s="202">
        <v>0</v>
      </c>
      <c r="U211" s="202">
        <v>0</v>
      </c>
      <c r="V211" s="202">
        <v>0</v>
      </c>
      <c r="W211" s="203">
        <v>0</v>
      </c>
    </row>
    <row r="212" spans="1:23" s="155" customFormat="1" ht="30" customHeight="1">
      <c r="A212" s="415"/>
      <c r="B212" s="418"/>
      <c r="C212" s="146" t="s">
        <v>21</v>
      </c>
      <c r="D212" s="595"/>
      <c r="E212" s="595"/>
      <c r="F212" s="595"/>
      <c r="G212" s="595"/>
      <c r="H212" s="597"/>
      <c r="I212" s="198">
        <v>0</v>
      </c>
      <c r="J212" s="199">
        <v>0</v>
      </c>
      <c r="K212" s="199">
        <v>0</v>
      </c>
      <c r="L212" s="199">
        <v>0</v>
      </c>
      <c r="M212" s="200">
        <v>0</v>
      </c>
      <c r="N212" s="428"/>
      <c r="O212" s="421"/>
      <c r="P212" s="421"/>
      <c r="Q212" s="421"/>
      <c r="R212" s="421"/>
      <c r="S212" s="201">
        <v>0</v>
      </c>
      <c r="T212" s="202">
        <v>0</v>
      </c>
      <c r="U212" s="202">
        <v>0</v>
      </c>
      <c r="V212" s="202">
        <v>0</v>
      </c>
      <c r="W212" s="203">
        <v>0</v>
      </c>
    </row>
    <row r="213" spans="1:23" s="155" customFormat="1" ht="30" customHeight="1">
      <c r="A213" s="415"/>
      <c r="B213" s="418"/>
      <c r="C213" s="146" t="s">
        <v>22</v>
      </c>
      <c r="D213" s="595"/>
      <c r="E213" s="595"/>
      <c r="F213" s="595"/>
      <c r="G213" s="595"/>
      <c r="H213" s="597"/>
      <c r="I213" s="198">
        <v>0</v>
      </c>
      <c r="J213" s="199">
        <v>0</v>
      </c>
      <c r="K213" s="199">
        <v>0</v>
      </c>
      <c r="L213" s="199">
        <v>0</v>
      </c>
      <c r="M213" s="200">
        <v>0</v>
      </c>
      <c r="N213" s="428"/>
      <c r="O213" s="421"/>
      <c r="P213" s="421"/>
      <c r="Q213" s="421"/>
      <c r="R213" s="421"/>
      <c r="S213" s="201">
        <v>0</v>
      </c>
      <c r="T213" s="202">
        <v>0</v>
      </c>
      <c r="U213" s="202">
        <v>0</v>
      </c>
      <c r="V213" s="202">
        <v>0</v>
      </c>
      <c r="W213" s="203">
        <v>0</v>
      </c>
    </row>
    <row r="214" spans="1:23" s="155" customFormat="1" ht="30" customHeight="1">
      <c r="A214" s="415"/>
      <c r="B214" s="418"/>
      <c r="C214" s="146" t="s">
        <v>23</v>
      </c>
      <c r="D214" s="595"/>
      <c r="E214" s="595"/>
      <c r="F214" s="595"/>
      <c r="G214" s="595"/>
      <c r="H214" s="597"/>
      <c r="I214" s="198">
        <v>0</v>
      </c>
      <c r="J214" s="199">
        <v>0</v>
      </c>
      <c r="K214" s="199">
        <v>0</v>
      </c>
      <c r="L214" s="199">
        <v>0</v>
      </c>
      <c r="M214" s="200">
        <v>0</v>
      </c>
      <c r="N214" s="428"/>
      <c r="O214" s="421"/>
      <c r="P214" s="421"/>
      <c r="Q214" s="421"/>
      <c r="R214" s="421"/>
      <c r="S214" s="201">
        <v>0</v>
      </c>
      <c r="T214" s="202">
        <v>0</v>
      </c>
      <c r="U214" s="202">
        <v>0</v>
      </c>
      <c r="V214" s="202">
        <v>0</v>
      </c>
      <c r="W214" s="203">
        <v>0</v>
      </c>
    </row>
    <row r="215" spans="1:23" s="155" customFormat="1" ht="30" customHeight="1" thickBot="1">
      <c r="A215" s="415"/>
      <c r="B215" s="419"/>
      <c r="C215" s="149" t="s">
        <v>24</v>
      </c>
      <c r="D215" s="595"/>
      <c r="E215" s="595"/>
      <c r="F215" s="595"/>
      <c r="G215" s="595"/>
      <c r="H215" s="597"/>
      <c r="I215" s="205">
        <v>0</v>
      </c>
      <c r="J215" s="206">
        <v>0</v>
      </c>
      <c r="K215" s="206">
        <v>0</v>
      </c>
      <c r="L215" s="206">
        <v>0</v>
      </c>
      <c r="M215" s="207">
        <v>0</v>
      </c>
      <c r="N215" s="429"/>
      <c r="O215" s="424"/>
      <c r="P215" s="424"/>
      <c r="Q215" s="424"/>
      <c r="R215" s="424"/>
      <c r="S215" s="208">
        <v>0</v>
      </c>
      <c r="T215" s="209">
        <v>0</v>
      </c>
      <c r="U215" s="209">
        <v>0</v>
      </c>
      <c r="V215" s="209">
        <v>0</v>
      </c>
      <c r="W215" s="210">
        <v>0</v>
      </c>
    </row>
    <row r="216" spans="1:23" s="155" customFormat="1" ht="30" customHeight="1" thickBot="1">
      <c r="A216" s="416"/>
      <c r="B216" s="422" t="s">
        <v>25</v>
      </c>
      <c r="C216" s="423"/>
      <c r="D216" s="211">
        <f>D208</f>
        <v>287.10000000000002</v>
      </c>
      <c r="E216" s="212">
        <v>0</v>
      </c>
      <c r="F216" s="212">
        <v>0</v>
      </c>
      <c r="G216" s="212">
        <f>G208</f>
        <v>1.5</v>
      </c>
      <c r="H216" s="212">
        <f t="shared" ref="H216" si="28">H208</f>
        <v>0</v>
      </c>
      <c r="I216" s="212">
        <v>0</v>
      </c>
      <c r="J216" s="212">
        <v>0</v>
      </c>
      <c r="K216" s="212">
        <f t="shared" ref="K216:L216" si="29">K208</f>
        <v>0</v>
      </c>
      <c r="L216" s="212">
        <f t="shared" si="29"/>
        <v>0</v>
      </c>
      <c r="M216" s="213">
        <v>0</v>
      </c>
      <c r="N216" s="211">
        <v>0</v>
      </c>
      <c r="O216" s="212">
        <f t="shared" ref="O216:P216" si="30">O208</f>
        <v>0</v>
      </c>
      <c r="P216" s="212">
        <f t="shared" si="30"/>
        <v>0</v>
      </c>
      <c r="Q216" s="212">
        <v>0</v>
      </c>
      <c r="R216" s="212">
        <v>0</v>
      </c>
      <c r="S216" s="212">
        <f t="shared" ref="S216:T216" si="31">S208</f>
        <v>0</v>
      </c>
      <c r="T216" s="212">
        <f t="shared" si="31"/>
        <v>0</v>
      </c>
      <c r="U216" s="212">
        <v>0</v>
      </c>
      <c r="V216" s="212">
        <v>0</v>
      </c>
      <c r="W216" s="213">
        <f t="shared" ref="W216" si="32">W208</f>
        <v>0</v>
      </c>
    </row>
    <row r="217" spans="1:23" s="155" customFormat="1" ht="30" customHeight="1">
      <c r="A217" s="415">
        <v>24</v>
      </c>
      <c r="B217" s="417" t="s">
        <v>266</v>
      </c>
      <c r="C217" s="144" t="s">
        <v>17</v>
      </c>
      <c r="D217" s="594">
        <v>521.54999999999995</v>
      </c>
      <c r="E217" s="594">
        <v>0</v>
      </c>
      <c r="F217" s="594">
        <v>0</v>
      </c>
      <c r="G217" s="594">
        <v>0</v>
      </c>
      <c r="H217" s="596">
        <v>0</v>
      </c>
      <c r="I217" s="192">
        <v>1.9</v>
      </c>
      <c r="J217" s="193">
        <v>0</v>
      </c>
      <c r="K217" s="193">
        <v>0</v>
      </c>
      <c r="L217" s="193">
        <v>0</v>
      </c>
      <c r="M217" s="194">
        <v>0</v>
      </c>
      <c r="N217" s="427">
        <v>0</v>
      </c>
      <c r="O217" s="420">
        <v>0</v>
      </c>
      <c r="P217" s="420">
        <v>0</v>
      </c>
      <c r="Q217" s="420">
        <v>0</v>
      </c>
      <c r="R217" s="420">
        <v>0</v>
      </c>
      <c r="S217" s="195">
        <v>0</v>
      </c>
      <c r="T217" s="196">
        <v>0</v>
      </c>
      <c r="U217" s="196">
        <v>0</v>
      </c>
      <c r="V217" s="196">
        <v>0</v>
      </c>
      <c r="W217" s="197">
        <v>0</v>
      </c>
    </row>
    <row r="218" spans="1:23" s="155" customFormat="1" ht="30" customHeight="1">
      <c r="A218" s="415"/>
      <c r="B218" s="418"/>
      <c r="C218" s="146" t="s">
        <v>18</v>
      </c>
      <c r="D218" s="595"/>
      <c r="E218" s="595"/>
      <c r="F218" s="595"/>
      <c r="G218" s="595"/>
      <c r="H218" s="597"/>
      <c r="I218" s="198">
        <v>0</v>
      </c>
      <c r="J218" s="199">
        <v>0</v>
      </c>
      <c r="K218" s="199">
        <v>0</v>
      </c>
      <c r="L218" s="199">
        <v>0</v>
      </c>
      <c r="M218" s="200">
        <v>0</v>
      </c>
      <c r="N218" s="428"/>
      <c r="O218" s="421"/>
      <c r="P218" s="421"/>
      <c r="Q218" s="421"/>
      <c r="R218" s="421"/>
      <c r="S218" s="201">
        <v>0</v>
      </c>
      <c r="T218" s="202">
        <v>0</v>
      </c>
      <c r="U218" s="202">
        <v>0</v>
      </c>
      <c r="V218" s="202">
        <v>0</v>
      </c>
      <c r="W218" s="203">
        <v>0</v>
      </c>
    </row>
    <row r="219" spans="1:23" s="155" customFormat="1" ht="30" customHeight="1">
      <c r="A219" s="415"/>
      <c r="B219" s="418"/>
      <c r="C219" s="146" t="s">
        <v>19</v>
      </c>
      <c r="D219" s="595"/>
      <c r="E219" s="595"/>
      <c r="F219" s="595"/>
      <c r="G219" s="595"/>
      <c r="H219" s="597"/>
      <c r="I219" s="198">
        <v>1.5</v>
      </c>
      <c r="J219" s="199">
        <v>0</v>
      </c>
      <c r="K219" s="204">
        <v>0</v>
      </c>
      <c r="L219" s="199">
        <v>0</v>
      </c>
      <c r="M219" s="200">
        <v>0</v>
      </c>
      <c r="N219" s="428"/>
      <c r="O219" s="421"/>
      <c r="P219" s="421"/>
      <c r="Q219" s="421"/>
      <c r="R219" s="421"/>
      <c r="S219" s="201">
        <v>0</v>
      </c>
      <c r="T219" s="202">
        <v>0</v>
      </c>
      <c r="U219" s="202">
        <v>0</v>
      </c>
      <c r="V219" s="202">
        <v>0</v>
      </c>
      <c r="W219" s="203">
        <v>0</v>
      </c>
    </row>
    <row r="220" spans="1:23" s="155" customFormat="1" ht="30" customHeight="1">
      <c r="A220" s="415"/>
      <c r="B220" s="418"/>
      <c r="C220" s="146" t="s">
        <v>20</v>
      </c>
      <c r="D220" s="595"/>
      <c r="E220" s="595"/>
      <c r="F220" s="595"/>
      <c r="G220" s="595"/>
      <c r="H220" s="597"/>
      <c r="I220" s="198">
        <v>0</v>
      </c>
      <c r="J220" s="204">
        <v>0</v>
      </c>
      <c r="K220" s="199">
        <v>0</v>
      </c>
      <c r="L220" s="199">
        <v>0</v>
      </c>
      <c r="M220" s="200">
        <v>0</v>
      </c>
      <c r="N220" s="428"/>
      <c r="O220" s="421"/>
      <c r="P220" s="421"/>
      <c r="Q220" s="421"/>
      <c r="R220" s="421"/>
      <c r="S220" s="201">
        <v>0</v>
      </c>
      <c r="T220" s="202">
        <v>0</v>
      </c>
      <c r="U220" s="202">
        <v>0</v>
      </c>
      <c r="V220" s="202">
        <v>0</v>
      </c>
      <c r="W220" s="203">
        <v>0</v>
      </c>
    </row>
    <row r="221" spans="1:23" s="155" customFormat="1" ht="30" customHeight="1">
      <c r="A221" s="415"/>
      <c r="B221" s="418"/>
      <c r="C221" s="146" t="s">
        <v>21</v>
      </c>
      <c r="D221" s="595"/>
      <c r="E221" s="595"/>
      <c r="F221" s="595"/>
      <c r="G221" s="595"/>
      <c r="H221" s="597"/>
      <c r="I221" s="198">
        <v>1.06</v>
      </c>
      <c r="J221" s="199">
        <v>0</v>
      </c>
      <c r="K221" s="199">
        <v>0</v>
      </c>
      <c r="L221" s="199">
        <v>0</v>
      </c>
      <c r="M221" s="200">
        <v>0</v>
      </c>
      <c r="N221" s="428"/>
      <c r="O221" s="421"/>
      <c r="P221" s="421"/>
      <c r="Q221" s="421"/>
      <c r="R221" s="421"/>
      <c r="S221" s="201">
        <v>0</v>
      </c>
      <c r="T221" s="202">
        <v>0</v>
      </c>
      <c r="U221" s="202">
        <v>0</v>
      </c>
      <c r="V221" s="202">
        <v>0</v>
      </c>
      <c r="W221" s="203">
        <v>0</v>
      </c>
    </row>
    <row r="222" spans="1:23" s="155" customFormat="1" ht="30" customHeight="1">
      <c r="A222" s="415"/>
      <c r="B222" s="418"/>
      <c r="C222" s="146" t="s">
        <v>22</v>
      </c>
      <c r="D222" s="595"/>
      <c r="E222" s="595"/>
      <c r="F222" s="595"/>
      <c r="G222" s="595"/>
      <c r="H222" s="597"/>
      <c r="I222" s="198">
        <v>0</v>
      </c>
      <c r="J222" s="199">
        <v>0</v>
      </c>
      <c r="K222" s="199">
        <v>0</v>
      </c>
      <c r="L222" s="199">
        <v>0</v>
      </c>
      <c r="M222" s="200">
        <v>0</v>
      </c>
      <c r="N222" s="428"/>
      <c r="O222" s="421"/>
      <c r="P222" s="421"/>
      <c r="Q222" s="421"/>
      <c r="R222" s="421"/>
      <c r="S222" s="201">
        <v>0</v>
      </c>
      <c r="T222" s="202">
        <v>0</v>
      </c>
      <c r="U222" s="202">
        <v>0</v>
      </c>
      <c r="V222" s="202">
        <v>0</v>
      </c>
      <c r="W222" s="203">
        <v>0</v>
      </c>
    </row>
    <row r="223" spans="1:23" s="155" customFormat="1" ht="30" customHeight="1">
      <c r="A223" s="415"/>
      <c r="B223" s="418"/>
      <c r="C223" s="146" t="s">
        <v>23</v>
      </c>
      <c r="D223" s="595"/>
      <c r="E223" s="595"/>
      <c r="F223" s="595"/>
      <c r="G223" s="595"/>
      <c r="H223" s="597"/>
      <c r="I223" s="198">
        <v>0</v>
      </c>
      <c r="J223" s="199">
        <v>0</v>
      </c>
      <c r="K223" s="199">
        <v>0</v>
      </c>
      <c r="L223" s="199">
        <v>0</v>
      </c>
      <c r="M223" s="200">
        <v>0</v>
      </c>
      <c r="N223" s="428"/>
      <c r="O223" s="421"/>
      <c r="P223" s="421"/>
      <c r="Q223" s="421"/>
      <c r="R223" s="421"/>
      <c r="S223" s="201">
        <v>0</v>
      </c>
      <c r="T223" s="202">
        <v>0</v>
      </c>
      <c r="U223" s="202">
        <v>0</v>
      </c>
      <c r="V223" s="202">
        <v>0</v>
      </c>
      <c r="W223" s="203">
        <v>0</v>
      </c>
    </row>
    <row r="224" spans="1:23" s="155" customFormat="1" ht="30" customHeight="1" thickBot="1">
      <c r="A224" s="415"/>
      <c r="B224" s="419"/>
      <c r="C224" s="149" t="s">
        <v>24</v>
      </c>
      <c r="D224" s="595"/>
      <c r="E224" s="595"/>
      <c r="F224" s="595"/>
      <c r="G224" s="595"/>
      <c r="H224" s="597"/>
      <c r="I224" s="205">
        <v>0</v>
      </c>
      <c r="J224" s="206">
        <v>0</v>
      </c>
      <c r="K224" s="206">
        <v>0</v>
      </c>
      <c r="L224" s="206">
        <v>0</v>
      </c>
      <c r="M224" s="207">
        <v>0</v>
      </c>
      <c r="N224" s="429"/>
      <c r="O224" s="424"/>
      <c r="P224" s="424"/>
      <c r="Q224" s="424"/>
      <c r="R224" s="424"/>
      <c r="S224" s="208">
        <v>0</v>
      </c>
      <c r="T224" s="209">
        <v>0</v>
      </c>
      <c r="U224" s="209">
        <v>0</v>
      </c>
      <c r="V224" s="209">
        <v>0</v>
      </c>
      <c r="W224" s="210">
        <v>0</v>
      </c>
    </row>
    <row r="225" spans="1:23" s="155" customFormat="1" ht="30" customHeight="1" thickBot="1">
      <c r="A225" s="416"/>
      <c r="B225" s="422" t="s">
        <v>25</v>
      </c>
      <c r="C225" s="423"/>
      <c r="D225" s="211">
        <f>D217</f>
        <v>521.54999999999995</v>
      </c>
      <c r="E225" s="212"/>
      <c r="F225" s="212"/>
      <c r="G225" s="212"/>
      <c r="H225" s="212"/>
      <c r="I225" s="212">
        <f t="shared" ref="I225:W225" si="33">I217+I218+I219+I220+I221+I222+I223+I224</f>
        <v>4.46</v>
      </c>
      <c r="J225" s="212">
        <f t="shared" si="33"/>
        <v>0</v>
      </c>
      <c r="K225" s="212">
        <f t="shared" si="33"/>
        <v>0</v>
      </c>
      <c r="L225" s="212">
        <f t="shared" si="33"/>
        <v>0</v>
      </c>
      <c r="M225" s="213">
        <f t="shared" si="33"/>
        <v>0</v>
      </c>
      <c r="N225" s="211">
        <f t="shared" si="33"/>
        <v>0</v>
      </c>
      <c r="O225" s="212">
        <f t="shared" si="33"/>
        <v>0</v>
      </c>
      <c r="P225" s="212">
        <f t="shared" si="33"/>
        <v>0</v>
      </c>
      <c r="Q225" s="212">
        <f t="shared" si="33"/>
        <v>0</v>
      </c>
      <c r="R225" s="212">
        <f t="shared" si="33"/>
        <v>0</v>
      </c>
      <c r="S225" s="212">
        <f t="shared" si="33"/>
        <v>0</v>
      </c>
      <c r="T225" s="212">
        <f t="shared" si="33"/>
        <v>0</v>
      </c>
      <c r="U225" s="212">
        <f t="shared" si="33"/>
        <v>0</v>
      </c>
      <c r="V225" s="212">
        <f t="shared" si="33"/>
        <v>0</v>
      </c>
      <c r="W225" s="213">
        <f t="shared" si="33"/>
        <v>0</v>
      </c>
    </row>
    <row r="226" spans="1:23" s="155" customFormat="1" ht="30" customHeight="1">
      <c r="A226" s="415">
        <v>25</v>
      </c>
      <c r="B226" s="417" t="s">
        <v>505</v>
      </c>
      <c r="C226" s="144" t="s">
        <v>17</v>
      </c>
      <c r="D226" s="594">
        <v>171.91200000000001</v>
      </c>
      <c r="E226" s="594">
        <v>0</v>
      </c>
      <c r="F226" s="594">
        <v>0</v>
      </c>
      <c r="G226" s="594">
        <v>1</v>
      </c>
      <c r="H226" s="596">
        <v>0</v>
      </c>
      <c r="I226" s="192">
        <v>0</v>
      </c>
      <c r="J226" s="193">
        <v>0</v>
      </c>
      <c r="K226" s="193">
        <v>0</v>
      </c>
      <c r="L226" s="193">
        <v>0</v>
      </c>
      <c r="M226" s="194">
        <v>0</v>
      </c>
      <c r="N226" s="427">
        <v>0</v>
      </c>
      <c r="O226" s="420">
        <v>0</v>
      </c>
      <c r="P226" s="420">
        <v>0</v>
      </c>
      <c r="Q226" s="420">
        <v>0</v>
      </c>
      <c r="R226" s="420">
        <v>0</v>
      </c>
      <c r="S226" s="195">
        <v>0</v>
      </c>
      <c r="T226" s="196">
        <v>0</v>
      </c>
      <c r="U226" s="196">
        <v>0</v>
      </c>
      <c r="V226" s="196">
        <v>0</v>
      </c>
      <c r="W226" s="197">
        <v>0</v>
      </c>
    </row>
    <row r="227" spans="1:23" s="155" customFormat="1" ht="30" customHeight="1">
      <c r="A227" s="415"/>
      <c r="B227" s="418"/>
      <c r="C227" s="146" t="s">
        <v>18</v>
      </c>
      <c r="D227" s="595"/>
      <c r="E227" s="595"/>
      <c r="F227" s="595"/>
      <c r="G227" s="595"/>
      <c r="H227" s="597"/>
      <c r="I227" s="198">
        <v>0</v>
      </c>
      <c r="J227" s="199">
        <v>0</v>
      </c>
      <c r="K227" s="199">
        <v>0</v>
      </c>
      <c r="L227" s="199">
        <v>0</v>
      </c>
      <c r="M227" s="200">
        <v>0</v>
      </c>
      <c r="N227" s="428"/>
      <c r="O227" s="421"/>
      <c r="P227" s="421"/>
      <c r="Q227" s="421"/>
      <c r="R227" s="421"/>
      <c r="S227" s="201">
        <v>0</v>
      </c>
      <c r="T227" s="202">
        <v>0</v>
      </c>
      <c r="U227" s="202">
        <v>0</v>
      </c>
      <c r="V227" s="202">
        <v>0</v>
      </c>
      <c r="W227" s="203">
        <v>0</v>
      </c>
    </row>
    <row r="228" spans="1:23" s="155" customFormat="1" ht="30" customHeight="1">
      <c r="A228" s="415"/>
      <c r="B228" s="418"/>
      <c r="C228" s="146" t="s">
        <v>19</v>
      </c>
      <c r="D228" s="595"/>
      <c r="E228" s="595"/>
      <c r="F228" s="595"/>
      <c r="G228" s="595"/>
      <c r="H228" s="597"/>
      <c r="I228" s="198">
        <v>0</v>
      </c>
      <c r="J228" s="199">
        <v>0</v>
      </c>
      <c r="K228" s="204">
        <v>0</v>
      </c>
      <c r="L228" s="199">
        <v>0</v>
      </c>
      <c r="M228" s="200">
        <v>0</v>
      </c>
      <c r="N228" s="428"/>
      <c r="O228" s="421"/>
      <c r="P228" s="421"/>
      <c r="Q228" s="421"/>
      <c r="R228" s="421"/>
      <c r="S228" s="201">
        <v>0</v>
      </c>
      <c r="T228" s="202">
        <v>0</v>
      </c>
      <c r="U228" s="202">
        <v>0</v>
      </c>
      <c r="V228" s="202">
        <v>0</v>
      </c>
      <c r="W228" s="203">
        <v>0</v>
      </c>
    </row>
    <row r="229" spans="1:23" s="155" customFormat="1" ht="30" customHeight="1">
      <c r="A229" s="415"/>
      <c r="B229" s="418"/>
      <c r="C229" s="146" t="s">
        <v>20</v>
      </c>
      <c r="D229" s="595"/>
      <c r="E229" s="595"/>
      <c r="F229" s="595"/>
      <c r="G229" s="595"/>
      <c r="H229" s="597"/>
      <c r="I229" s="198">
        <v>0</v>
      </c>
      <c r="J229" s="204">
        <v>0</v>
      </c>
      <c r="K229" s="199">
        <v>0</v>
      </c>
      <c r="L229" s="199">
        <v>0</v>
      </c>
      <c r="M229" s="200">
        <v>0</v>
      </c>
      <c r="N229" s="428"/>
      <c r="O229" s="421"/>
      <c r="P229" s="421"/>
      <c r="Q229" s="421"/>
      <c r="R229" s="421"/>
      <c r="S229" s="201">
        <v>0</v>
      </c>
      <c r="T229" s="202">
        <v>0</v>
      </c>
      <c r="U229" s="202">
        <v>0</v>
      </c>
      <c r="V229" s="202">
        <v>0</v>
      </c>
      <c r="W229" s="203">
        <v>0</v>
      </c>
    </row>
    <row r="230" spans="1:23" s="155" customFormat="1" ht="30" customHeight="1">
      <c r="A230" s="415"/>
      <c r="B230" s="418"/>
      <c r="C230" s="146" t="s">
        <v>21</v>
      </c>
      <c r="D230" s="595"/>
      <c r="E230" s="595"/>
      <c r="F230" s="595"/>
      <c r="G230" s="595"/>
      <c r="H230" s="597"/>
      <c r="I230" s="198">
        <v>0</v>
      </c>
      <c r="J230" s="199">
        <v>0</v>
      </c>
      <c r="K230" s="199">
        <v>0</v>
      </c>
      <c r="L230" s="199">
        <v>0</v>
      </c>
      <c r="M230" s="200">
        <v>0</v>
      </c>
      <c r="N230" s="428"/>
      <c r="O230" s="421"/>
      <c r="P230" s="421"/>
      <c r="Q230" s="421"/>
      <c r="R230" s="421"/>
      <c r="S230" s="201">
        <v>0</v>
      </c>
      <c r="T230" s="202">
        <v>0</v>
      </c>
      <c r="U230" s="202">
        <v>0</v>
      </c>
      <c r="V230" s="202">
        <v>0</v>
      </c>
      <c r="W230" s="203">
        <v>0</v>
      </c>
    </row>
    <row r="231" spans="1:23" s="155" customFormat="1" ht="30" customHeight="1">
      <c r="A231" s="415"/>
      <c r="B231" s="418"/>
      <c r="C231" s="146" t="s">
        <v>22</v>
      </c>
      <c r="D231" s="595"/>
      <c r="E231" s="595"/>
      <c r="F231" s="595"/>
      <c r="G231" s="595"/>
      <c r="H231" s="597"/>
      <c r="I231" s="198">
        <v>0</v>
      </c>
      <c r="J231" s="199">
        <v>0</v>
      </c>
      <c r="K231" s="199">
        <v>0</v>
      </c>
      <c r="L231" s="199">
        <v>0</v>
      </c>
      <c r="M231" s="200">
        <v>0</v>
      </c>
      <c r="N231" s="428"/>
      <c r="O231" s="421"/>
      <c r="P231" s="421"/>
      <c r="Q231" s="421"/>
      <c r="R231" s="421"/>
      <c r="S231" s="201">
        <v>0</v>
      </c>
      <c r="T231" s="202">
        <v>0</v>
      </c>
      <c r="U231" s="202">
        <v>0</v>
      </c>
      <c r="V231" s="202">
        <v>0</v>
      </c>
      <c r="W231" s="203">
        <v>0</v>
      </c>
    </row>
    <row r="232" spans="1:23" s="155" customFormat="1" ht="30" customHeight="1">
      <c r="A232" s="415"/>
      <c r="B232" s="418"/>
      <c r="C232" s="146" t="s">
        <v>23</v>
      </c>
      <c r="D232" s="595"/>
      <c r="E232" s="595"/>
      <c r="F232" s="595"/>
      <c r="G232" s="595"/>
      <c r="H232" s="597"/>
      <c r="I232" s="198">
        <v>0</v>
      </c>
      <c r="J232" s="199">
        <v>0</v>
      </c>
      <c r="K232" s="199">
        <v>0</v>
      </c>
      <c r="L232" s="199">
        <v>0</v>
      </c>
      <c r="M232" s="200">
        <v>0</v>
      </c>
      <c r="N232" s="428"/>
      <c r="O232" s="421"/>
      <c r="P232" s="421"/>
      <c r="Q232" s="421"/>
      <c r="R232" s="421"/>
      <c r="S232" s="201">
        <v>0</v>
      </c>
      <c r="T232" s="202">
        <v>0</v>
      </c>
      <c r="U232" s="202">
        <v>0</v>
      </c>
      <c r="V232" s="202">
        <v>0</v>
      </c>
      <c r="W232" s="203">
        <v>0</v>
      </c>
    </row>
    <row r="233" spans="1:23" s="155" customFormat="1" ht="30" customHeight="1" thickBot="1">
      <c r="A233" s="415"/>
      <c r="B233" s="419"/>
      <c r="C233" s="149" t="s">
        <v>24</v>
      </c>
      <c r="D233" s="595"/>
      <c r="E233" s="595"/>
      <c r="F233" s="595"/>
      <c r="G233" s="595"/>
      <c r="H233" s="597"/>
      <c r="I233" s="205">
        <v>0</v>
      </c>
      <c r="J233" s="206">
        <v>0</v>
      </c>
      <c r="K233" s="206">
        <v>0</v>
      </c>
      <c r="L233" s="206">
        <v>0</v>
      </c>
      <c r="M233" s="207">
        <v>0</v>
      </c>
      <c r="N233" s="429"/>
      <c r="O233" s="424"/>
      <c r="P233" s="424"/>
      <c r="Q233" s="424"/>
      <c r="R233" s="424"/>
      <c r="S233" s="208">
        <v>0</v>
      </c>
      <c r="T233" s="209">
        <v>0</v>
      </c>
      <c r="U233" s="209">
        <v>0</v>
      </c>
      <c r="V233" s="209">
        <v>0</v>
      </c>
      <c r="W233" s="210">
        <v>0</v>
      </c>
    </row>
    <row r="234" spans="1:23" s="155" customFormat="1" ht="30" customHeight="1" thickBot="1">
      <c r="A234" s="416"/>
      <c r="B234" s="422" t="s">
        <v>25</v>
      </c>
      <c r="C234" s="423"/>
      <c r="D234" s="211">
        <f>D226</f>
        <v>171.91200000000001</v>
      </c>
      <c r="E234" s="212">
        <v>0</v>
      </c>
      <c r="F234" s="212">
        <v>0</v>
      </c>
      <c r="G234" s="212">
        <f t="shared" ref="G234" si="34">G226</f>
        <v>1</v>
      </c>
      <c r="H234" s="212"/>
      <c r="I234" s="212">
        <v>0</v>
      </c>
      <c r="J234" s="212">
        <v>0</v>
      </c>
      <c r="K234" s="212">
        <v>0</v>
      </c>
      <c r="L234" s="212">
        <v>0</v>
      </c>
      <c r="M234" s="213">
        <v>0</v>
      </c>
      <c r="N234" s="211">
        <v>0</v>
      </c>
      <c r="O234" s="212">
        <v>0</v>
      </c>
      <c r="P234" s="212">
        <v>0</v>
      </c>
      <c r="Q234" s="212">
        <v>0</v>
      </c>
      <c r="R234" s="212">
        <v>0</v>
      </c>
      <c r="S234" s="212">
        <v>0</v>
      </c>
      <c r="T234" s="212">
        <v>0</v>
      </c>
      <c r="U234" s="212">
        <v>0</v>
      </c>
      <c r="V234" s="212">
        <v>0</v>
      </c>
      <c r="W234" s="213">
        <v>0</v>
      </c>
    </row>
    <row r="235" spans="1:23" s="155" customFormat="1" ht="30" customHeight="1">
      <c r="A235" s="415">
        <v>26</v>
      </c>
      <c r="B235" s="417" t="s">
        <v>506</v>
      </c>
      <c r="C235" s="144" t="s">
        <v>17</v>
      </c>
      <c r="D235" s="594">
        <v>336.26670000000001</v>
      </c>
      <c r="E235" s="594">
        <v>0</v>
      </c>
      <c r="F235" s="594">
        <v>0</v>
      </c>
      <c r="G235" s="594">
        <v>0</v>
      </c>
      <c r="H235" s="596">
        <v>0</v>
      </c>
      <c r="I235" s="192">
        <v>0</v>
      </c>
      <c r="J235" s="193">
        <v>0</v>
      </c>
      <c r="K235" s="193">
        <v>0</v>
      </c>
      <c r="L235" s="193">
        <v>0</v>
      </c>
      <c r="M235" s="194">
        <v>0</v>
      </c>
      <c r="N235" s="427">
        <v>0</v>
      </c>
      <c r="O235" s="420">
        <v>0</v>
      </c>
      <c r="P235" s="420">
        <v>0</v>
      </c>
      <c r="Q235" s="420">
        <v>0</v>
      </c>
      <c r="R235" s="420">
        <v>0</v>
      </c>
      <c r="S235" s="195">
        <v>0</v>
      </c>
      <c r="T235" s="196">
        <v>0</v>
      </c>
      <c r="U235" s="196">
        <v>0</v>
      </c>
      <c r="V235" s="196">
        <v>0</v>
      </c>
      <c r="W235" s="197">
        <v>0</v>
      </c>
    </row>
    <row r="236" spans="1:23" s="155" customFormat="1" ht="30" customHeight="1">
      <c r="A236" s="415"/>
      <c r="B236" s="418"/>
      <c r="C236" s="146" t="s">
        <v>18</v>
      </c>
      <c r="D236" s="595"/>
      <c r="E236" s="595"/>
      <c r="F236" s="595"/>
      <c r="G236" s="595"/>
      <c r="H236" s="597"/>
      <c r="I236" s="198">
        <v>0</v>
      </c>
      <c r="J236" s="199">
        <v>0</v>
      </c>
      <c r="K236" s="199">
        <v>0</v>
      </c>
      <c r="L236" s="199">
        <v>0</v>
      </c>
      <c r="M236" s="200">
        <v>0</v>
      </c>
      <c r="N236" s="428"/>
      <c r="O236" s="421"/>
      <c r="P236" s="421"/>
      <c r="Q236" s="421"/>
      <c r="R236" s="421"/>
      <c r="S236" s="201">
        <v>0</v>
      </c>
      <c r="T236" s="202">
        <v>0</v>
      </c>
      <c r="U236" s="202">
        <v>0</v>
      </c>
      <c r="V236" s="202">
        <v>0</v>
      </c>
      <c r="W236" s="203">
        <v>0</v>
      </c>
    </row>
    <row r="237" spans="1:23" s="155" customFormat="1" ht="30" customHeight="1">
      <c r="A237" s="415"/>
      <c r="B237" s="418"/>
      <c r="C237" s="146" t="s">
        <v>19</v>
      </c>
      <c r="D237" s="595"/>
      <c r="E237" s="595"/>
      <c r="F237" s="595"/>
      <c r="G237" s="595"/>
      <c r="H237" s="597"/>
      <c r="I237" s="198">
        <v>0</v>
      </c>
      <c r="J237" s="199">
        <v>0</v>
      </c>
      <c r="K237" s="204">
        <v>0</v>
      </c>
      <c r="L237" s="199">
        <v>0</v>
      </c>
      <c r="M237" s="200">
        <v>0</v>
      </c>
      <c r="N237" s="428"/>
      <c r="O237" s="421"/>
      <c r="P237" s="421"/>
      <c r="Q237" s="421"/>
      <c r="R237" s="421"/>
      <c r="S237" s="201">
        <v>0</v>
      </c>
      <c r="T237" s="202">
        <v>0</v>
      </c>
      <c r="U237" s="202">
        <v>0</v>
      </c>
      <c r="V237" s="202">
        <v>0</v>
      </c>
      <c r="W237" s="203">
        <v>0</v>
      </c>
    </row>
    <row r="238" spans="1:23" s="155" customFormat="1" ht="30" customHeight="1">
      <c r="A238" s="415"/>
      <c r="B238" s="418"/>
      <c r="C238" s="146" t="s">
        <v>20</v>
      </c>
      <c r="D238" s="595"/>
      <c r="E238" s="595"/>
      <c r="F238" s="595"/>
      <c r="G238" s="595"/>
      <c r="H238" s="597"/>
      <c r="I238" s="198">
        <v>0</v>
      </c>
      <c r="J238" s="204">
        <v>0</v>
      </c>
      <c r="K238" s="199">
        <v>0</v>
      </c>
      <c r="L238" s="199">
        <v>0</v>
      </c>
      <c r="M238" s="200">
        <v>0</v>
      </c>
      <c r="N238" s="428"/>
      <c r="O238" s="421"/>
      <c r="P238" s="421"/>
      <c r="Q238" s="421"/>
      <c r="R238" s="421"/>
      <c r="S238" s="201">
        <v>0</v>
      </c>
      <c r="T238" s="202">
        <v>0</v>
      </c>
      <c r="U238" s="202">
        <v>0</v>
      </c>
      <c r="V238" s="202">
        <v>0</v>
      </c>
      <c r="W238" s="203">
        <v>0</v>
      </c>
    </row>
    <row r="239" spans="1:23" s="155" customFormat="1" ht="30" customHeight="1">
      <c r="A239" s="415"/>
      <c r="B239" s="418"/>
      <c r="C239" s="146" t="s">
        <v>21</v>
      </c>
      <c r="D239" s="595"/>
      <c r="E239" s="595"/>
      <c r="F239" s="595"/>
      <c r="G239" s="595"/>
      <c r="H239" s="597"/>
      <c r="I239" s="198">
        <v>0</v>
      </c>
      <c r="J239" s="199">
        <v>0</v>
      </c>
      <c r="K239" s="199">
        <v>0</v>
      </c>
      <c r="L239" s="199">
        <v>0</v>
      </c>
      <c r="M239" s="200">
        <v>0</v>
      </c>
      <c r="N239" s="428"/>
      <c r="O239" s="421"/>
      <c r="P239" s="421"/>
      <c r="Q239" s="421"/>
      <c r="R239" s="421"/>
      <c r="S239" s="201">
        <v>0</v>
      </c>
      <c r="T239" s="202">
        <v>0</v>
      </c>
      <c r="U239" s="202">
        <v>0</v>
      </c>
      <c r="V239" s="202">
        <v>0</v>
      </c>
      <c r="W239" s="203">
        <v>0</v>
      </c>
    </row>
    <row r="240" spans="1:23" s="155" customFormat="1" ht="30" customHeight="1">
      <c r="A240" s="415"/>
      <c r="B240" s="418"/>
      <c r="C240" s="146" t="s">
        <v>22</v>
      </c>
      <c r="D240" s="595"/>
      <c r="E240" s="595"/>
      <c r="F240" s="595"/>
      <c r="G240" s="595"/>
      <c r="H240" s="597"/>
      <c r="I240" s="198">
        <v>0</v>
      </c>
      <c r="J240" s="199">
        <v>0</v>
      </c>
      <c r="K240" s="199">
        <v>0</v>
      </c>
      <c r="L240" s="199">
        <v>0</v>
      </c>
      <c r="M240" s="200">
        <v>0</v>
      </c>
      <c r="N240" s="428"/>
      <c r="O240" s="421"/>
      <c r="P240" s="421"/>
      <c r="Q240" s="421"/>
      <c r="R240" s="421"/>
      <c r="S240" s="201">
        <v>0</v>
      </c>
      <c r="T240" s="202">
        <v>0</v>
      </c>
      <c r="U240" s="202">
        <v>0</v>
      </c>
      <c r="V240" s="202">
        <v>0</v>
      </c>
      <c r="W240" s="203">
        <v>0</v>
      </c>
    </row>
    <row r="241" spans="1:23" s="155" customFormat="1" ht="30" customHeight="1">
      <c r="A241" s="415"/>
      <c r="B241" s="418"/>
      <c r="C241" s="146" t="s">
        <v>23</v>
      </c>
      <c r="D241" s="595"/>
      <c r="E241" s="595"/>
      <c r="F241" s="595"/>
      <c r="G241" s="595"/>
      <c r="H241" s="597"/>
      <c r="I241" s="198">
        <v>0</v>
      </c>
      <c r="J241" s="199">
        <v>0</v>
      </c>
      <c r="K241" s="199">
        <v>0</v>
      </c>
      <c r="L241" s="199">
        <v>0</v>
      </c>
      <c r="M241" s="200">
        <v>0</v>
      </c>
      <c r="N241" s="428"/>
      <c r="O241" s="421"/>
      <c r="P241" s="421"/>
      <c r="Q241" s="421"/>
      <c r="R241" s="421"/>
      <c r="S241" s="201">
        <v>0</v>
      </c>
      <c r="T241" s="202">
        <v>0</v>
      </c>
      <c r="U241" s="202">
        <v>0</v>
      </c>
      <c r="V241" s="202">
        <v>0</v>
      </c>
      <c r="W241" s="203">
        <v>0</v>
      </c>
    </row>
    <row r="242" spans="1:23" s="155" customFormat="1" ht="30" customHeight="1" thickBot="1">
      <c r="A242" s="415"/>
      <c r="B242" s="419"/>
      <c r="C242" s="149" t="s">
        <v>24</v>
      </c>
      <c r="D242" s="595"/>
      <c r="E242" s="595"/>
      <c r="F242" s="595"/>
      <c r="G242" s="595"/>
      <c r="H242" s="597"/>
      <c r="I242" s="205">
        <v>0</v>
      </c>
      <c r="J242" s="206">
        <v>0</v>
      </c>
      <c r="K242" s="206">
        <v>0</v>
      </c>
      <c r="L242" s="206">
        <v>0</v>
      </c>
      <c r="M242" s="207">
        <v>0</v>
      </c>
      <c r="N242" s="429"/>
      <c r="O242" s="424"/>
      <c r="P242" s="424"/>
      <c r="Q242" s="424"/>
      <c r="R242" s="424"/>
      <c r="S242" s="208">
        <v>0</v>
      </c>
      <c r="T242" s="209">
        <v>0</v>
      </c>
      <c r="U242" s="209">
        <v>0</v>
      </c>
      <c r="V242" s="209">
        <v>0</v>
      </c>
      <c r="W242" s="210">
        <v>0</v>
      </c>
    </row>
    <row r="243" spans="1:23" s="155" customFormat="1" ht="30" customHeight="1" thickBot="1">
      <c r="A243" s="416"/>
      <c r="B243" s="422" t="s">
        <v>25</v>
      </c>
      <c r="C243" s="423"/>
      <c r="D243" s="211">
        <f>D235</f>
        <v>336.26670000000001</v>
      </c>
      <c r="E243" s="212">
        <f t="shared" ref="E243:W243" si="35">E235</f>
        <v>0</v>
      </c>
      <c r="F243" s="212">
        <f t="shared" si="35"/>
        <v>0</v>
      </c>
      <c r="G243" s="212">
        <f t="shared" si="35"/>
        <v>0</v>
      </c>
      <c r="H243" s="212">
        <f t="shared" si="35"/>
        <v>0</v>
      </c>
      <c r="I243" s="212">
        <f t="shared" si="35"/>
        <v>0</v>
      </c>
      <c r="J243" s="212">
        <f t="shared" si="35"/>
        <v>0</v>
      </c>
      <c r="K243" s="212">
        <f t="shared" si="35"/>
        <v>0</v>
      </c>
      <c r="L243" s="212">
        <f t="shared" si="35"/>
        <v>0</v>
      </c>
      <c r="M243" s="213">
        <f t="shared" si="35"/>
        <v>0</v>
      </c>
      <c r="N243" s="211">
        <f t="shared" si="35"/>
        <v>0</v>
      </c>
      <c r="O243" s="212">
        <f t="shared" si="35"/>
        <v>0</v>
      </c>
      <c r="P243" s="212">
        <f t="shared" si="35"/>
        <v>0</v>
      </c>
      <c r="Q243" s="212">
        <f t="shared" si="35"/>
        <v>0</v>
      </c>
      <c r="R243" s="212">
        <f t="shared" si="35"/>
        <v>0</v>
      </c>
      <c r="S243" s="212">
        <f t="shared" si="35"/>
        <v>0</v>
      </c>
      <c r="T243" s="212">
        <f t="shared" si="35"/>
        <v>0</v>
      </c>
      <c r="U243" s="212">
        <f t="shared" si="35"/>
        <v>0</v>
      </c>
      <c r="V243" s="212">
        <f t="shared" si="35"/>
        <v>0</v>
      </c>
      <c r="W243" s="213">
        <f t="shared" si="35"/>
        <v>0</v>
      </c>
    </row>
    <row r="244" spans="1:23" s="155" customFormat="1" ht="30" customHeight="1">
      <c r="A244" s="415">
        <v>27</v>
      </c>
      <c r="B244" s="417" t="s">
        <v>507</v>
      </c>
      <c r="C244" s="144" t="s">
        <v>17</v>
      </c>
      <c r="D244" s="594">
        <v>613.52689999999996</v>
      </c>
      <c r="E244" s="594">
        <v>0</v>
      </c>
      <c r="F244" s="594">
        <v>0</v>
      </c>
      <c r="G244" s="594">
        <v>0</v>
      </c>
      <c r="H244" s="596">
        <v>0</v>
      </c>
      <c r="I244" s="192">
        <v>0</v>
      </c>
      <c r="J244" s="193">
        <v>0</v>
      </c>
      <c r="K244" s="193">
        <v>0</v>
      </c>
      <c r="L244" s="193">
        <v>0</v>
      </c>
      <c r="M244" s="194">
        <v>0</v>
      </c>
      <c r="N244" s="427">
        <v>0</v>
      </c>
      <c r="O244" s="420">
        <v>0</v>
      </c>
      <c r="P244" s="420">
        <v>0</v>
      </c>
      <c r="Q244" s="420">
        <v>0</v>
      </c>
      <c r="R244" s="420">
        <v>0</v>
      </c>
      <c r="S244" s="195">
        <v>0</v>
      </c>
      <c r="T244" s="196">
        <v>0</v>
      </c>
      <c r="U244" s="196">
        <v>0</v>
      </c>
      <c r="V244" s="196">
        <v>0</v>
      </c>
      <c r="W244" s="197">
        <v>0</v>
      </c>
    </row>
    <row r="245" spans="1:23" s="155" customFormat="1" ht="30" customHeight="1">
      <c r="A245" s="415"/>
      <c r="B245" s="418"/>
      <c r="C245" s="146" t="s">
        <v>18</v>
      </c>
      <c r="D245" s="595"/>
      <c r="E245" s="595"/>
      <c r="F245" s="595"/>
      <c r="G245" s="595"/>
      <c r="H245" s="597"/>
      <c r="I245" s="198">
        <v>0</v>
      </c>
      <c r="J245" s="199">
        <v>0</v>
      </c>
      <c r="K245" s="199">
        <v>0</v>
      </c>
      <c r="L245" s="199">
        <v>0</v>
      </c>
      <c r="M245" s="200">
        <v>0</v>
      </c>
      <c r="N245" s="428"/>
      <c r="O245" s="421"/>
      <c r="P245" s="421"/>
      <c r="Q245" s="421"/>
      <c r="R245" s="421"/>
      <c r="S245" s="201">
        <v>0</v>
      </c>
      <c r="T245" s="202">
        <v>0</v>
      </c>
      <c r="U245" s="202">
        <v>0</v>
      </c>
      <c r="V245" s="202">
        <v>0</v>
      </c>
      <c r="W245" s="203">
        <v>0</v>
      </c>
    </row>
    <row r="246" spans="1:23" s="155" customFormat="1" ht="30" customHeight="1">
      <c r="A246" s="415"/>
      <c r="B246" s="418"/>
      <c r="C246" s="146" t="s">
        <v>19</v>
      </c>
      <c r="D246" s="595"/>
      <c r="E246" s="595"/>
      <c r="F246" s="595"/>
      <c r="G246" s="595"/>
      <c r="H246" s="597"/>
      <c r="I246" s="198">
        <v>0</v>
      </c>
      <c r="J246" s="199">
        <v>0</v>
      </c>
      <c r="K246" s="204">
        <v>0</v>
      </c>
      <c r="L246" s="199">
        <v>0</v>
      </c>
      <c r="M246" s="200">
        <v>0</v>
      </c>
      <c r="N246" s="428"/>
      <c r="O246" s="421"/>
      <c r="P246" s="421"/>
      <c r="Q246" s="421"/>
      <c r="R246" s="421"/>
      <c r="S246" s="201">
        <v>0</v>
      </c>
      <c r="T246" s="202">
        <v>0</v>
      </c>
      <c r="U246" s="202">
        <v>0</v>
      </c>
      <c r="V246" s="202">
        <v>0</v>
      </c>
      <c r="W246" s="203">
        <v>0</v>
      </c>
    </row>
    <row r="247" spans="1:23" s="155" customFormat="1" ht="30" customHeight="1">
      <c r="A247" s="415"/>
      <c r="B247" s="418"/>
      <c r="C247" s="146" t="s">
        <v>20</v>
      </c>
      <c r="D247" s="595"/>
      <c r="E247" s="595"/>
      <c r="F247" s="595"/>
      <c r="G247" s="595"/>
      <c r="H247" s="597"/>
      <c r="I247" s="198">
        <v>0</v>
      </c>
      <c r="J247" s="204">
        <v>0</v>
      </c>
      <c r="K247" s="199">
        <v>0</v>
      </c>
      <c r="L247" s="199">
        <v>0</v>
      </c>
      <c r="M247" s="200">
        <v>0</v>
      </c>
      <c r="N247" s="428"/>
      <c r="O247" s="421"/>
      <c r="P247" s="421"/>
      <c r="Q247" s="421"/>
      <c r="R247" s="421"/>
      <c r="S247" s="201">
        <v>0</v>
      </c>
      <c r="T247" s="202">
        <v>0</v>
      </c>
      <c r="U247" s="202">
        <v>0</v>
      </c>
      <c r="V247" s="202">
        <v>0</v>
      </c>
      <c r="W247" s="203">
        <v>0</v>
      </c>
    </row>
    <row r="248" spans="1:23" s="155" customFormat="1" ht="30" customHeight="1">
      <c r="A248" s="415"/>
      <c r="B248" s="418"/>
      <c r="C248" s="146" t="s">
        <v>21</v>
      </c>
      <c r="D248" s="595"/>
      <c r="E248" s="595"/>
      <c r="F248" s="595"/>
      <c r="G248" s="595"/>
      <c r="H248" s="597"/>
      <c r="I248" s="198">
        <v>0</v>
      </c>
      <c r="J248" s="199">
        <v>0</v>
      </c>
      <c r="K248" s="199">
        <v>0</v>
      </c>
      <c r="L248" s="199">
        <v>0</v>
      </c>
      <c r="M248" s="200">
        <v>0</v>
      </c>
      <c r="N248" s="428"/>
      <c r="O248" s="421"/>
      <c r="P248" s="421"/>
      <c r="Q248" s="421"/>
      <c r="R248" s="421"/>
      <c r="S248" s="201">
        <v>0</v>
      </c>
      <c r="T248" s="202">
        <v>0</v>
      </c>
      <c r="U248" s="202">
        <v>0</v>
      </c>
      <c r="V248" s="202">
        <v>0</v>
      </c>
      <c r="W248" s="203">
        <v>0</v>
      </c>
    </row>
    <row r="249" spans="1:23" s="155" customFormat="1" ht="30" customHeight="1">
      <c r="A249" s="415"/>
      <c r="B249" s="418"/>
      <c r="C249" s="146" t="s">
        <v>22</v>
      </c>
      <c r="D249" s="595"/>
      <c r="E249" s="595"/>
      <c r="F249" s="595"/>
      <c r="G249" s="595"/>
      <c r="H249" s="597"/>
      <c r="I249" s="198">
        <v>0</v>
      </c>
      <c r="J249" s="199">
        <v>0</v>
      </c>
      <c r="K249" s="199">
        <v>0</v>
      </c>
      <c r="L249" s="199">
        <v>0</v>
      </c>
      <c r="M249" s="200">
        <v>0</v>
      </c>
      <c r="N249" s="428"/>
      <c r="O249" s="421"/>
      <c r="P249" s="421"/>
      <c r="Q249" s="421"/>
      <c r="R249" s="421"/>
      <c r="S249" s="201">
        <v>0</v>
      </c>
      <c r="T249" s="202">
        <v>0</v>
      </c>
      <c r="U249" s="202">
        <v>0</v>
      </c>
      <c r="V249" s="202">
        <v>0</v>
      </c>
      <c r="W249" s="203">
        <v>0</v>
      </c>
    </row>
    <row r="250" spans="1:23" s="155" customFormat="1" ht="30" customHeight="1">
      <c r="A250" s="415"/>
      <c r="B250" s="418"/>
      <c r="C250" s="146" t="s">
        <v>23</v>
      </c>
      <c r="D250" s="595"/>
      <c r="E250" s="595"/>
      <c r="F250" s="595"/>
      <c r="G250" s="595"/>
      <c r="H250" s="597"/>
      <c r="I250" s="198">
        <v>0</v>
      </c>
      <c r="J250" s="199">
        <v>0</v>
      </c>
      <c r="K250" s="199">
        <v>0</v>
      </c>
      <c r="L250" s="199">
        <v>0</v>
      </c>
      <c r="M250" s="200">
        <v>0</v>
      </c>
      <c r="N250" s="428"/>
      <c r="O250" s="421"/>
      <c r="P250" s="421"/>
      <c r="Q250" s="421"/>
      <c r="R250" s="421"/>
      <c r="S250" s="201">
        <v>0</v>
      </c>
      <c r="T250" s="202">
        <v>0</v>
      </c>
      <c r="U250" s="202">
        <v>0</v>
      </c>
      <c r="V250" s="202">
        <v>0</v>
      </c>
      <c r="W250" s="203">
        <v>0</v>
      </c>
    </row>
    <row r="251" spans="1:23" s="155" customFormat="1" ht="30" customHeight="1" thickBot="1">
      <c r="A251" s="415"/>
      <c r="B251" s="419"/>
      <c r="C251" s="149" t="s">
        <v>24</v>
      </c>
      <c r="D251" s="595"/>
      <c r="E251" s="595"/>
      <c r="F251" s="595"/>
      <c r="G251" s="595"/>
      <c r="H251" s="597"/>
      <c r="I251" s="205">
        <v>0</v>
      </c>
      <c r="J251" s="206">
        <v>0</v>
      </c>
      <c r="K251" s="206">
        <v>0</v>
      </c>
      <c r="L251" s="206">
        <v>0</v>
      </c>
      <c r="M251" s="207">
        <v>0</v>
      </c>
      <c r="N251" s="429"/>
      <c r="O251" s="424"/>
      <c r="P251" s="424"/>
      <c r="Q251" s="424"/>
      <c r="R251" s="424"/>
      <c r="S251" s="208">
        <v>0</v>
      </c>
      <c r="T251" s="209">
        <v>0</v>
      </c>
      <c r="U251" s="209">
        <v>0</v>
      </c>
      <c r="V251" s="209">
        <v>0</v>
      </c>
      <c r="W251" s="210">
        <v>0</v>
      </c>
    </row>
    <row r="252" spans="1:23" s="155" customFormat="1" ht="30" customHeight="1" thickBot="1">
      <c r="A252" s="416"/>
      <c r="B252" s="422" t="s">
        <v>25</v>
      </c>
      <c r="C252" s="423"/>
      <c r="D252" s="211">
        <f>D244</f>
        <v>613.52689999999996</v>
      </c>
      <c r="E252" s="212">
        <f t="shared" ref="E252:W252" si="36">E244</f>
        <v>0</v>
      </c>
      <c r="F252" s="212">
        <f t="shared" si="36"/>
        <v>0</v>
      </c>
      <c r="G252" s="212">
        <f t="shared" si="36"/>
        <v>0</v>
      </c>
      <c r="H252" s="212">
        <f t="shared" si="36"/>
        <v>0</v>
      </c>
      <c r="I252" s="212">
        <f t="shared" si="36"/>
        <v>0</v>
      </c>
      <c r="J252" s="212">
        <f t="shared" si="36"/>
        <v>0</v>
      </c>
      <c r="K252" s="212">
        <f t="shared" si="36"/>
        <v>0</v>
      </c>
      <c r="L252" s="212">
        <f t="shared" si="36"/>
        <v>0</v>
      </c>
      <c r="M252" s="213">
        <f t="shared" si="36"/>
        <v>0</v>
      </c>
      <c r="N252" s="211">
        <f t="shared" si="36"/>
        <v>0</v>
      </c>
      <c r="O252" s="212">
        <f t="shared" si="36"/>
        <v>0</v>
      </c>
      <c r="P252" s="212">
        <f t="shared" si="36"/>
        <v>0</v>
      </c>
      <c r="Q252" s="212">
        <f t="shared" si="36"/>
        <v>0</v>
      </c>
      <c r="R252" s="212">
        <f t="shared" si="36"/>
        <v>0</v>
      </c>
      <c r="S252" s="212">
        <f t="shared" si="36"/>
        <v>0</v>
      </c>
      <c r="T252" s="212">
        <f t="shared" si="36"/>
        <v>0</v>
      </c>
      <c r="U252" s="212">
        <f t="shared" si="36"/>
        <v>0</v>
      </c>
      <c r="V252" s="212">
        <f t="shared" si="36"/>
        <v>0</v>
      </c>
      <c r="W252" s="213">
        <f t="shared" si="36"/>
        <v>0</v>
      </c>
    </row>
    <row r="253" spans="1:23" s="155" customFormat="1" ht="30" customHeight="1">
      <c r="A253" s="415">
        <v>28</v>
      </c>
      <c r="B253" s="417" t="s">
        <v>508</v>
      </c>
      <c r="C253" s="144" t="s">
        <v>17</v>
      </c>
      <c r="D253" s="594">
        <v>315.69</v>
      </c>
      <c r="E253" s="594">
        <v>0</v>
      </c>
      <c r="F253" s="594">
        <v>0</v>
      </c>
      <c r="G253" s="594">
        <v>5.9255000000000004</v>
      </c>
      <c r="H253" s="596">
        <v>2.3199999999999998</v>
      </c>
      <c r="I253" s="192">
        <v>0</v>
      </c>
      <c r="J253" s="193">
        <v>0</v>
      </c>
      <c r="K253" s="193">
        <v>0</v>
      </c>
      <c r="L253" s="193">
        <v>0</v>
      </c>
      <c r="M253" s="194">
        <v>0</v>
      </c>
      <c r="N253" s="427">
        <v>0</v>
      </c>
      <c r="O253" s="420">
        <v>0</v>
      </c>
      <c r="P253" s="420">
        <v>0</v>
      </c>
      <c r="Q253" s="420">
        <v>0</v>
      </c>
      <c r="R253" s="420">
        <v>0</v>
      </c>
      <c r="S253" s="195">
        <v>0</v>
      </c>
      <c r="T253" s="196">
        <v>0</v>
      </c>
      <c r="U253" s="196">
        <v>0</v>
      </c>
      <c r="V253" s="196">
        <v>0</v>
      </c>
      <c r="W253" s="197">
        <v>0</v>
      </c>
    </row>
    <row r="254" spans="1:23" s="155" customFormat="1" ht="30" customHeight="1">
      <c r="A254" s="415"/>
      <c r="B254" s="418"/>
      <c r="C254" s="146" t="s">
        <v>18</v>
      </c>
      <c r="D254" s="595"/>
      <c r="E254" s="595"/>
      <c r="F254" s="595"/>
      <c r="G254" s="595"/>
      <c r="H254" s="597"/>
      <c r="I254" s="198">
        <v>0</v>
      </c>
      <c r="J254" s="199">
        <v>0</v>
      </c>
      <c r="K254" s="199">
        <v>0</v>
      </c>
      <c r="L254" s="199">
        <v>0</v>
      </c>
      <c r="M254" s="200">
        <v>0</v>
      </c>
      <c r="N254" s="428"/>
      <c r="O254" s="421"/>
      <c r="P254" s="421"/>
      <c r="Q254" s="421"/>
      <c r="R254" s="421"/>
      <c r="S254" s="201">
        <v>0</v>
      </c>
      <c r="T254" s="202">
        <v>0</v>
      </c>
      <c r="U254" s="202">
        <v>0</v>
      </c>
      <c r="V254" s="202">
        <v>0</v>
      </c>
      <c r="W254" s="203">
        <v>0</v>
      </c>
    </row>
    <row r="255" spans="1:23" s="155" customFormat="1" ht="30" customHeight="1">
      <c r="A255" s="415"/>
      <c r="B255" s="418"/>
      <c r="C255" s="146" t="s">
        <v>19</v>
      </c>
      <c r="D255" s="595"/>
      <c r="E255" s="595"/>
      <c r="F255" s="595"/>
      <c r="G255" s="595"/>
      <c r="H255" s="597"/>
      <c r="I255" s="198">
        <v>0</v>
      </c>
      <c r="J255" s="199">
        <v>0</v>
      </c>
      <c r="K255" s="204">
        <v>0</v>
      </c>
      <c r="L255" s="199">
        <v>0</v>
      </c>
      <c r="M255" s="200">
        <v>0</v>
      </c>
      <c r="N255" s="428"/>
      <c r="O255" s="421"/>
      <c r="P255" s="421"/>
      <c r="Q255" s="421"/>
      <c r="R255" s="421"/>
      <c r="S255" s="201">
        <v>0</v>
      </c>
      <c r="T255" s="202">
        <v>0</v>
      </c>
      <c r="U255" s="202">
        <v>0</v>
      </c>
      <c r="V255" s="202">
        <v>0</v>
      </c>
      <c r="W255" s="203">
        <v>0</v>
      </c>
    </row>
    <row r="256" spans="1:23" s="155" customFormat="1" ht="30" customHeight="1">
      <c r="A256" s="415"/>
      <c r="B256" s="418"/>
      <c r="C256" s="146" t="s">
        <v>20</v>
      </c>
      <c r="D256" s="595"/>
      <c r="E256" s="595"/>
      <c r="F256" s="595"/>
      <c r="G256" s="595"/>
      <c r="H256" s="597"/>
      <c r="I256" s="198">
        <v>0</v>
      </c>
      <c r="J256" s="204">
        <v>0</v>
      </c>
      <c r="K256" s="199">
        <v>0</v>
      </c>
      <c r="L256" s="199">
        <v>0</v>
      </c>
      <c r="M256" s="200">
        <v>0</v>
      </c>
      <c r="N256" s="428"/>
      <c r="O256" s="421"/>
      <c r="P256" s="421"/>
      <c r="Q256" s="421"/>
      <c r="R256" s="421"/>
      <c r="S256" s="201">
        <v>0</v>
      </c>
      <c r="T256" s="202">
        <v>0</v>
      </c>
      <c r="U256" s="202">
        <v>0</v>
      </c>
      <c r="V256" s="202">
        <v>0</v>
      </c>
      <c r="W256" s="203">
        <v>0</v>
      </c>
    </row>
    <row r="257" spans="1:23" s="155" customFormat="1" ht="30" customHeight="1">
      <c r="A257" s="415"/>
      <c r="B257" s="418"/>
      <c r="C257" s="146" t="s">
        <v>21</v>
      </c>
      <c r="D257" s="595"/>
      <c r="E257" s="595"/>
      <c r="F257" s="595"/>
      <c r="G257" s="595"/>
      <c r="H257" s="597"/>
      <c r="I257" s="198">
        <v>0</v>
      </c>
      <c r="J257" s="199">
        <v>0</v>
      </c>
      <c r="K257" s="199">
        <v>0</v>
      </c>
      <c r="L257" s="199">
        <v>0</v>
      </c>
      <c r="M257" s="200">
        <v>0</v>
      </c>
      <c r="N257" s="428"/>
      <c r="O257" s="421"/>
      <c r="P257" s="421"/>
      <c r="Q257" s="421"/>
      <c r="R257" s="421"/>
      <c r="S257" s="201">
        <v>0</v>
      </c>
      <c r="T257" s="202">
        <v>0</v>
      </c>
      <c r="U257" s="202">
        <v>0</v>
      </c>
      <c r="V257" s="202">
        <v>0</v>
      </c>
      <c r="W257" s="203">
        <v>0</v>
      </c>
    </row>
    <row r="258" spans="1:23" s="155" customFormat="1" ht="30" customHeight="1">
      <c r="A258" s="415"/>
      <c r="B258" s="418"/>
      <c r="C258" s="146" t="s">
        <v>22</v>
      </c>
      <c r="D258" s="595"/>
      <c r="E258" s="595"/>
      <c r="F258" s="595"/>
      <c r="G258" s="595"/>
      <c r="H258" s="597"/>
      <c r="I258" s="198">
        <v>0</v>
      </c>
      <c r="J258" s="199">
        <v>0</v>
      </c>
      <c r="K258" s="199">
        <v>0</v>
      </c>
      <c r="L258" s="199">
        <v>0</v>
      </c>
      <c r="M258" s="200">
        <v>0</v>
      </c>
      <c r="N258" s="428"/>
      <c r="O258" s="421"/>
      <c r="P258" s="421"/>
      <c r="Q258" s="421"/>
      <c r="R258" s="421"/>
      <c r="S258" s="201">
        <v>0</v>
      </c>
      <c r="T258" s="202">
        <v>0</v>
      </c>
      <c r="U258" s="202">
        <v>0</v>
      </c>
      <c r="V258" s="202">
        <v>0</v>
      </c>
      <c r="W258" s="203">
        <v>0</v>
      </c>
    </row>
    <row r="259" spans="1:23" s="155" customFormat="1" ht="30" customHeight="1">
      <c r="A259" s="415"/>
      <c r="B259" s="418"/>
      <c r="C259" s="146" t="s">
        <v>23</v>
      </c>
      <c r="D259" s="595"/>
      <c r="E259" s="595"/>
      <c r="F259" s="595"/>
      <c r="G259" s="595"/>
      <c r="H259" s="597"/>
      <c r="I259" s="198">
        <v>0</v>
      </c>
      <c r="J259" s="199">
        <v>0</v>
      </c>
      <c r="K259" s="199">
        <v>0</v>
      </c>
      <c r="L259" s="199">
        <v>0</v>
      </c>
      <c r="M259" s="200">
        <v>0</v>
      </c>
      <c r="N259" s="428"/>
      <c r="O259" s="421"/>
      <c r="P259" s="421"/>
      <c r="Q259" s="421"/>
      <c r="R259" s="421"/>
      <c r="S259" s="201">
        <v>0</v>
      </c>
      <c r="T259" s="202">
        <v>0</v>
      </c>
      <c r="U259" s="202">
        <v>0</v>
      </c>
      <c r="V259" s="202">
        <v>0</v>
      </c>
      <c r="W259" s="203">
        <v>0</v>
      </c>
    </row>
    <row r="260" spans="1:23" s="155" customFormat="1" ht="30" customHeight="1" thickBot="1">
      <c r="A260" s="415"/>
      <c r="B260" s="419"/>
      <c r="C260" s="149" t="s">
        <v>24</v>
      </c>
      <c r="D260" s="595"/>
      <c r="E260" s="595"/>
      <c r="F260" s="595"/>
      <c r="G260" s="595"/>
      <c r="H260" s="597"/>
      <c r="I260" s="205">
        <v>0</v>
      </c>
      <c r="J260" s="206">
        <v>0</v>
      </c>
      <c r="K260" s="206">
        <v>0</v>
      </c>
      <c r="L260" s="206">
        <v>0</v>
      </c>
      <c r="M260" s="207">
        <v>0</v>
      </c>
      <c r="N260" s="429"/>
      <c r="O260" s="424"/>
      <c r="P260" s="424"/>
      <c r="Q260" s="424"/>
      <c r="R260" s="424"/>
      <c r="S260" s="208">
        <v>0</v>
      </c>
      <c r="T260" s="209">
        <v>0</v>
      </c>
      <c r="U260" s="209">
        <v>0</v>
      </c>
      <c r="V260" s="209">
        <v>0</v>
      </c>
      <c r="W260" s="210">
        <v>0</v>
      </c>
    </row>
    <row r="261" spans="1:23" s="155" customFormat="1" ht="30" customHeight="1" thickBot="1">
      <c r="A261" s="416"/>
      <c r="B261" s="422" t="s">
        <v>25</v>
      </c>
      <c r="C261" s="423"/>
      <c r="D261" s="211">
        <f>D253</f>
        <v>315.69</v>
      </c>
      <c r="E261" s="212">
        <f t="shared" ref="E261:W261" si="37">E253</f>
        <v>0</v>
      </c>
      <c r="F261" s="212">
        <f t="shared" si="37"/>
        <v>0</v>
      </c>
      <c r="G261" s="212">
        <f t="shared" si="37"/>
        <v>5.9255000000000004</v>
      </c>
      <c r="H261" s="212">
        <f t="shared" si="37"/>
        <v>2.3199999999999998</v>
      </c>
      <c r="I261" s="212">
        <f t="shared" si="37"/>
        <v>0</v>
      </c>
      <c r="J261" s="212">
        <f t="shared" si="37"/>
        <v>0</v>
      </c>
      <c r="K261" s="212">
        <f t="shared" si="37"/>
        <v>0</v>
      </c>
      <c r="L261" s="212">
        <f t="shared" si="37"/>
        <v>0</v>
      </c>
      <c r="M261" s="213">
        <f t="shared" si="37"/>
        <v>0</v>
      </c>
      <c r="N261" s="211">
        <f t="shared" si="37"/>
        <v>0</v>
      </c>
      <c r="O261" s="212">
        <f t="shared" si="37"/>
        <v>0</v>
      </c>
      <c r="P261" s="212">
        <f t="shared" si="37"/>
        <v>0</v>
      </c>
      <c r="Q261" s="212">
        <f t="shared" si="37"/>
        <v>0</v>
      </c>
      <c r="R261" s="212">
        <f t="shared" si="37"/>
        <v>0</v>
      </c>
      <c r="S261" s="212">
        <f t="shared" si="37"/>
        <v>0</v>
      </c>
      <c r="T261" s="212">
        <f t="shared" si="37"/>
        <v>0</v>
      </c>
      <c r="U261" s="212">
        <f t="shared" si="37"/>
        <v>0</v>
      </c>
      <c r="V261" s="212">
        <f t="shared" si="37"/>
        <v>0</v>
      </c>
      <c r="W261" s="213">
        <f t="shared" si="37"/>
        <v>0</v>
      </c>
    </row>
    <row r="262" spans="1:23" s="155" customFormat="1" ht="30" customHeight="1">
      <c r="A262" s="415">
        <v>29</v>
      </c>
      <c r="B262" s="417" t="s">
        <v>509</v>
      </c>
      <c r="C262" s="144" t="s">
        <v>17</v>
      </c>
      <c r="D262" s="594">
        <v>1288.1199999999999</v>
      </c>
      <c r="E262" s="594">
        <v>0</v>
      </c>
      <c r="F262" s="594">
        <v>0</v>
      </c>
      <c r="G262" s="594">
        <v>0</v>
      </c>
      <c r="H262" s="596">
        <v>0</v>
      </c>
      <c r="I262" s="192">
        <v>0</v>
      </c>
      <c r="J262" s="193">
        <v>0</v>
      </c>
      <c r="K262" s="193">
        <v>0</v>
      </c>
      <c r="L262" s="193">
        <v>0</v>
      </c>
      <c r="M262" s="194">
        <v>0</v>
      </c>
      <c r="N262" s="427">
        <v>0</v>
      </c>
      <c r="O262" s="420">
        <v>0</v>
      </c>
      <c r="P262" s="420">
        <v>0</v>
      </c>
      <c r="Q262" s="420">
        <v>0</v>
      </c>
      <c r="R262" s="420">
        <v>0</v>
      </c>
      <c r="S262" s="195">
        <v>0</v>
      </c>
      <c r="T262" s="196">
        <v>0</v>
      </c>
      <c r="U262" s="196">
        <v>0</v>
      </c>
      <c r="V262" s="196">
        <v>0</v>
      </c>
      <c r="W262" s="197">
        <v>0</v>
      </c>
    </row>
    <row r="263" spans="1:23" s="155" customFormat="1" ht="30" customHeight="1">
      <c r="A263" s="415"/>
      <c r="B263" s="418"/>
      <c r="C263" s="146" t="s">
        <v>18</v>
      </c>
      <c r="D263" s="595"/>
      <c r="E263" s="595"/>
      <c r="F263" s="595"/>
      <c r="G263" s="595"/>
      <c r="H263" s="597"/>
      <c r="I263" s="198">
        <v>0</v>
      </c>
      <c r="J263" s="199">
        <v>0</v>
      </c>
      <c r="K263" s="199">
        <v>0</v>
      </c>
      <c r="L263" s="199">
        <v>0</v>
      </c>
      <c r="M263" s="200">
        <v>0</v>
      </c>
      <c r="N263" s="428"/>
      <c r="O263" s="421"/>
      <c r="P263" s="421"/>
      <c r="Q263" s="421"/>
      <c r="R263" s="421"/>
      <c r="S263" s="201">
        <v>0</v>
      </c>
      <c r="T263" s="202">
        <v>0</v>
      </c>
      <c r="U263" s="202">
        <v>0</v>
      </c>
      <c r="V263" s="202">
        <v>0</v>
      </c>
      <c r="W263" s="203">
        <v>0</v>
      </c>
    </row>
    <row r="264" spans="1:23" s="155" customFormat="1" ht="30" customHeight="1">
      <c r="A264" s="415"/>
      <c r="B264" s="418"/>
      <c r="C264" s="146" t="s">
        <v>19</v>
      </c>
      <c r="D264" s="595"/>
      <c r="E264" s="595"/>
      <c r="F264" s="595"/>
      <c r="G264" s="595"/>
      <c r="H264" s="597"/>
      <c r="I264" s="198">
        <v>0</v>
      </c>
      <c r="J264" s="199">
        <v>0</v>
      </c>
      <c r="K264" s="204">
        <v>0</v>
      </c>
      <c r="L264" s="199">
        <v>0</v>
      </c>
      <c r="M264" s="200">
        <v>0</v>
      </c>
      <c r="N264" s="428"/>
      <c r="O264" s="421"/>
      <c r="P264" s="421"/>
      <c r="Q264" s="421"/>
      <c r="R264" s="421"/>
      <c r="S264" s="201">
        <v>0</v>
      </c>
      <c r="T264" s="202">
        <v>0</v>
      </c>
      <c r="U264" s="202">
        <v>0</v>
      </c>
      <c r="V264" s="202">
        <v>0</v>
      </c>
      <c r="W264" s="203">
        <v>0</v>
      </c>
    </row>
    <row r="265" spans="1:23" s="155" customFormat="1" ht="30" customHeight="1">
      <c r="A265" s="415"/>
      <c r="B265" s="418"/>
      <c r="C265" s="146" t="s">
        <v>20</v>
      </c>
      <c r="D265" s="595"/>
      <c r="E265" s="595"/>
      <c r="F265" s="595"/>
      <c r="G265" s="595"/>
      <c r="H265" s="597"/>
      <c r="I265" s="198">
        <v>0</v>
      </c>
      <c r="J265" s="204">
        <v>0</v>
      </c>
      <c r="K265" s="199">
        <v>0</v>
      </c>
      <c r="L265" s="199">
        <v>0</v>
      </c>
      <c r="M265" s="200">
        <v>0</v>
      </c>
      <c r="N265" s="428"/>
      <c r="O265" s="421"/>
      <c r="P265" s="421"/>
      <c r="Q265" s="421"/>
      <c r="R265" s="421"/>
      <c r="S265" s="201">
        <v>0</v>
      </c>
      <c r="T265" s="202">
        <v>0</v>
      </c>
      <c r="U265" s="202">
        <v>0</v>
      </c>
      <c r="V265" s="202">
        <v>0</v>
      </c>
      <c r="W265" s="203">
        <v>0</v>
      </c>
    </row>
    <row r="266" spans="1:23" s="155" customFormat="1" ht="30" customHeight="1">
      <c r="A266" s="415"/>
      <c r="B266" s="418"/>
      <c r="C266" s="146" t="s">
        <v>21</v>
      </c>
      <c r="D266" s="595"/>
      <c r="E266" s="595"/>
      <c r="F266" s="595"/>
      <c r="G266" s="595"/>
      <c r="H266" s="597"/>
      <c r="I266" s="198">
        <v>0</v>
      </c>
      <c r="J266" s="199">
        <v>0</v>
      </c>
      <c r="K266" s="199">
        <v>0</v>
      </c>
      <c r="L266" s="199">
        <v>0</v>
      </c>
      <c r="M266" s="200">
        <v>0</v>
      </c>
      <c r="N266" s="428"/>
      <c r="O266" s="421"/>
      <c r="P266" s="421"/>
      <c r="Q266" s="421"/>
      <c r="R266" s="421"/>
      <c r="S266" s="201">
        <v>0</v>
      </c>
      <c r="T266" s="202">
        <v>0</v>
      </c>
      <c r="U266" s="202">
        <v>0</v>
      </c>
      <c r="V266" s="202">
        <v>0</v>
      </c>
      <c r="W266" s="203">
        <v>0</v>
      </c>
    </row>
    <row r="267" spans="1:23" s="155" customFormat="1" ht="30" customHeight="1">
      <c r="A267" s="415"/>
      <c r="B267" s="418"/>
      <c r="C267" s="146" t="s">
        <v>22</v>
      </c>
      <c r="D267" s="595"/>
      <c r="E267" s="595"/>
      <c r="F267" s="595"/>
      <c r="G267" s="595"/>
      <c r="H267" s="597"/>
      <c r="I267" s="198">
        <v>0</v>
      </c>
      <c r="J267" s="199">
        <v>0</v>
      </c>
      <c r="K267" s="199">
        <v>0</v>
      </c>
      <c r="L267" s="199">
        <v>0</v>
      </c>
      <c r="M267" s="200">
        <v>0</v>
      </c>
      <c r="N267" s="428"/>
      <c r="O267" s="421"/>
      <c r="P267" s="421"/>
      <c r="Q267" s="421"/>
      <c r="R267" s="421"/>
      <c r="S267" s="201">
        <v>0</v>
      </c>
      <c r="T267" s="202">
        <v>0</v>
      </c>
      <c r="U267" s="202">
        <v>0</v>
      </c>
      <c r="V267" s="202">
        <v>0</v>
      </c>
      <c r="W267" s="203">
        <v>0</v>
      </c>
    </row>
    <row r="268" spans="1:23" s="155" customFormat="1" ht="30" customHeight="1">
      <c r="A268" s="415"/>
      <c r="B268" s="418"/>
      <c r="C268" s="146" t="s">
        <v>23</v>
      </c>
      <c r="D268" s="595"/>
      <c r="E268" s="595"/>
      <c r="F268" s="595"/>
      <c r="G268" s="595"/>
      <c r="H268" s="597"/>
      <c r="I268" s="198">
        <v>0</v>
      </c>
      <c r="J268" s="199">
        <v>0</v>
      </c>
      <c r="K268" s="199">
        <v>0</v>
      </c>
      <c r="L268" s="199">
        <v>0</v>
      </c>
      <c r="M268" s="200">
        <v>0</v>
      </c>
      <c r="N268" s="428"/>
      <c r="O268" s="421"/>
      <c r="P268" s="421"/>
      <c r="Q268" s="421"/>
      <c r="R268" s="421"/>
      <c r="S268" s="201">
        <v>0</v>
      </c>
      <c r="T268" s="202">
        <v>0</v>
      </c>
      <c r="U268" s="202">
        <v>0</v>
      </c>
      <c r="V268" s="202">
        <v>0</v>
      </c>
      <c r="W268" s="203">
        <v>0</v>
      </c>
    </row>
    <row r="269" spans="1:23" s="155" customFormat="1" ht="30" customHeight="1" thickBot="1">
      <c r="A269" s="415"/>
      <c r="B269" s="419"/>
      <c r="C269" s="149" t="s">
        <v>24</v>
      </c>
      <c r="D269" s="595"/>
      <c r="E269" s="595"/>
      <c r="F269" s="595"/>
      <c r="G269" s="595"/>
      <c r="H269" s="597"/>
      <c r="I269" s="205">
        <v>0</v>
      </c>
      <c r="J269" s="206">
        <v>0</v>
      </c>
      <c r="K269" s="206">
        <v>0</v>
      </c>
      <c r="L269" s="206">
        <v>0</v>
      </c>
      <c r="M269" s="207">
        <v>0</v>
      </c>
      <c r="N269" s="429"/>
      <c r="O269" s="424"/>
      <c r="P269" s="424"/>
      <c r="Q269" s="424"/>
      <c r="R269" s="424"/>
      <c r="S269" s="208">
        <v>0</v>
      </c>
      <c r="T269" s="209">
        <v>0</v>
      </c>
      <c r="U269" s="209">
        <v>0</v>
      </c>
      <c r="V269" s="209">
        <v>0</v>
      </c>
      <c r="W269" s="210">
        <v>0</v>
      </c>
    </row>
    <row r="270" spans="1:23" s="155" customFormat="1" ht="30" customHeight="1" thickBot="1">
      <c r="A270" s="416"/>
      <c r="B270" s="422" t="s">
        <v>25</v>
      </c>
      <c r="C270" s="423"/>
      <c r="D270" s="211">
        <f>D262</f>
        <v>1288.1199999999999</v>
      </c>
      <c r="E270" s="212">
        <f t="shared" ref="E270:V270" si="38">E262</f>
        <v>0</v>
      </c>
      <c r="F270" s="212">
        <f t="shared" si="38"/>
        <v>0</v>
      </c>
      <c r="G270" s="212">
        <f t="shared" si="38"/>
        <v>0</v>
      </c>
      <c r="H270" s="212">
        <f t="shared" si="38"/>
        <v>0</v>
      </c>
      <c r="I270" s="212">
        <f t="shared" si="38"/>
        <v>0</v>
      </c>
      <c r="J270" s="212">
        <v>0</v>
      </c>
      <c r="K270" s="212">
        <v>0</v>
      </c>
      <c r="L270" s="212">
        <f t="shared" si="38"/>
        <v>0</v>
      </c>
      <c r="M270" s="213">
        <v>0</v>
      </c>
      <c r="N270" s="211">
        <f t="shared" si="38"/>
        <v>0</v>
      </c>
      <c r="O270" s="212">
        <f t="shared" si="38"/>
        <v>0</v>
      </c>
      <c r="P270" s="212">
        <f t="shared" si="38"/>
        <v>0</v>
      </c>
      <c r="Q270" s="212">
        <f t="shared" si="38"/>
        <v>0</v>
      </c>
      <c r="R270" s="212">
        <f t="shared" si="38"/>
        <v>0</v>
      </c>
      <c r="S270" s="212">
        <f t="shared" si="38"/>
        <v>0</v>
      </c>
      <c r="T270" s="212">
        <f t="shared" si="38"/>
        <v>0</v>
      </c>
      <c r="U270" s="212">
        <f t="shared" si="38"/>
        <v>0</v>
      </c>
      <c r="V270" s="212">
        <f t="shared" si="38"/>
        <v>0</v>
      </c>
      <c r="W270" s="213">
        <f t="shared" ref="W270" si="39">W262+W263+W264+W265+W266+W267+W268+W269</f>
        <v>0</v>
      </c>
    </row>
    <row r="271" spans="1:23" s="155" customFormat="1" ht="30" customHeight="1">
      <c r="A271" s="415">
        <v>30</v>
      </c>
      <c r="B271" s="417" t="s">
        <v>446</v>
      </c>
      <c r="C271" s="144" t="s">
        <v>17</v>
      </c>
      <c r="D271" s="594">
        <v>244.00640000000001</v>
      </c>
      <c r="E271" s="594">
        <v>0</v>
      </c>
      <c r="F271" s="594">
        <v>0</v>
      </c>
      <c r="G271" s="594">
        <v>6.3826999999999998</v>
      </c>
      <c r="H271" s="596">
        <v>0</v>
      </c>
      <c r="I271" s="192">
        <v>0</v>
      </c>
      <c r="J271" s="193">
        <v>0</v>
      </c>
      <c r="K271" s="193">
        <v>0</v>
      </c>
      <c r="L271" s="193">
        <v>0</v>
      </c>
      <c r="M271" s="194">
        <v>0</v>
      </c>
      <c r="N271" s="427">
        <v>0</v>
      </c>
      <c r="O271" s="420">
        <v>0</v>
      </c>
      <c r="P271" s="420">
        <v>0</v>
      </c>
      <c r="Q271" s="420">
        <v>0</v>
      </c>
      <c r="R271" s="420">
        <v>0</v>
      </c>
      <c r="S271" s="195">
        <v>0</v>
      </c>
      <c r="T271" s="196">
        <v>0</v>
      </c>
      <c r="U271" s="196">
        <v>0</v>
      </c>
      <c r="V271" s="196">
        <v>0</v>
      </c>
      <c r="W271" s="197">
        <v>0</v>
      </c>
    </row>
    <row r="272" spans="1:23" s="155" customFormat="1" ht="30" customHeight="1">
      <c r="A272" s="415"/>
      <c r="B272" s="418"/>
      <c r="C272" s="146" t="s">
        <v>18</v>
      </c>
      <c r="D272" s="595"/>
      <c r="E272" s="595"/>
      <c r="F272" s="595"/>
      <c r="G272" s="595"/>
      <c r="H272" s="597"/>
      <c r="I272" s="198">
        <v>0</v>
      </c>
      <c r="J272" s="199">
        <v>0</v>
      </c>
      <c r="K272" s="199">
        <v>0</v>
      </c>
      <c r="L272" s="199">
        <v>0</v>
      </c>
      <c r="M272" s="200">
        <v>0</v>
      </c>
      <c r="N272" s="428"/>
      <c r="O272" s="421"/>
      <c r="P272" s="421"/>
      <c r="Q272" s="421"/>
      <c r="R272" s="421"/>
      <c r="S272" s="201">
        <v>0</v>
      </c>
      <c r="T272" s="202">
        <v>0</v>
      </c>
      <c r="U272" s="202">
        <v>0</v>
      </c>
      <c r="V272" s="202">
        <v>0</v>
      </c>
      <c r="W272" s="203">
        <v>0</v>
      </c>
    </row>
    <row r="273" spans="1:23" s="155" customFormat="1" ht="30" customHeight="1">
      <c r="A273" s="415"/>
      <c r="B273" s="418"/>
      <c r="C273" s="146" t="s">
        <v>19</v>
      </c>
      <c r="D273" s="595"/>
      <c r="E273" s="595"/>
      <c r="F273" s="595"/>
      <c r="G273" s="595"/>
      <c r="H273" s="597"/>
      <c r="I273" s="198">
        <v>0</v>
      </c>
      <c r="J273" s="199">
        <v>0</v>
      </c>
      <c r="K273" s="204">
        <v>0</v>
      </c>
      <c r="L273" s="199">
        <v>0</v>
      </c>
      <c r="M273" s="200">
        <v>0</v>
      </c>
      <c r="N273" s="428"/>
      <c r="O273" s="421"/>
      <c r="P273" s="421"/>
      <c r="Q273" s="421"/>
      <c r="R273" s="421"/>
      <c r="S273" s="201">
        <v>0</v>
      </c>
      <c r="T273" s="202">
        <v>0</v>
      </c>
      <c r="U273" s="202">
        <v>0</v>
      </c>
      <c r="V273" s="202">
        <v>0</v>
      </c>
      <c r="W273" s="203">
        <v>0</v>
      </c>
    </row>
    <row r="274" spans="1:23" s="155" customFormat="1" ht="30" customHeight="1">
      <c r="A274" s="415"/>
      <c r="B274" s="418"/>
      <c r="C274" s="146" t="s">
        <v>20</v>
      </c>
      <c r="D274" s="595"/>
      <c r="E274" s="595"/>
      <c r="F274" s="595"/>
      <c r="G274" s="595"/>
      <c r="H274" s="597"/>
      <c r="I274" s="198">
        <v>0</v>
      </c>
      <c r="J274" s="204">
        <v>0</v>
      </c>
      <c r="K274" s="199">
        <v>0</v>
      </c>
      <c r="L274" s="199">
        <v>0</v>
      </c>
      <c r="M274" s="200">
        <v>0</v>
      </c>
      <c r="N274" s="428"/>
      <c r="O274" s="421"/>
      <c r="P274" s="421"/>
      <c r="Q274" s="421"/>
      <c r="R274" s="421"/>
      <c r="S274" s="201">
        <v>0</v>
      </c>
      <c r="T274" s="202">
        <v>0</v>
      </c>
      <c r="U274" s="202">
        <v>0</v>
      </c>
      <c r="V274" s="202">
        <v>0</v>
      </c>
      <c r="W274" s="203">
        <v>0</v>
      </c>
    </row>
    <row r="275" spans="1:23" s="155" customFormat="1" ht="30" customHeight="1">
      <c r="A275" s="415"/>
      <c r="B275" s="418"/>
      <c r="C275" s="146" t="s">
        <v>21</v>
      </c>
      <c r="D275" s="595"/>
      <c r="E275" s="595"/>
      <c r="F275" s="595"/>
      <c r="G275" s="595"/>
      <c r="H275" s="597"/>
      <c r="I275" s="198">
        <v>0</v>
      </c>
      <c r="J275" s="199">
        <v>0</v>
      </c>
      <c r="K275" s="199">
        <v>0</v>
      </c>
      <c r="L275" s="199">
        <v>0</v>
      </c>
      <c r="M275" s="200">
        <v>0</v>
      </c>
      <c r="N275" s="428"/>
      <c r="O275" s="421"/>
      <c r="P275" s="421"/>
      <c r="Q275" s="421"/>
      <c r="R275" s="421"/>
      <c r="S275" s="201">
        <v>0</v>
      </c>
      <c r="T275" s="202">
        <v>0</v>
      </c>
      <c r="U275" s="202">
        <v>0</v>
      </c>
      <c r="V275" s="202">
        <v>0</v>
      </c>
      <c r="W275" s="203">
        <v>0</v>
      </c>
    </row>
    <row r="276" spans="1:23" s="155" customFormat="1" ht="30" customHeight="1">
      <c r="A276" s="415"/>
      <c r="B276" s="418"/>
      <c r="C276" s="146" t="s">
        <v>22</v>
      </c>
      <c r="D276" s="595"/>
      <c r="E276" s="595"/>
      <c r="F276" s="595"/>
      <c r="G276" s="595"/>
      <c r="H276" s="597"/>
      <c r="I276" s="198">
        <v>0</v>
      </c>
      <c r="J276" s="199">
        <v>0</v>
      </c>
      <c r="K276" s="199">
        <v>0</v>
      </c>
      <c r="L276" s="199">
        <v>0</v>
      </c>
      <c r="M276" s="200">
        <v>0</v>
      </c>
      <c r="N276" s="428"/>
      <c r="O276" s="421"/>
      <c r="P276" s="421"/>
      <c r="Q276" s="421"/>
      <c r="R276" s="421"/>
      <c r="S276" s="201">
        <v>0</v>
      </c>
      <c r="T276" s="202">
        <v>0</v>
      </c>
      <c r="U276" s="202">
        <v>0</v>
      </c>
      <c r="V276" s="202">
        <v>0</v>
      </c>
      <c r="W276" s="203">
        <v>0</v>
      </c>
    </row>
    <row r="277" spans="1:23" s="155" customFormat="1" ht="30" customHeight="1">
      <c r="A277" s="415"/>
      <c r="B277" s="418"/>
      <c r="C277" s="146" t="s">
        <v>23</v>
      </c>
      <c r="D277" s="595"/>
      <c r="E277" s="595"/>
      <c r="F277" s="595"/>
      <c r="G277" s="595"/>
      <c r="H277" s="597"/>
      <c r="I277" s="198">
        <v>0</v>
      </c>
      <c r="J277" s="199">
        <v>0</v>
      </c>
      <c r="K277" s="199">
        <v>0</v>
      </c>
      <c r="L277" s="199">
        <v>0</v>
      </c>
      <c r="M277" s="200">
        <v>0</v>
      </c>
      <c r="N277" s="428"/>
      <c r="O277" s="421"/>
      <c r="P277" s="421"/>
      <c r="Q277" s="421"/>
      <c r="R277" s="421"/>
      <c r="S277" s="201">
        <v>0</v>
      </c>
      <c r="T277" s="202">
        <v>0</v>
      </c>
      <c r="U277" s="202">
        <v>0</v>
      </c>
      <c r="V277" s="202">
        <v>0</v>
      </c>
      <c r="W277" s="203">
        <v>0</v>
      </c>
    </row>
    <row r="278" spans="1:23" s="155" customFormat="1" ht="30" customHeight="1" thickBot="1">
      <c r="A278" s="415"/>
      <c r="B278" s="419"/>
      <c r="C278" s="149" t="s">
        <v>24</v>
      </c>
      <c r="D278" s="595"/>
      <c r="E278" s="595"/>
      <c r="F278" s="595"/>
      <c r="G278" s="595"/>
      <c r="H278" s="597"/>
      <c r="I278" s="205">
        <v>0</v>
      </c>
      <c r="J278" s="206">
        <v>0</v>
      </c>
      <c r="K278" s="206">
        <v>0</v>
      </c>
      <c r="L278" s="206">
        <v>0</v>
      </c>
      <c r="M278" s="207">
        <v>0</v>
      </c>
      <c r="N278" s="429"/>
      <c r="O278" s="424"/>
      <c r="P278" s="424"/>
      <c r="Q278" s="424"/>
      <c r="R278" s="424"/>
      <c r="S278" s="208">
        <v>0</v>
      </c>
      <c r="T278" s="209">
        <v>0</v>
      </c>
      <c r="U278" s="209">
        <v>0</v>
      </c>
      <c r="V278" s="209">
        <v>0</v>
      </c>
      <c r="W278" s="210">
        <v>0</v>
      </c>
    </row>
    <row r="279" spans="1:23" s="155" customFormat="1" ht="30" customHeight="1" thickBot="1">
      <c r="A279" s="416"/>
      <c r="B279" s="422" t="s">
        <v>25</v>
      </c>
      <c r="C279" s="423"/>
      <c r="D279" s="211">
        <f>D271</f>
        <v>244.00640000000001</v>
      </c>
      <c r="E279" s="212">
        <f t="shared" ref="E279:W279" si="40">E271</f>
        <v>0</v>
      </c>
      <c r="F279" s="212">
        <f t="shared" si="40"/>
        <v>0</v>
      </c>
      <c r="G279" s="212">
        <f t="shared" si="40"/>
        <v>6.3826999999999998</v>
      </c>
      <c r="H279" s="212">
        <f t="shared" si="40"/>
        <v>0</v>
      </c>
      <c r="I279" s="212">
        <f t="shared" si="40"/>
        <v>0</v>
      </c>
      <c r="J279" s="212">
        <f t="shared" si="40"/>
        <v>0</v>
      </c>
      <c r="K279" s="212">
        <v>0</v>
      </c>
      <c r="L279" s="212">
        <v>0</v>
      </c>
      <c r="M279" s="213">
        <f t="shared" si="40"/>
        <v>0</v>
      </c>
      <c r="N279" s="211">
        <f t="shared" si="40"/>
        <v>0</v>
      </c>
      <c r="O279" s="212">
        <f t="shared" si="40"/>
        <v>0</v>
      </c>
      <c r="P279" s="212">
        <f t="shared" si="40"/>
        <v>0</v>
      </c>
      <c r="Q279" s="212">
        <f t="shared" si="40"/>
        <v>0</v>
      </c>
      <c r="R279" s="212">
        <f t="shared" si="40"/>
        <v>0</v>
      </c>
      <c r="S279" s="212">
        <f t="shared" si="40"/>
        <v>0</v>
      </c>
      <c r="T279" s="212">
        <f t="shared" si="40"/>
        <v>0</v>
      </c>
      <c r="U279" s="212">
        <f t="shared" si="40"/>
        <v>0</v>
      </c>
      <c r="V279" s="212">
        <f t="shared" si="40"/>
        <v>0</v>
      </c>
      <c r="W279" s="213">
        <f t="shared" si="40"/>
        <v>0</v>
      </c>
    </row>
    <row r="280" spans="1:23" s="155" customFormat="1" ht="30" customHeight="1">
      <c r="A280" s="415">
        <v>31</v>
      </c>
      <c r="B280" s="417" t="s">
        <v>510</v>
      </c>
      <c r="C280" s="144" t="s">
        <v>17</v>
      </c>
      <c r="D280" s="594">
        <v>803.6</v>
      </c>
      <c r="E280" s="594">
        <v>0</v>
      </c>
      <c r="F280" s="594">
        <v>9.6999999999999993</v>
      </c>
      <c r="G280" s="594">
        <v>0</v>
      </c>
      <c r="H280" s="596">
        <v>0</v>
      </c>
      <c r="I280" s="192">
        <v>161.26</v>
      </c>
      <c r="J280" s="193">
        <v>0</v>
      </c>
      <c r="K280" s="193">
        <v>0</v>
      </c>
      <c r="L280" s="193">
        <v>0</v>
      </c>
      <c r="M280" s="194">
        <v>0</v>
      </c>
      <c r="N280" s="427"/>
      <c r="O280" s="420"/>
      <c r="P280" s="420"/>
      <c r="Q280" s="420"/>
      <c r="R280" s="420"/>
      <c r="S280" s="195">
        <v>0</v>
      </c>
      <c r="T280" s="196">
        <v>0</v>
      </c>
      <c r="U280" s="196">
        <v>0</v>
      </c>
      <c r="V280" s="196">
        <v>0</v>
      </c>
      <c r="W280" s="197">
        <v>0</v>
      </c>
    </row>
    <row r="281" spans="1:23" s="155" customFormat="1" ht="30" customHeight="1">
      <c r="A281" s="415"/>
      <c r="B281" s="418"/>
      <c r="C281" s="146" t="s">
        <v>18</v>
      </c>
      <c r="D281" s="595"/>
      <c r="E281" s="595"/>
      <c r="F281" s="595"/>
      <c r="G281" s="595"/>
      <c r="H281" s="597"/>
      <c r="I281" s="198">
        <v>15</v>
      </c>
      <c r="J281" s="199">
        <v>0</v>
      </c>
      <c r="K281" s="199">
        <v>0</v>
      </c>
      <c r="L281" s="199">
        <v>0</v>
      </c>
      <c r="M281" s="200">
        <v>0</v>
      </c>
      <c r="N281" s="428"/>
      <c r="O281" s="421"/>
      <c r="P281" s="421"/>
      <c r="Q281" s="421"/>
      <c r="R281" s="421"/>
      <c r="S281" s="201">
        <v>0</v>
      </c>
      <c r="T281" s="202">
        <v>0</v>
      </c>
      <c r="U281" s="202">
        <v>0</v>
      </c>
      <c r="V281" s="202">
        <v>0</v>
      </c>
      <c r="W281" s="203">
        <v>0</v>
      </c>
    </row>
    <row r="282" spans="1:23" s="155" customFormat="1" ht="30" customHeight="1">
      <c r="A282" s="415"/>
      <c r="B282" s="418"/>
      <c r="C282" s="146" t="s">
        <v>19</v>
      </c>
      <c r="D282" s="595"/>
      <c r="E282" s="595"/>
      <c r="F282" s="595"/>
      <c r="G282" s="595"/>
      <c r="H282" s="597"/>
      <c r="I282" s="198">
        <v>13</v>
      </c>
      <c r="J282" s="199">
        <v>0</v>
      </c>
      <c r="K282" s="204">
        <v>0</v>
      </c>
      <c r="L282" s="199">
        <v>0</v>
      </c>
      <c r="M282" s="200">
        <v>0</v>
      </c>
      <c r="N282" s="428"/>
      <c r="O282" s="421"/>
      <c r="P282" s="421"/>
      <c r="Q282" s="421"/>
      <c r="R282" s="421"/>
      <c r="S282" s="201">
        <v>0</v>
      </c>
      <c r="T282" s="202">
        <v>0</v>
      </c>
      <c r="U282" s="202">
        <v>0</v>
      </c>
      <c r="V282" s="202">
        <v>0</v>
      </c>
      <c r="W282" s="203">
        <v>0</v>
      </c>
    </row>
    <row r="283" spans="1:23" s="155" customFormat="1" ht="30" customHeight="1">
      <c r="A283" s="415"/>
      <c r="B283" s="418"/>
      <c r="C283" s="146" t="s">
        <v>20</v>
      </c>
      <c r="D283" s="595"/>
      <c r="E283" s="595"/>
      <c r="F283" s="595"/>
      <c r="G283" s="595"/>
      <c r="H283" s="597"/>
      <c r="I283" s="198">
        <v>25</v>
      </c>
      <c r="J283" s="204">
        <v>0</v>
      </c>
      <c r="K283" s="199">
        <v>0</v>
      </c>
      <c r="L283" s="199">
        <v>0</v>
      </c>
      <c r="M283" s="200">
        <v>0</v>
      </c>
      <c r="N283" s="428"/>
      <c r="O283" s="421"/>
      <c r="P283" s="421"/>
      <c r="Q283" s="421"/>
      <c r="R283" s="421"/>
      <c r="S283" s="201">
        <v>0</v>
      </c>
      <c r="T283" s="202">
        <v>0</v>
      </c>
      <c r="U283" s="202">
        <v>0</v>
      </c>
      <c r="V283" s="202">
        <v>0</v>
      </c>
      <c r="W283" s="203">
        <v>0</v>
      </c>
    </row>
    <row r="284" spans="1:23" s="155" customFormat="1" ht="30" customHeight="1">
      <c r="A284" s="415"/>
      <c r="B284" s="418"/>
      <c r="C284" s="146" t="s">
        <v>21</v>
      </c>
      <c r="D284" s="595"/>
      <c r="E284" s="595"/>
      <c r="F284" s="595"/>
      <c r="G284" s="595"/>
      <c r="H284" s="597"/>
      <c r="I284" s="198">
        <v>0</v>
      </c>
      <c r="J284" s="199">
        <v>0</v>
      </c>
      <c r="K284" s="199">
        <v>0</v>
      </c>
      <c r="L284" s="199">
        <v>0</v>
      </c>
      <c r="M284" s="200">
        <v>0</v>
      </c>
      <c r="N284" s="428"/>
      <c r="O284" s="421"/>
      <c r="P284" s="421"/>
      <c r="Q284" s="421"/>
      <c r="R284" s="421"/>
      <c r="S284" s="201">
        <v>0</v>
      </c>
      <c r="T284" s="202">
        <v>0</v>
      </c>
      <c r="U284" s="202">
        <v>0</v>
      </c>
      <c r="V284" s="202">
        <v>0</v>
      </c>
      <c r="W284" s="203">
        <v>0</v>
      </c>
    </row>
    <row r="285" spans="1:23" s="155" customFormat="1" ht="30" customHeight="1">
      <c r="A285" s="415"/>
      <c r="B285" s="418"/>
      <c r="C285" s="146" t="s">
        <v>22</v>
      </c>
      <c r="D285" s="595"/>
      <c r="E285" s="595"/>
      <c r="F285" s="595"/>
      <c r="G285" s="595"/>
      <c r="H285" s="597"/>
      <c r="I285" s="198">
        <v>80</v>
      </c>
      <c r="J285" s="199">
        <v>0</v>
      </c>
      <c r="K285" s="199">
        <v>0</v>
      </c>
      <c r="L285" s="199">
        <v>0</v>
      </c>
      <c r="M285" s="200">
        <v>0</v>
      </c>
      <c r="N285" s="428"/>
      <c r="O285" s="421"/>
      <c r="P285" s="421"/>
      <c r="Q285" s="421"/>
      <c r="R285" s="421"/>
      <c r="S285" s="201">
        <v>0</v>
      </c>
      <c r="T285" s="202">
        <v>0</v>
      </c>
      <c r="U285" s="202">
        <v>0</v>
      </c>
      <c r="V285" s="202">
        <v>0</v>
      </c>
      <c r="W285" s="203">
        <v>0</v>
      </c>
    </row>
    <row r="286" spans="1:23" s="155" customFormat="1" ht="30" customHeight="1">
      <c r="A286" s="415"/>
      <c r="B286" s="418"/>
      <c r="C286" s="146" t="s">
        <v>23</v>
      </c>
      <c r="D286" s="595"/>
      <c r="E286" s="595"/>
      <c r="F286" s="595"/>
      <c r="G286" s="595"/>
      <c r="H286" s="597"/>
      <c r="I286" s="198">
        <v>27.18</v>
      </c>
      <c r="J286" s="199">
        <v>0</v>
      </c>
      <c r="K286" s="199">
        <v>0</v>
      </c>
      <c r="L286" s="199">
        <v>0</v>
      </c>
      <c r="M286" s="200">
        <v>0</v>
      </c>
      <c r="N286" s="428"/>
      <c r="O286" s="421"/>
      <c r="P286" s="421"/>
      <c r="Q286" s="421"/>
      <c r="R286" s="421"/>
      <c r="S286" s="201">
        <v>0</v>
      </c>
      <c r="T286" s="202">
        <v>0</v>
      </c>
      <c r="U286" s="202">
        <v>0</v>
      </c>
      <c r="V286" s="202">
        <v>0</v>
      </c>
      <c r="W286" s="203">
        <v>0</v>
      </c>
    </row>
    <row r="287" spans="1:23" s="155" customFormat="1" ht="30" customHeight="1" thickBot="1">
      <c r="A287" s="415"/>
      <c r="B287" s="419"/>
      <c r="C287" s="149" t="s">
        <v>24</v>
      </c>
      <c r="D287" s="595"/>
      <c r="E287" s="595"/>
      <c r="F287" s="595"/>
      <c r="G287" s="595"/>
      <c r="H287" s="597"/>
      <c r="I287" s="205">
        <v>0</v>
      </c>
      <c r="J287" s="206">
        <v>0</v>
      </c>
      <c r="K287" s="206">
        <v>0</v>
      </c>
      <c r="L287" s="206">
        <v>0</v>
      </c>
      <c r="M287" s="207">
        <v>0</v>
      </c>
      <c r="N287" s="429"/>
      <c r="O287" s="424"/>
      <c r="P287" s="424"/>
      <c r="Q287" s="424"/>
      <c r="R287" s="424"/>
      <c r="S287" s="208">
        <v>0</v>
      </c>
      <c r="T287" s="209">
        <v>0</v>
      </c>
      <c r="U287" s="209">
        <v>0</v>
      </c>
      <c r="V287" s="209">
        <v>0</v>
      </c>
      <c r="W287" s="210">
        <v>0</v>
      </c>
    </row>
    <row r="288" spans="1:23" s="155" customFormat="1" ht="30" customHeight="1" thickBot="1">
      <c r="A288" s="416"/>
      <c r="B288" s="422" t="s">
        <v>25</v>
      </c>
      <c r="C288" s="423"/>
      <c r="D288" s="211">
        <f>D280</f>
        <v>803.6</v>
      </c>
      <c r="E288" s="212">
        <f t="shared" ref="E288:W288" si="41">E280</f>
        <v>0</v>
      </c>
      <c r="F288" s="212">
        <f t="shared" si="41"/>
        <v>9.6999999999999993</v>
      </c>
      <c r="G288" s="212">
        <f t="shared" si="41"/>
        <v>0</v>
      </c>
      <c r="H288" s="212">
        <f t="shared" si="41"/>
        <v>0</v>
      </c>
      <c r="I288" s="212">
        <f>I280+I281+I282+I283+I284+I285+I286</f>
        <v>321.44</v>
      </c>
      <c r="J288" s="212">
        <f t="shared" si="41"/>
        <v>0</v>
      </c>
      <c r="K288" s="212">
        <f t="shared" si="41"/>
        <v>0</v>
      </c>
      <c r="L288" s="212">
        <f t="shared" si="41"/>
        <v>0</v>
      </c>
      <c r="M288" s="213">
        <f t="shared" si="41"/>
        <v>0</v>
      </c>
      <c r="N288" s="211">
        <f t="shared" si="41"/>
        <v>0</v>
      </c>
      <c r="O288" s="212">
        <f t="shared" si="41"/>
        <v>0</v>
      </c>
      <c r="P288" s="212">
        <f t="shared" si="41"/>
        <v>0</v>
      </c>
      <c r="Q288" s="212">
        <f t="shared" si="41"/>
        <v>0</v>
      </c>
      <c r="R288" s="212">
        <f t="shared" si="41"/>
        <v>0</v>
      </c>
      <c r="S288" s="212">
        <f t="shared" si="41"/>
        <v>0</v>
      </c>
      <c r="T288" s="212">
        <f t="shared" si="41"/>
        <v>0</v>
      </c>
      <c r="U288" s="212">
        <f t="shared" si="41"/>
        <v>0</v>
      </c>
      <c r="V288" s="212">
        <f t="shared" si="41"/>
        <v>0</v>
      </c>
      <c r="W288" s="213">
        <f t="shared" si="41"/>
        <v>0</v>
      </c>
    </row>
    <row r="289" spans="1:23" s="155" customFormat="1" ht="30" customHeight="1">
      <c r="A289" s="415">
        <v>32</v>
      </c>
      <c r="B289" s="417" t="s">
        <v>511</v>
      </c>
      <c r="C289" s="144" t="s">
        <v>17</v>
      </c>
      <c r="D289" s="594">
        <v>811.23</v>
      </c>
      <c r="E289" s="594">
        <v>0</v>
      </c>
      <c r="F289" s="594">
        <v>0</v>
      </c>
      <c r="G289" s="594">
        <v>0</v>
      </c>
      <c r="H289" s="596">
        <v>0</v>
      </c>
      <c r="I289" s="192">
        <v>0</v>
      </c>
      <c r="J289" s="193">
        <v>0</v>
      </c>
      <c r="K289" s="193">
        <v>0</v>
      </c>
      <c r="L289" s="193">
        <v>0</v>
      </c>
      <c r="M289" s="194">
        <v>0</v>
      </c>
      <c r="N289" s="427">
        <v>0</v>
      </c>
      <c r="O289" s="420">
        <v>0</v>
      </c>
      <c r="P289" s="420">
        <v>0</v>
      </c>
      <c r="Q289" s="420">
        <v>0</v>
      </c>
      <c r="R289" s="420">
        <v>0</v>
      </c>
      <c r="S289" s="195">
        <v>0</v>
      </c>
      <c r="T289" s="196">
        <v>0</v>
      </c>
      <c r="U289" s="196">
        <v>0</v>
      </c>
      <c r="V289" s="196">
        <v>0</v>
      </c>
      <c r="W289" s="197">
        <v>0</v>
      </c>
    </row>
    <row r="290" spans="1:23" s="155" customFormat="1" ht="30" customHeight="1">
      <c r="A290" s="415"/>
      <c r="B290" s="418"/>
      <c r="C290" s="146" t="s">
        <v>18</v>
      </c>
      <c r="D290" s="595"/>
      <c r="E290" s="595"/>
      <c r="F290" s="595"/>
      <c r="G290" s="595"/>
      <c r="H290" s="597"/>
      <c r="I290" s="198">
        <v>0</v>
      </c>
      <c r="J290" s="199">
        <v>0</v>
      </c>
      <c r="K290" s="199">
        <v>0</v>
      </c>
      <c r="L290" s="199">
        <v>0</v>
      </c>
      <c r="M290" s="200">
        <v>0</v>
      </c>
      <c r="N290" s="428"/>
      <c r="O290" s="421"/>
      <c r="P290" s="421"/>
      <c r="Q290" s="421"/>
      <c r="R290" s="421"/>
      <c r="S290" s="201">
        <v>0</v>
      </c>
      <c r="T290" s="202">
        <v>0</v>
      </c>
      <c r="U290" s="202">
        <v>0</v>
      </c>
      <c r="V290" s="202">
        <v>0</v>
      </c>
      <c r="W290" s="203">
        <v>0</v>
      </c>
    </row>
    <row r="291" spans="1:23" s="155" customFormat="1" ht="30" customHeight="1">
      <c r="A291" s="415"/>
      <c r="B291" s="418"/>
      <c r="C291" s="146" t="s">
        <v>19</v>
      </c>
      <c r="D291" s="595"/>
      <c r="E291" s="595"/>
      <c r="F291" s="595"/>
      <c r="G291" s="595"/>
      <c r="H291" s="597"/>
      <c r="I291" s="198">
        <v>0</v>
      </c>
      <c r="J291" s="199">
        <v>0</v>
      </c>
      <c r="K291" s="204">
        <v>0</v>
      </c>
      <c r="L291" s="199">
        <v>0</v>
      </c>
      <c r="M291" s="200">
        <v>0</v>
      </c>
      <c r="N291" s="428"/>
      <c r="O291" s="421"/>
      <c r="P291" s="421"/>
      <c r="Q291" s="421"/>
      <c r="R291" s="421"/>
      <c r="S291" s="201">
        <v>0</v>
      </c>
      <c r="T291" s="202">
        <v>0</v>
      </c>
      <c r="U291" s="202">
        <v>0</v>
      </c>
      <c r="V291" s="202">
        <v>0</v>
      </c>
      <c r="W291" s="203">
        <v>0</v>
      </c>
    </row>
    <row r="292" spans="1:23" s="155" customFormat="1" ht="30" customHeight="1">
      <c r="A292" s="415"/>
      <c r="B292" s="418"/>
      <c r="C292" s="146" t="s">
        <v>20</v>
      </c>
      <c r="D292" s="595"/>
      <c r="E292" s="595"/>
      <c r="F292" s="595"/>
      <c r="G292" s="595"/>
      <c r="H292" s="597"/>
      <c r="I292" s="198">
        <v>0</v>
      </c>
      <c r="J292" s="204">
        <v>0</v>
      </c>
      <c r="K292" s="199">
        <v>0</v>
      </c>
      <c r="L292" s="199">
        <v>0</v>
      </c>
      <c r="M292" s="200">
        <v>0</v>
      </c>
      <c r="N292" s="428"/>
      <c r="O292" s="421"/>
      <c r="P292" s="421"/>
      <c r="Q292" s="421"/>
      <c r="R292" s="421"/>
      <c r="S292" s="201">
        <v>0</v>
      </c>
      <c r="T292" s="202">
        <v>0</v>
      </c>
      <c r="U292" s="202">
        <v>0</v>
      </c>
      <c r="V292" s="202">
        <v>0</v>
      </c>
      <c r="W292" s="203">
        <v>0</v>
      </c>
    </row>
    <row r="293" spans="1:23" s="155" customFormat="1" ht="30" customHeight="1">
      <c r="A293" s="415"/>
      <c r="B293" s="418"/>
      <c r="C293" s="146" t="s">
        <v>21</v>
      </c>
      <c r="D293" s="595"/>
      <c r="E293" s="595"/>
      <c r="F293" s="595"/>
      <c r="G293" s="595"/>
      <c r="H293" s="597"/>
      <c r="I293" s="198">
        <v>0</v>
      </c>
      <c r="J293" s="199">
        <v>0</v>
      </c>
      <c r="K293" s="199">
        <v>0</v>
      </c>
      <c r="L293" s="199">
        <v>0</v>
      </c>
      <c r="M293" s="200">
        <v>0</v>
      </c>
      <c r="N293" s="428"/>
      <c r="O293" s="421"/>
      <c r="P293" s="421"/>
      <c r="Q293" s="421"/>
      <c r="R293" s="421"/>
      <c r="S293" s="201">
        <v>0</v>
      </c>
      <c r="T293" s="202">
        <v>0</v>
      </c>
      <c r="U293" s="202">
        <v>0</v>
      </c>
      <c r="V293" s="202">
        <v>0</v>
      </c>
      <c r="W293" s="203">
        <v>0</v>
      </c>
    </row>
    <row r="294" spans="1:23" s="155" customFormat="1" ht="30" customHeight="1">
      <c r="A294" s="415"/>
      <c r="B294" s="418"/>
      <c r="C294" s="146" t="s">
        <v>22</v>
      </c>
      <c r="D294" s="595"/>
      <c r="E294" s="595"/>
      <c r="F294" s="595"/>
      <c r="G294" s="595"/>
      <c r="H294" s="597"/>
      <c r="I294" s="198">
        <v>0</v>
      </c>
      <c r="J294" s="199">
        <v>0</v>
      </c>
      <c r="K294" s="199">
        <v>0</v>
      </c>
      <c r="L294" s="199">
        <v>0</v>
      </c>
      <c r="M294" s="200">
        <v>0</v>
      </c>
      <c r="N294" s="428"/>
      <c r="O294" s="421"/>
      <c r="P294" s="421"/>
      <c r="Q294" s="421"/>
      <c r="R294" s="421"/>
      <c r="S294" s="201">
        <v>0</v>
      </c>
      <c r="T294" s="202">
        <v>0</v>
      </c>
      <c r="U294" s="202">
        <v>0</v>
      </c>
      <c r="V294" s="202">
        <v>0</v>
      </c>
      <c r="W294" s="203">
        <v>0</v>
      </c>
    </row>
    <row r="295" spans="1:23" s="155" customFormat="1" ht="30" customHeight="1">
      <c r="A295" s="415"/>
      <c r="B295" s="418"/>
      <c r="C295" s="146" t="s">
        <v>23</v>
      </c>
      <c r="D295" s="595"/>
      <c r="E295" s="595"/>
      <c r="F295" s="595"/>
      <c r="G295" s="595"/>
      <c r="H295" s="597"/>
      <c r="I295" s="198">
        <v>0</v>
      </c>
      <c r="J295" s="199">
        <v>0</v>
      </c>
      <c r="K295" s="199">
        <v>0</v>
      </c>
      <c r="L295" s="199">
        <v>0</v>
      </c>
      <c r="M295" s="200">
        <v>0</v>
      </c>
      <c r="N295" s="428"/>
      <c r="O295" s="421"/>
      <c r="P295" s="421"/>
      <c r="Q295" s="421"/>
      <c r="R295" s="421"/>
      <c r="S295" s="201">
        <v>0</v>
      </c>
      <c r="T295" s="202">
        <v>0</v>
      </c>
      <c r="U295" s="202">
        <v>0</v>
      </c>
      <c r="V295" s="202">
        <v>0</v>
      </c>
      <c r="W295" s="203">
        <v>0</v>
      </c>
    </row>
    <row r="296" spans="1:23" s="155" customFormat="1" ht="30" customHeight="1" thickBot="1">
      <c r="A296" s="415"/>
      <c r="B296" s="419"/>
      <c r="C296" s="149" t="s">
        <v>24</v>
      </c>
      <c r="D296" s="595"/>
      <c r="E296" s="595"/>
      <c r="F296" s="595"/>
      <c r="G296" s="595"/>
      <c r="H296" s="597"/>
      <c r="I296" s="205">
        <v>0</v>
      </c>
      <c r="J296" s="206">
        <v>0</v>
      </c>
      <c r="K296" s="206">
        <v>0</v>
      </c>
      <c r="L296" s="206">
        <v>0</v>
      </c>
      <c r="M296" s="207">
        <v>0</v>
      </c>
      <c r="N296" s="429"/>
      <c r="O296" s="424"/>
      <c r="P296" s="424"/>
      <c r="Q296" s="424"/>
      <c r="R296" s="424"/>
      <c r="S296" s="208">
        <v>0</v>
      </c>
      <c r="T296" s="209">
        <v>0</v>
      </c>
      <c r="U296" s="209">
        <v>0</v>
      </c>
      <c r="V296" s="209">
        <v>0</v>
      </c>
      <c r="W296" s="210">
        <v>0</v>
      </c>
    </row>
    <row r="297" spans="1:23" s="155" customFormat="1" ht="30" customHeight="1" thickBot="1">
      <c r="A297" s="416"/>
      <c r="B297" s="422" t="s">
        <v>25</v>
      </c>
      <c r="C297" s="423"/>
      <c r="D297" s="211">
        <f>D289</f>
        <v>811.23</v>
      </c>
      <c r="E297" s="212">
        <f t="shared" ref="E297:W297" si="42">E289</f>
        <v>0</v>
      </c>
      <c r="F297" s="212">
        <f t="shared" si="42"/>
        <v>0</v>
      </c>
      <c r="G297" s="212">
        <f t="shared" si="42"/>
        <v>0</v>
      </c>
      <c r="H297" s="212">
        <f t="shared" si="42"/>
        <v>0</v>
      </c>
      <c r="I297" s="212">
        <f t="shared" si="42"/>
        <v>0</v>
      </c>
      <c r="J297" s="212">
        <f t="shared" si="42"/>
        <v>0</v>
      </c>
      <c r="K297" s="212">
        <f t="shared" si="42"/>
        <v>0</v>
      </c>
      <c r="L297" s="212">
        <f t="shared" si="42"/>
        <v>0</v>
      </c>
      <c r="M297" s="213">
        <v>0</v>
      </c>
      <c r="N297" s="211">
        <f t="shared" si="42"/>
        <v>0</v>
      </c>
      <c r="O297" s="212">
        <f t="shared" si="42"/>
        <v>0</v>
      </c>
      <c r="P297" s="212">
        <f t="shared" si="42"/>
        <v>0</v>
      </c>
      <c r="Q297" s="212">
        <f t="shared" si="42"/>
        <v>0</v>
      </c>
      <c r="R297" s="212">
        <f t="shared" si="42"/>
        <v>0</v>
      </c>
      <c r="S297" s="212">
        <f t="shared" si="42"/>
        <v>0</v>
      </c>
      <c r="T297" s="212">
        <f t="shared" si="42"/>
        <v>0</v>
      </c>
      <c r="U297" s="212">
        <f t="shared" si="42"/>
        <v>0</v>
      </c>
      <c r="V297" s="212">
        <f t="shared" si="42"/>
        <v>0</v>
      </c>
      <c r="W297" s="213">
        <f t="shared" si="42"/>
        <v>0</v>
      </c>
    </row>
    <row r="298" spans="1:23" s="155" customFormat="1" ht="30" customHeight="1">
      <c r="A298" s="415">
        <v>33</v>
      </c>
      <c r="B298" s="417" t="s">
        <v>512</v>
      </c>
      <c r="C298" s="144" t="s">
        <v>17</v>
      </c>
      <c r="D298" s="594">
        <v>160.51</v>
      </c>
      <c r="E298" s="594">
        <v>0</v>
      </c>
      <c r="F298" s="594">
        <v>4.58</v>
      </c>
      <c r="G298" s="594">
        <v>0</v>
      </c>
      <c r="H298" s="596">
        <v>0</v>
      </c>
      <c r="I298" s="192">
        <v>0</v>
      </c>
      <c r="J298" s="193">
        <v>0</v>
      </c>
      <c r="K298" s="193">
        <v>0</v>
      </c>
      <c r="L298" s="193">
        <v>0</v>
      </c>
      <c r="M298" s="194">
        <v>0</v>
      </c>
      <c r="N298" s="427">
        <v>0</v>
      </c>
      <c r="O298" s="420">
        <v>0</v>
      </c>
      <c r="P298" s="420">
        <v>0</v>
      </c>
      <c r="Q298" s="420">
        <v>0</v>
      </c>
      <c r="R298" s="420">
        <v>0</v>
      </c>
      <c r="S298" s="195">
        <v>0</v>
      </c>
      <c r="T298" s="196">
        <v>0</v>
      </c>
      <c r="U298" s="196">
        <v>0</v>
      </c>
      <c r="V298" s="196">
        <v>0</v>
      </c>
      <c r="W298" s="197">
        <v>0</v>
      </c>
    </row>
    <row r="299" spans="1:23" s="155" customFormat="1" ht="30" customHeight="1">
      <c r="A299" s="415"/>
      <c r="B299" s="418"/>
      <c r="C299" s="146" t="s">
        <v>18</v>
      </c>
      <c r="D299" s="595"/>
      <c r="E299" s="595"/>
      <c r="F299" s="595"/>
      <c r="G299" s="595"/>
      <c r="H299" s="597"/>
      <c r="I299" s="198">
        <v>0</v>
      </c>
      <c r="J299" s="199">
        <v>0</v>
      </c>
      <c r="K299" s="199">
        <v>0</v>
      </c>
      <c r="L299" s="199">
        <v>0</v>
      </c>
      <c r="M299" s="200">
        <v>0</v>
      </c>
      <c r="N299" s="428"/>
      <c r="O299" s="421"/>
      <c r="P299" s="421"/>
      <c r="Q299" s="421"/>
      <c r="R299" s="421"/>
      <c r="S299" s="201">
        <v>0</v>
      </c>
      <c r="T299" s="202">
        <v>0</v>
      </c>
      <c r="U299" s="202">
        <v>0</v>
      </c>
      <c r="V299" s="202">
        <v>0</v>
      </c>
      <c r="W299" s="203">
        <v>0</v>
      </c>
    </row>
    <row r="300" spans="1:23" s="155" customFormat="1" ht="30" customHeight="1">
      <c r="A300" s="415"/>
      <c r="B300" s="418"/>
      <c r="C300" s="146" t="s">
        <v>19</v>
      </c>
      <c r="D300" s="595"/>
      <c r="E300" s="595"/>
      <c r="F300" s="595"/>
      <c r="G300" s="595"/>
      <c r="H300" s="597"/>
      <c r="I300" s="198">
        <v>0</v>
      </c>
      <c r="J300" s="199">
        <v>0</v>
      </c>
      <c r="K300" s="204">
        <v>0</v>
      </c>
      <c r="L300" s="199">
        <v>0</v>
      </c>
      <c r="M300" s="200">
        <v>0</v>
      </c>
      <c r="N300" s="428"/>
      <c r="O300" s="421"/>
      <c r="P300" s="421"/>
      <c r="Q300" s="421"/>
      <c r="R300" s="421"/>
      <c r="S300" s="201">
        <v>0</v>
      </c>
      <c r="T300" s="202">
        <v>0</v>
      </c>
      <c r="U300" s="202">
        <v>0</v>
      </c>
      <c r="V300" s="202">
        <v>0</v>
      </c>
      <c r="W300" s="203">
        <v>0</v>
      </c>
    </row>
    <row r="301" spans="1:23" s="155" customFormat="1" ht="30" customHeight="1">
      <c r="A301" s="415"/>
      <c r="B301" s="418"/>
      <c r="C301" s="146" t="s">
        <v>20</v>
      </c>
      <c r="D301" s="595"/>
      <c r="E301" s="595"/>
      <c r="F301" s="595"/>
      <c r="G301" s="595"/>
      <c r="H301" s="597"/>
      <c r="I301" s="198">
        <v>0</v>
      </c>
      <c r="J301" s="204">
        <v>0</v>
      </c>
      <c r="K301" s="199">
        <v>0</v>
      </c>
      <c r="L301" s="199">
        <v>0</v>
      </c>
      <c r="M301" s="200">
        <v>0</v>
      </c>
      <c r="N301" s="428"/>
      <c r="O301" s="421"/>
      <c r="P301" s="421"/>
      <c r="Q301" s="421"/>
      <c r="R301" s="421"/>
      <c r="S301" s="201">
        <v>0</v>
      </c>
      <c r="T301" s="202">
        <v>0</v>
      </c>
      <c r="U301" s="202">
        <v>0</v>
      </c>
      <c r="V301" s="202">
        <v>0</v>
      </c>
      <c r="W301" s="203">
        <v>0</v>
      </c>
    </row>
    <row r="302" spans="1:23" s="155" customFormat="1" ht="30" customHeight="1">
      <c r="A302" s="415"/>
      <c r="B302" s="418"/>
      <c r="C302" s="146" t="s">
        <v>21</v>
      </c>
      <c r="D302" s="595"/>
      <c r="E302" s="595"/>
      <c r="F302" s="595"/>
      <c r="G302" s="595"/>
      <c r="H302" s="597"/>
      <c r="I302" s="198">
        <v>0</v>
      </c>
      <c r="J302" s="199">
        <v>0</v>
      </c>
      <c r="K302" s="199">
        <v>0</v>
      </c>
      <c r="L302" s="199">
        <v>0</v>
      </c>
      <c r="M302" s="200">
        <v>0</v>
      </c>
      <c r="N302" s="428"/>
      <c r="O302" s="421"/>
      <c r="P302" s="421"/>
      <c r="Q302" s="421"/>
      <c r="R302" s="421"/>
      <c r="S302" s="201">
        <v>0</v>
      </c>
      <c r="T302" s="202">
        <v>0</v>
      </c>
      <c r="U302" s="202">
        <v>0</v>
      </c>
      <c r="V302" s="202">
        <v>0</v>
      </c>
      <c r="W302" s="203">
        <v>0</v>
      </c>
    </row>
    <row r="303" spans="1:23" s="155" customFormat="1" ht="30" customHeight="1">
      <c r="A303" s="415"/>
      <c r="B303" s="418"/>
      <c r="C303" s="146" t="s">
        <v>22</v>
      </c>
      <c r="D303" s="595"/>
      <c r="E303" s="595"/>
      <c r="F303" s="595"/>
      <c r="G303" s="595"/>
      <c r="H303" s="597"/>
      <c r="I303" s="198">
        <v>0</v>
      </c>
      <c r="J303" s="199">
        <v>0</v>
      </c>
      <c r="K303" s="199">
        <v>0</v>
      </c>
      <c r="L303" s="199">
        <v>0</v>
      </c>
      <c r="M303" s="200">
        <v>0</v>
      </c>
      <c r="N303" s="428"/>
      <c r="O303" s="421"/>
      <c r="P303" s="421"/>
      <c r="Q303" s="421"/>
      <c r="R303" s="421"/>
      <c r="S303" s="201">
        <v>0</v>
      </c>
      <c r="T303" s="202">
        <v>0</v>
      </c>
      <c r="U303" s="202">
        <v>0</v>
      </c>
      <c r="V303" s="202">
        <v>0</v>
      </c>
      <c r="W303" s="203">
        <v>0</v>
      </c>
    </row>
    <row r="304" spans="1:23" s="155" customFormat="1" ht="30" customHeight="1">
      <c r="A304" s="415"/>
      <c r="B304" s="418"/>
      <c r="C304" s="146" t="s">
        <v>23</v>
      </c>
      <c r="D304" s="595"/>
      <c r="E304" s="595"/>
      <c r="F304" s="595"/>
      <c r="G304" s="595"/>
      <c r="H304" s="597"/>
      <c r="I304" s="198">
        <v>0</v>
      </c>
      <c r="J304" s="199">
        <v>0</v>
      </c>
      <c r="K304" s="199">
        <v>0</v>
      </c>
      <c r="L304" s="199">
        <v>0</v>
      </c>
      <c r="M304" s="200">
        <v>0</v>
      </c>
      <c r="N304" s="428"/>
      <c r="O304" s="421"/>
      <c r="P304" s="421"/>
      <c r="Q304" s="421"/>
      <c r="R304" s="421"/>
      <c r="S304" s="201">
        <v>0</v>
      </c>
      <c r="T304" s="202">
        <v>0</v>
      </c>
      <c r="U304" s="202">
        <v>0</v>
      </c>
      <c r="V304" s="202">
        <v>0</v>
      </c>
      <c r="W304" s="203">
        <v>0</v>
      </c>
    </row>
    <row r="305" spans="1:23" s="155" customFormat="1" ht="30" customHeight="1" thickBot="1">
      <c r="A305" s="415"/>
      <c r="B305" s="419"/>
      <c r="C305" s="149" t="s">
        <v>24</v>
      </c>
      <c r="D305" s="595"/>
      <c r="E305" s="595"/>
      <c r="F305" s="595"/>
      <c r="G305" s="595"/>
      <c r="H305" s="597"/>
      <c r="I305" s="205">
        <v>0</v>
      </c>
      <c r="J305" s="206">
        <v>0</v>
      </c>
      <c r="K305" s="206">
        <v>0</v>
      </c>
      <c r="L305" s="206">
        <v>0</v>
      </c>
      <c r="M305" s="207">
        <v>0</v>
      </c>
      <c r="N305" s="429"/>
      <c r="O305" s="424"/>
      <c r="P305" s="424"/>
      <c r="Q305" s="424"/>
      <c r="R305" s="424"/>
      <c r="S305" s="208">
        <v>0</v>
      </c>
      <c r="T305" s="209">
        <v>0</v>
      </c>
      <c r="U305" s="209">
        <v>0</v>
      </c>
      <c r="V305" s="209">
        <v>0</v>
      </c>
      <c r="W305" s="210">
        <v>0</v>
      </c>
    </row>
    <row r="306" spans="1:23" s="155" customFormat="1" ht="30" customHeight="1" thickBot="1">
      <c r="A306" s="416"/>
      <c r="B306" s="422" t="s">
        <v>25</v>
      </c>
      <c r="C306" s="423"/>
      <c r="D306" s="211">
        <f>D298</f>
        <v>160.51</v>
      </c>
      <c r="E306" s="212">
        <f t="shared" ref="E306:W306" si="43">E298</f>
        <v>0</v>
      </c>
      <c r="F306" s="212">
        <f t="shared" si="43"/>
        <v>4.58</v>
      </c>
      <c r="G306" s="212">
        <f t="shared" si="43"/>
        <v>0</v>
      </c>
      <c r="H306" s="212">
        <f t="shared" si="43"/>
        <v>0</v>
      </c>
      <c r="I306" s="212">
        <f t="shared" si="43"/>
        <v>0</v>
      </c>
      <c r="J306" s="212">
        <f t="shared" si="43"/>
        <v>0</v>
      </c>
      <c r="K306" s="212">
        <f t="shared" si="43"/>
        <v>0</v>
      </c>
      <c r="L306" s="212">
        <f t="shared" si="43"/>
        <v>0</v>
      </c>
      <c r="M306" s="213">
        <v>0</v>
      </c>
      <c r="N306" s="211">
        <f t="shared" si="43"/>
        <v>0</v>
      </c>
      <c r="O306" s="212">
        <f t="shared" si="43"/>
        <v>0</v>
      </c>
      <c r="P306" s="212">
        <f t="shared" si="43"/>
        <v>0</v>
      </c>
      <c r="Q306" s="212">
        <f t="shared" si="43"/>
        <v>0</v>
      </c>
      <c r="R306" s="212">
        <f t="shared" si="43"/>
        <v>0</v>
      </c>
      <c r="S306" s="212">
        <f t="shared" si="43"/>
        <v>0</v>
      </c>
      <c r="T306" s="212">
        <f t="shared" si="43"/>
        <v>0</v>
      </c>
      <c r="U306" s="212">
        <f t="shared" si="43"/>
        <v>0</v>
      </c>
      <c r="V306" s="212">
        <f t="shared" si="43"/>
        <v>0</v>
      </c>
      <c r="W306" s="213">
        <f t="shared" si="43"/>
        <v>0</v>
      </c>
    </row>
    <row r="307" spans="1:23" s="155" customFormat="1" ht="30" customHeight="1">
      <c r="A307" s="415">
        <v>34</v>
      </c>
      <c r="B307" s="417" t="s">
        <v>412</v>
      </c>
      <c r="C307" s="144" t="s">
        <v>17</v>
      </c>
      <c r="D307" s="594">
        <v>505.98</v>
      </c>
      <c r="E307" s="594">
        <v>0</v>
      </c>
      <c r="F307" s="594">
        <v>0</v>
      </c>
      <c r="G307" s="594">
        <v>0</v>
      </c>
      <c r="H307" s="596">
        <v>0</v>
      </c>
      <c r="I307" s="192">
        <v>0</v>
      </c>
      <c r="J307" s="193">
        <v>0</v>
      </c>
      <c r="K307" s="193">
        <v>0</v>
      </c>
      <c r="L307" s="193">
        <v>0</v>
      </c>
      <c r="M307" s="194">
        <v>0</v>
      </c>
      <c r="N307" s="427">
        <v>0</v>
      </c>
      <c r="O307" s="420">
        <v>0</v>
      </c>
      <c r="P307" s="420">
        <v>0</v>
      </c>
      <c r="Q307" s="420">
        <v>0</v>
      </c>
      <c r="R307" s="420">
        <v>0</v>
      </c>
      <c r="S307" s="195">
        <v>0</v>
      </c>
      <c r="T307" s="196">
        <v>0</v>
      </c>
      <c r="U307" s="196">
        <v>0</v>
      </c>
      <c r="V307" s="196">
        <v>0</v>
      </c>
      <c r="W307" s="197">
        <v>0</v>
      </c>
    </row>
    <row r="308" spans="1:23" s="155" customFormat="1" ht="30" customHeight="1">
      <c r="A308" s="415"/>
      <c r="B308" s="418"/>
      <c r="C308" s="146" t="s">
        <v>18</v>
      </c>
      <c r="D308" s="595"/>
      <c r="E308" s="595"/>
      <c r="F308" s="595"/>
      <c r="G308" s="595"/>
      <c r="H308" s="597"/>
      <c r="I308" s="198">
        <v>0</v>
      </c>
      <c r="J308" s="199">
        <v>0</v>
      </c>
      <c r="K308" s="199">
        <v>0</v>
      </c>
      <c r="L308" s="199">
        <v>0</v>
      </c>
      <c r="M308" s="200">
        <v>0</v>
      </c>
      <c r="N308" s="428"/>
      <c r="O308" s="421"/>
      <c r="P308" s="421"/>
      <c r="Q308" s="421"/>
      <c r="R308" s="421"/>
      <c r="S308" s="201">
        <v>0</v>
      </c>
      <c r="T308" s="202">
        <v>0</v>
      </c>
      <c r="U308" s="202">
        <v>0</v>
      </c>
      <c r="V308" s="202">
        <v>0</v>
      </c>
      <c r="W308" s="203">
        <v>0</v>
      </c>
    </row>
    <row r="309" spans="1:23" s="155" customFormat="1" ht="30" customHeight="1">
      <c r="A309" s="415"/>
      <c r="B309" s="418"/>
      <c r="C309" s="146" t="s">
        <v>19</v>
      </c>
      <c r="D309" s="595"/>
      <c r="E309" s="595"/>
      <c r="F309" s="595"/>
      <c r="G309" s="595"/>
      <c r="H309" s="597"/>
      <c r="I309" s="198">
        <v>0</v>
      </c>
      <c r="J309" s="199">
        <v>0</v>
      </c>
      <c r="K309" s="204">
        <v>0</v>
      </c>
      <c r="L309" s="199">
        <v>0</v>
      </c>
      <c r="M309" s="200">
        <v>0</v>
      </c>
      <c r="N309" s="428"/>
      <c r="O309" s="421"/>
      <c r="P309" s="421"/>
      <c r="Q309" s="421"/>
      <c r="R309" s="421"/>
      <c r="S309" s="201">
        <v>0</v>
      </c>
      <c r="T309" s="202">
        <v>0</v>
      </c>
      <c r="U309" s="202">
        <v>0</v>
      </c>
      <c r="V309" s="202">
        <v>0</v>
      </c>
      <c r="W309" s="203">
        <v>0</v>
      </c>
    </row>
    <row r="310" spans="1:23" s="155" customFormat="1" ht="30" customHeight="1">
      <c r="A310" s="415"/>
      <c r="B310" s="418"/>
      <c r="C310" s="146" t="s">
        <v>20</v>
      </c>
      <c r="D310" s="595"/>
      <c r="E310" s="595"/>
      <c r="F310" s="595"/>
      <c r="G310" s="595"/>
      <c r="H310" s="597"/>
      <c r="I310" s="198">
        <v>0</v>
      </c>
      <c r="J310" s="204">
        <v>0</v>
      </c>
      <c r="K310" s="199">
        <v>0</v>
      </c>
      <c r="L310" s="199">
        <v>0</v>
      </c>
      <c r="M310" s="200">
        <v>0</v>
      </c>
      <c r="N310" s="428"/>
      <c r="O310" s="421"/>
      <c r="P310" s="421"/>
      <c r="Q310" s="421"/>
      <c r="R310" s="421"/>
      <c r="S310" s="201">
        <v>0</v>
      </c>
      <c r="T310" s="202">
        <v>0</v>
      </c>
      <c r="U310" s="202">
        <v>0</v>
      </c>
      <c r="V310" s="202">
        <v>0</v>
      </c>
      <c r="W310" s="203">
        <v>0</v>
      </c>
    </row>
    <row r="311" spans="1:23" s="155" customFormat="1" ht="30" customHeight="1">
      <c r="A311" s="415"/>
      <c r="B311" s="418"/>
      <c r="C311" s="146" t="s">
        <v>21</v>
      </c>
      <c r="D311" s="595"/>
      <c r="E311" s="595"/>
      <c r="F311" s="595"/>
      <c r="G311" s="595"/>
      <c r="H311" s="597"/>
      <c r="I311" s="198">
        <v>0</v>
      </c>
      <c r="J311" s="199">
        <v>0</v>
      </c>
      <c r="K311" s="199">
        <v>0</v>
      </c>
      <c r="L311" s="199">
        <v>0</v>
      </c>
      <c r="M311" s="200">
        <v>0</v>
      </c>
      <c r="N311" s="428"/>
      <c r="O311" s="421"/>
      <c r="P311" s="421"/>
      <c r="Q311" s="421"/>
      <c r="R311" s="421"/>
      <c r="S311" s="201">
        <v>0</v>
      </c>
      <c r="T311" s="202">
        <v>0</v>
      </c>
      <c r="U311" s="202">
        <v>0</v>
      </c>
      <c r="V311" s="202">
        <v>0</v>
      </c>
      <c r="W311" s="203">
        <v>0</v>
      </c>
    </row>
    <row r="312" spans="1:23" s="155" customFormat="1" ht="30" customHeight="1">
      <c r="A312" s="415"/>
      <c r="B312" s="418"/>
      <c r="C312" s="146" t="s">
        <v>22</v>
      </c>
      <c r="D312" s="595"/>
      <c r="E312" s="595"/>
      <c r="F312" s="595"/>
      <c r="G312" s="595"/>
      <c r="H312" s="597"/>
      <c r="I312" s="198">
        <v>0</v>
      </c>
      <c r="J312" s="199">
        <v>0</v>
      </c>
      <c r="K312" s="199">
        <v>0</v>
      </c>
      <c r="L312" s="199">
        <v>0</v>
      </c>
      <c r="M312" s="200">
        <v>0</v>
      </c>
      <c r="N312" s="428"/>
      <c r="O312" s="421"/>
      <c r="P312" s="421"/>
      <c r="Q312" s="421"/>
      <c r="R312" s="421"/>
      <c r="S312" s="201">
        <v>0</v>
      </c>
      <c r="T312" s="202">
        <v>0</v>
      </c>
      <c r="U312" s="202">
        <v>0</v>
      </c>
      <c r="V312" s="202">
        <v>0</v>
      </c>
      <c r="W312" s="203">
        <v>0</v>
      </c>
    </row>
    <row r="313" spans="1:23" s="155" customFormat="1" ht="30" customHeight="1">
      <c r="A313" s="415"/>
      <c r="B313" s="418"/>
      <c r="C313" s="146" t="s">
        <v>23</v>
      </c>
      <c r="D313" s="595"/>
      <c r="E313" s="595"/>
      <c r="F313" s="595"/>
      <c r="G313" s="595"/>
      <c r="H313" s="597"/>
      <c r="I313" s="198">
        <v>0</v>
      </c>
      <c r="J313" s="199">
        <v>0</v>
      </c>
      <c r="K313" s="199">
        <v>0</v>
      </c>
      <c r="L313" s="199">
        <v>0</v>
      </c>
      <c r="M313" s="200">
        <v>0</v>
      </c>
      <c r="N313" s="428"/>
      <c r="O313" s="421"/>
      <c r="P313" s="421"/>
      <c r="Q313" s="421"/>
      <c r="R313" s="421"/>
      <c r="S313" s="201">
        <v>0</v>
      </c>
      <c r="T313" s="202">
        <v>0</v>
      </c>
      <c r="U313" s="202">
        <v>0</v>
      </c>
      <c r="V313" s="202">
        <v>0</v>
      </c>
      <c r="W313" s="203">
        <v>0</v>
      </c>
    </row>
    <row r="314" spans="1:23" s="155" customFormat="1" ht="30" customHeight="1" thickBot="1">
      <c r="A314" s="415"/>
      <c r="B314" s="419"/>
      <c r="C314" s="149" t="s">
        <v>24</v>
      </c>
      <c r="D314" s="595"/>
      <c r="E314" s="595"/>
      <c r="F314" s="595"/>
      <c r="G314" s="595"/>
      <c r="H314" s="597"/>
      <c r="I314" s="205">
        <v>0</v>
      </c>
      <c r="J314" s="206">
        <v>0</v>
      </c>
      <c r="K314" s="206">
        <v>0</v>
      </c>
      <c r="L314" s="206">
        <v>0</v>
      </c>
      <c r="M314" s="207">
        <v>0</v>
      </c>
      <c r="N314" s="429"/>
      <c r="O314" s="424"/>
      <c r="P314" s="424"/>
      <c r="Q314" s="424"/>
      <c r="R314" s="424"/>
      <c r="S314" s="208">
        <v>0</v>
      </c>
      <c r="T314" s="209">
        <v>0</v>
      </c>
      <c r="U314" s="209">
        <v>0</v>
      </c>
      <c r="V314" s="209">
        <v>0</v>
      </c>
      <c r="W314" s="210">
        <v>0</v>
      </c>
    </row>
    <row r="315" spans="1:23" s="155" customFormat="1" ht="30" customHeight="1" thickBot="1">
      <c r="A315" s="416"/>
      <c r="B315" s="422" t="s">
        <v>25</v>
      </c>
      <c r="C315" s="423"/>
      <c r="D315" s="211">
        <f>D307</f>
        <v>505.98</v>
      </c>
      <c r="E315" s="212">
        <f t="shared" ref="E315:W315" si="44">E307</f>
        <v>0</v>
      </c>
      <c r="F315" s="212">
        <f t="shared" si="44"/>
        <v>0</v>
      </c>
      <c r="G315" s="212">
        <f t="shared" si="44"/>
        <v>0</v>
      </c>
      <c r="H315" s="212">
        <f t="shared" si="44"/>
        <v>0</v>
      </c>
      <c r="I315" s="212">
        <f t="shared" si="44"/>
        <v>0</v>
      </c>
      <c r="J315" s="212">
        <f t="shared" si="44"/>
        <v>0</v>
      </c>
      <c r="K315" s="212">
        <f t="shared" si="44"/>
        <v>0</v>
      </c>
      <c r="L315" s="212">
        <v>0</v>
      </c>
      <c r="M315" s="213">
        <v>0</v>
      </c>
      <c r="N315" s="211">
        <f t="shared" si="44"/>
        <v>0</v>
      </c>
      <c r="O315" s="212">
        <f t="shared" si="44"/>
        <v>0</v>
      </c>
      <c r="P315" s="212">
        <f t="shared" si="44"/>
        <v>0</v>
      </c>
      <c r="Q315" s="212">
        <f t="shared" si="44"/>
        <v>0</v>
      </c>
      <c r="R315" s="212">
        <f t="shared" si="44"/>
        <v>0</v>
      </c>
      <c r="S315" s="212">
        <f t="shared" si="44"/>
        <v>0</v>
      </c>
      <c r="T315" s="212">
        <f t="shared" si="44"/>
        <v>0</v>
      </c>
      <c r="U315" s="212">
        <f t="shared" si="44"/>
        <v>0</v>
      </c>
      <c r="V315" s="212">
        <f t="shared" si="44"/>
        <v>0</v>
      </c>
      <c r="W315" s="213">
        <f t="shared" si="44"/>
        <v>0</v>
      </c>
    </row>
    <row r="316" spans="1:23" ht="30" customHeight="1">
      <c r="A316" s="415">
        <v>35</v>
      </c>
      <c r="B316" s="417" t="s">
        <v>513</v>
      </c>
      <c r="C316" s="144" t="s">
        <v>17</v>
      </c>
      <c r="D316" s="594" t="s">
        <v>514</v>
      </c>
      <c r="E316" s="594">
        <v>0</v>
      </c>
      <c r="F316" s="594">
        <v>0</v>
      </c>
      <c r="G316" s="594">
        <v>0</v>
      </c>
      <c r="H316" s="596">
        <v>0</v>
      </c>
      <c r="I316" s="192">
        <v>90</v>
      </c>
      <c r="J316" s="193">
        <v>0</v>
      </c>
      <c r="K316" s="193">
        <v>0</v>
      </c>
      <c r="L316" s="193">
        <v>0</v>
      </c>
      <c r="M316" s="194">
        <v>0</v>
      </c>
      <c r="N316" s="427">
        <v>0</v>
      </c>
      <c r="O316" s="420">
        <v>0</v>
      </c>
      <c r="P316" s="420">
        <v>0</v>
      </c>
      <c r="Q316" s="420">
        <v>0</v>
      </c>
      <c r="R316" s="420">
        <v>0</v>
      </c>
      <c r="S316" s="195">
        <v>0</v>
      </c>
      <c r="T316" s="196">
        <v>0</v>
      </c>
      <c r="U316" s="196">
        <v>0</v>
      </c>
      <c r="V316" s="196">
        <v>0</v>
      </c>
      <c r="W316" s="197">
        <v>0</v>
      </c>
    </row>
    <row r="317" spans="1:23" ht="30" customHeight="1">
      <c r="A317" s="415"/>
      <c r="B317" s="418"/>
      <c r="C317" s="146" t="s">
        <v>18</v>
      </c>
      <c r="D317" s="595"/>
      <c r="E317" s="595"/>
      <c r="F317" s="595"/>
      <c r="G317" s="595"/>
      <c r="H317" s="597"/>
      <c r="I317" s="198">
        <v>70</v>
      </c>
      <c r="J317" s="199">
        <v>0</v>
      </c>
      <c r="K317" s="199">
        <v>0</v>
      </c>
      <c r="L317" s="199">
        <v>0</v>
      </c>
      <c r="M317" s="200">
        <v>0</v>
      </c>
      <c r="N317" s="428"/>
      <c r="O317" s="421"/>
      <c r="P317" s="421"/>
      <c r="Q317" s="421"/>
      <c r="R317" s="421"/>
      <c r="S317" s="201">
        <v>0</v>
      </c>
      <c r="T317" s="202">
        <v>0</v>
      </c>
      <c r="U317" s="202">
        <v>0</v>
      </c>
      <c r="V317" s="202">
        <v>0</v>
      </c>
      <c r="W317" s="203">
        <v>0</v>
      </c>
    </row>
    <row r="318" spans="1:23" ht="30" customHeight="1">
      <c r="A318" s="415"/>
      <c r="B318" s="418"/>
      <c r="C318" s="146" t="s">
        <v>19</v>
      </c>
      <c r="D318" s="595"/>
      <c r="E318" s="595"/>
      <c r="F318" s="595"/>
      <c r="G318" s="595"/>
      <c r="H318" s="597"/>
      <c r="I318" s="198">
        <v>0</v>
      </c>
      <c r="J318" s="199">
        <v>0</v>
      </c>
      <c r="K318" s="204">
        <v>0</v>
      </c>
      <c r="L318" s="199">
        <v>0</v>
      </c>
      <c r="M318" s="200">
        <v>0</v>
      </c>
      <c r="N318" s="428"/>
      <c r="O318" s="421"/>
      <c r="P318" s="421"/>
      <c r="Q318" s="421"/>
      <c r="R318" s="421"/>
      <c r="S318" s="201">
        <v>0</v>
      </c>
      <c r="T318" s="202">
        <v>0</v>
      </c>
      <c r="U318" s="202">
        <v>0</v>
      </c>
      <c r="V318" s="202">
        <v>0</v>
      </c>
      <c r="W318" s="203">
        <v>0</v>
      </c>
    </row>
    <row r="319" spans="1:23" ht="30" customHeight="1">
      <c r="A319" s="415"/>
      <c r="B319" s="418"/>
      <c r="C319" s="146" t="s">
        <v>20</v>
      </c>
      <c r="D319" s="595"/>
      <c r="E319" s="595"/>
      <c r="F319" s="595"/>
      <c r="G319" s="595"/>
      <c r="H319" s="597"/>
      <c r="I319" s="198">
        <v>80</v>
      </c>
      <c r="J319" s="204">
        <v>0</v>
      </c>
      <c r="K319" s="199">
        <v>0</v>
      </c>
      <c r="L319" s="199">
        <v>0</v>
      </c>
      <c r="M319" s="200">
        <v>0</v>
      </c>
      <c r="N319" s="428"/>
      <c r="O319" s="421"/>
      <c r="P319" s="421"/>
      <c r="Q319" s="421"/>
      <c r="R319" s="421"/>
      <c r="S319" s="201">
        <v>0</v>
      </c>
      <c r="T319" s="202">
        <v>0</v>
      </c>
      <c r="U319" s="202">
        <v>0</v>
      </c>
      <c r="V319" s="202">
        <v>0</v>
      </c>
      <c r="W319" s="203">
        <v>0</v>
      </c>
    </row>
    <row r="320" spans="1:23" ht="30" customHeight="1">
      <c r="A320" s="415"/>
      <c r="B320" s="418"/>
      <c r="C320" s="146" t="s">
        <v>21</v>
      </c>
      <c r="D320" s="595"/>
      <c r="E320" s="595"/>
      <c r="F320" s="595"/>
      <c r="G320" s="595"/>
      <c r="H320" s="597"/>
      <c r="I320" s="198">
        <v>80</v>
      </c>
      <c r="J320" s="199">
        <v>0</v>
      </c>
      <c r="K320" s="199">
        <v>0</v>
      </c>
      <c r="L320" s="199">
        <v>0</v>
      </c>
      <c r="M320" s="200">
        <v>0</v>
      </c>
      <c r="N320" s="428"/>
      <c r="O320" s="421"/>
      <c r="P320" s="421"/>
      <c r="Q320" s="421"/>
      <c r="R320" s="421"/>
      <c r="S320" s="201">
        <v>0</v>
      </c>
      <c r="T320" s="202">
        <v>0</v>
      </c>
      <c r="U320" s="202">
        <v>0</v>
      </c>
      <c r="V320" s="202">
        <v>0</v>
      </c>
      <c r="W320" s="203">
        <v>0</v>
      </c>
    </row>
    <row r="321" spans="1:23" ht="30" customHeight="1">
      <c r="A321" s="415"/>
      <c r="B321" s="418"/>
      <c r="C321" s="146" t="s">
        <v>22</v>
      </c>
      <c r="D321" s="595"/>
      <c r="E321" s="595"/>
      <c r="F321" s="595"/>
      <c r="G321" s="595"/>
      <c r="H321" s="597"/>
      <c r="I321" s="198">
        <v>50</v>
      </c>
      <c r="J321" s="199">
        <v>0</v>
      </c>
      <c r="K321" s="199">
        <v>0</v>
      </c>
      <c r="L321" s="199">
        <v>0</v>
      </c>
      <c r="M321" s="200">
        <v>0</v>
      </c>
      <c r="N321" s="428"/>
      <c r="O321" s="421"/>
      <c r="P321" s="421"/>
      <c r="Q321" s="421"/>
      <c r="R321" s="421"/>
      <c r="S321" s="201">
        <v>0</v>
      </c>
      <c r="T321" s="202">
        <v>0</v>
      </c>
      <c r="U321" s="202">
        <v>0</v>
      </c>
      <c r="V321" s="202">
        <v>0</v>
      </c>
      <c r="W321" s="203">
        <v>0</v>
      </c>
    </row>
    <row r="322" spans="1:23" ht="30" customHeight="1">
      <c r="A322" s="415"/>
      <c r="B322" s="418"/>
      <c r="C322" s="146" t="s">
        <v>23</v>
      </c>
      <c r="D322" s="595"/>
      <c r="E322" s="595"/>
      <c r="F322" s="595"/>
      <c r="G322" s="595"/>
      <c r="H322" s="597"/>
      <c r="I322" s="198">
        <v>30</v>
      </c>
      <c r="J322" s="199">
        <v>0</v>
      </c>
      <c r="K322" s="199">
        <v>0</v>
      </c>
      <c r="L322" s="199">
        <v>0</v>
      </c>
      <c r="M322" s="200">
        <v>0</v>
      </c>
      <c r="N322" s="428"/>
      <c r="O322" s="421"/>
      <c r="P322" s="421"/>
      <c r="Q322" s="421"/>
      <c r="R322" s="421"/>
      <c r="S322" s="201">
        <v>0</v>
      </c>
      <c r="T322" s="202">
        <v>0</v>
      </c>
      <c r="U322" s="202">
        <v>0</v>
      </c>
      <c r="V322" s="202">
        <v>0</v>
      </c>
      <c r="W322" s="203">
        <v>0</v>
      </c>
    </row>
    <row r="323" spans="1:23" ht="30" customHeight="1" thickBot="1">
      <c r="A323" s="415"/>
      <c r="B323" s="419"/>
      <c r="C323" s="149" t="s">
        <v>24</v>
      </c>
      <c r="D323" s="595"/>
      <c r="E323" s="595"/>
      <c r="F323" s="595"/>
      <c r="G323" s="595"/>
      <c r="H323" s="597"/>
      <c r="I323" s="205">
        <v>50</v>
      </c>
      <c r="J323" s="206">
        <v>0</v>
      </c>
      <c r="K323" s="206">
        <v>0</v>
      </c>
      <c r="L323" s="206">
        <v>0</v>
      </c>
      <c r="M323" s="207">
        <v>0</v>
      </c>
      <c r="N323" s="429"/>
      <c r="O323" s="424"/>
      <c r="P323" s="424"/>
      <c r="Q323" s="424"/>
      <c r="R323" s="424"/>
      <c r="S323" s="208">
        <v>0</v>
      </c>
      <c r="T323" s="209">
        <v>0</v>
      </c>
      <c r="U323" s="209">
        <v>0</v>
      </c>
      <c r="V323" s="209">
        <v>0</v>
      </c>
      <c r="W323" s="210">
        <v>0</v>
      </c>
    </row>
    <row r="324" spans="1:23" ht="30" customHeight="1" thickBot="1">
      <c r="A324" s="416"/>
      <c r="B324" s="422" t="s">
        <v>25</v>
      </c>
      <c r="C324" s="423"/>
      <c r="D324" s="211" t="str">
        <f>D316</f>
        <v>553,13</v>
      </c>
      <c r="E324" s="212">
        <f t="shared" ref="E324:W324" si="45">E316</f>
        <v>0</v>
      </c>
      <c r="F324" s="212">
        <f t="shared" si="45"/>
        <v>0</v>
      </c>
      <c r="G324" s="212">
        <f t="shared" si="45"/>
        <v>0</v>
      </c>
      <c r="H324" s="212">
        <f t="shared" si="45"/>
        <v>0</v>
      </c>
      <c r="I324" s="212">
        <f>I323+I322+I321+I320+I319+I318+I317+I316</f>
        <v>450</v>
      </c>
      <c r="J324" s="212">
        <v>0</v>
      </c>
      <c r="K324" s="212">
        <v>0</v>
      </c>
      <c r="L324" s="212">
        <v>0</v>
      </c>
      <c r="M324" s="213">
        <v>0</v>
      </c>
      <c r="N324" s="211">
        <f t="shared" si="45"/>
        <v>0</v>
      </c>
      <c r="O324" s="212">
        <f t="shared" si="45"/>
        <v>0</v>
      </c>
      <c r="P324" s="212">
        <f t="shared" si="45"/>
        <v>0</v>
      </c>
      <c r="Q324" s="212">
        <f t="shared" si="45"/>
        <v>0</v>
      </c>
      <c r="R324" s="212">
        <f t="shared" si="45"/>
        <v>0</v>
      </c>
      <c r="S324" s="212">
        <f t="shared" si="45"/>
        <v>0</v>
      </c>
      <c r="T324" s="212">
        <f t="shared" si="45"/>
        <v>0</v>
      </c>
      <c r="U324" s="212">
        <f t="shared" si="45"/>
        <v>0</v>
      </c>
      <c r="V324" s="212">
        <f t="shared" si="45"/>
        <v>0</v>
      </c>
      <c r="W324" s="213">
        <f t="shared" si="45"/>
        <v>0</v>
      </c>
    </row>
    <row r="325" spans="1:23" s="155" customFormat="1" ht="30" customHeight="1">
      <c r="A325" s="415">
        <v>36</v>
      </c>
      <c r="B325" s="417" t="s">
        <v>515</v>
      </c>
      <c r="C325" s="144" t="s">
        <v>17</v>
      </c>
      <c r="D325" s="594">
        <v>820.31</v>
      </c>
      <c r="E325" s="594">
        <v>0</v>
      </c>
      <c r="F325" s="594">
        <v>0</v>
      </c>
      <c r="G325" s="594">
        <v>0</v>
      </c>
      <c r="H325" s="596">
        <v>0</v>
      </c>
      <c r="I325" s="192">
        <v>0</v>
      </c>
      <c r="J325" s="193">
        <v>0</v>
      </c>
      <c r="K325" s="193">
        <v>0</v>
      </c>
      <c r="L325" s="193">
        <v>0</v>
      </c>
      <c r="M325" s="194">
        <v>0</v>
      </c>
      <c r="N325" s="427">
        <v>0</v>
      </c>
      <c r="O325" s="420">
        <v>0</v>
      </c>
      <c r="P325" s="420">
        <v>0</v>
      </c>
      <c r="Q325" s="420">
        <v>0</v>
      </c>
      <c r="R325" s="420">
        <v>0</v>
      </c>
      <c r="S325" s="195">
        <v>0</v>
      </c>
      <c r="T325" s="196">
        <v>0</v>
      </c>
      <c r="U325" s="196">
        <v>0</v>
      </c>
      <c r="V325" s="196">
        <v>0</v>
      </c>
      <c r="W325" s="197">
        <v>0</v>
      </c>
    </row>
    <row r="326" spans="1:23" s="155" customFormat="1" ht="30" customHeight="1">
      <c r="A326" s="415"/>
      <c r="B326" s="418"/>
      <c r="C326" s="146" t="s">
        <v>18</v>
      </c>
      <c r="D326" s="595"/>
      <c r="E326" s="595"/>
      <c r="F326" s="595"/>
      <c r="G326" s="595"/>
      <c r="H326" s="597"/>
      <c r="I326" s="198">
        <v>0</v>
      </c>
      <c r="J326" s="199">
        <v>0</v>
      </c>
      <c r="K326" s="199">
        <v>0</v>
      </c>
      <c r="L326" s="199">
        <v>0</v>
      </c>
      <c r="M326" s="200">
        <v>0</v>
      </c>
      <c r="N326" s="428"/>
      <c r="O326" s="421"/>
      <c r="P326" s="421"/>
      <c r="Q326" s="421"/>
      <c r="R326" s="421"/>
      <c r="S326" s="201">
        <v>0</v>
      </c>
      <c r="T326" s="202">
        <v>0</v>
      </c>
      <c r="U326" s="202">
        <v>0</v>
      </c>
      <c r="V326" s="202">
        <v>0</v>
      </c>
      <c r="W326" s="203">
        <v>0</v>
      </c>
    </row>
    <row r="327" spans="1:23" s="155" customFormat="1" ht="30" customHeight="1">
      <c r="A327" s="415"/>
      <c r="B327" s="418"/>
      <c r="C327" s="146" t="s">
        <v>19</v>
      </c>
      <c r="D327" s="595"/>
      <c r="E327" s="595"/>
      <c r="F327" s="595"/>
      <c r="G327" s="595"/>
      <c r="H327" s="597"/>
      <c r="I327" s="198">
        <v>0</v>
      </c>
      <c r="J327" s="199">
        <v>0</v>
      </c>
      <c r="K327" s="204">
        <v>0</v>
      </c>
      <c r="L327" s="199">
        <v>0</v>
      </c>
      <c r="M327" s="200">
        <v>0</v>
      </c>
      <c r="N327" s="428"/>
      <c r="O327" s="421"/>
      <c r="P327" s="421"/>
      <c r="Q327" s="421"/>
      <c r="R327" s="421"/>
      <c r="S327" s="201">
        <v>0</v>
      </c>
      <c r="T327" s="202">
        <v>0</v>
      </c>
      <c r="U327" s="202">
        <v>0</v>
      </c>
      <c r="V327" s="202">
        <v>0</v>
      </c>
      <c r="W327" s="203">
        <v>0</v>
      </c>
    </row>
    <row r="328" spans="1:23" s="155" customFormat="1" ht="30" customHeight="1">
      <c r="A328" s="415"/>
      <c r="B328" s="418"/>
      <c r="C328" s="146" t="s">
        <v>20</v>
      </c>
      <c r="D328" s="595"/>
      <c r="E328" s="595"/>
      <c r="F328" s="595"/>
      <c r="G328" s="595"/>
      <c r="H328" s="597"/>
      <c r="I328" s="198">
        <v>0</v>
      </c>
      <c r="J328" s="204">
        <v>0</v>
      </c>
      <c r="K328" s="199">
        <v>0</v>
      </c>
      <c r="L328" s="199">
        <v>0</v>
      </c>
      <c r="M328" s="200">
        <v>0</v>
      </c>
      <c r="N328" s="428"/>
      <c r="O328" s="421"/>
      <c r="P328" s="421"/>
      <c r="Q328" s="421"/>
      <c r="R328" s="421"/>
      <c r="S328" s="201">
        <v>0</v>
      </c>
      <c r="T328" s="202">
        <v>0</v>
      </c>
      <c r="U328" s="202">
        <v>0</v>
      </c>
      <c r="V328" s="202">
        <v>0</v>
      </c>
      <c r="W328" s="203">
        <v>0</v>
      </c>
    </row>
    <row r="329" spans="1:23" s="155" customFormat="1" ht="30" customHeight="1">
      <c r="A329" s="415"/>
      <c r="B329" s="418"/>
      <c r="C329" s="146" t="s">
        <v>21</v>
      </c>
      <c r="D329" s="595"/>
      <c r="E329" s="595"/>
      <c r="F329" s="595"/>
      <c r="G329" s="595"/>
      <c r="H329" s="597"/>
      <c r="I329" s="198">
        <v>0</v>
      </c>
      <c r="J329" s="199">
        <v>0</v>
      </c>
      <c r="K329" s="199">
        <v>0</v>
      </c>
      <c r="L329" s="199">
        <v>0</v>
      </c>
      <c r="M329" s="200">
        <v>0</v>
      </c>
      <c r="N329" s="428"/>
      <c r="O329" s="421"/>
      <c r="P329" s="421"/>
      <c r="Q329" s="421"/>
      <c r="R329" s="421"/>
      <c r="S329" s="201">
        <v>0</v>
      </c>
      <c r="T329" s="202">
        <v>0</v>
      </c>
      <c r="U329" s="202">
        <v>0</v>
      </c>
      <c r="V329" s="202">
        <v>0</v>
      </c>
      <c r="W329" s="203">
        <v>0</v>
      </c>
    </row>
    <row r="330" spans="1:23" s="155" customFormat="1" ht="30" customHeight="1">
      <c r="A330" s="415"/>
      <c r="B330" s="418"/>
      <c r="C330" s="146" t="s">
        <v>22</v>
      </c>
      <c r="D330" s="595"/>
      <c r="E330" s="595"/>
      <c r="F330" s="595"/>
      <c r="G330" s="595"/>
      <c r="H330" s="597"/>
      <c r="I330" s="198">
        <v>0</v>
      </c>
      <c r="J330" s="199">
        <v>0</v>
      </c>
      <c r="K330" s="199">
        <v>0</v>
      </c>
      <c r="L330" s="199">
        <v>0</v>
      </c>
      <c r="M330" s="200">
        <v>0</v>
      </c>
      <c r="N330" s="428"/>
      <c r="O330" s="421"/>
      <c r="P330" s="421"/>
      <c r="Q330" s="421"/>
      <c r="R330" s="421"/>
      <c r="S330" s="201">
        <v>0</v>
      </c>
      <c r="T330" s="202">
        <v>0</v>
      </c>
      <c r="U330" s="202">
        <v>0</v>
      </c>
      <c r="V330" s="202">
        <v>0</v>
      </c>
      <c r="W330" s="203">
        <v>0</v>
      </c>
    </row>
    <row r="331" spans="1:23" s="155" customFormat="1" ht="30" customHeight="1">
      <c r="A331" s="415"/>
      <c r="B331" s="418"/>
      <c r="C331" s="146" t="s">
        <v>23</v>
      </c>
      <c r="D331" s="595"/>
      <c r="E331" s="595"/>
      <c r="F331" s="595"/>
      <c r="G331" s="595"/>
      <c r="H331" s="597"/>
      <c r="I331" s="198">
        <v>0</v>
      </c>
      <c r="J331" s="199">
        <v>0</v>
      </c>
      <c r="K331" s="199">
        <v>0</v>
      </c>
      <c r="L331" s="199">
        <v>0</v>
      </c>
      <c r="M331" s="200">
        <v>0</v>
      </c>
      <c r="N331" s="428"/>
      <c r="O331" s="421"/>
      <c r="P331" s="421"/>
      <c r="Q331" s="421"/>
      <c r="R331" s="421"/>
      <c r="S331" s="201">
        <v>0</v>
      </c>
      <c r="T331" s="202">
        <v>0</v>
      </c>
      <c r="U331" s="202">
        <v>0</v>
      </c>
      <c r="V331" s="202">
        <v>0</v>
      </c>
      <c r="W331" s="203">
        <v>0</v>
      </c>
    </row>
    <row r="332" spans="1:23" s="155" customFormat="1" ht="30" customHeight="1" thickBot="1">
      <c r="A332" s="415"/>
      <c r="B332" s="419"/>
      <c r="C332" s="149" t="s">
        <v>24</v>
      </c>
      <c r="D332" s="595"/>
      <c r="E332" s="595"/>
      <c r="F332" s="595"/>
      <c r="G332" s="595"/>
      <c r="H332" s="597"/>
      <c r="I332" s="205">
        <v>0</v>
      </c>
      <c r="J332" s="206">
        <v>0</v>
      </c>
      <c r="K332" s="206">
        <v>0</v>
      </c>
      <c r="L332" s="206">
        <v>0</v>
      </c>
      <c r="M332" s="207">
        <v>0</v>
      </c>
      <c r="N332" s="429"/>
      <c r="O332" s="424"/>
      <c r="P332" s="424"/>
      <c r="Q332" s="424"/>
      <c r="R332" s="424"/>
      <c r="S332" s="208">
        <v>0</v>
      </c>
      <c r="T332" s="209">
        <v>0</v>
      </c>
      <c r="U332" s="209">
        <v>0</v>
      </c>
      <c r="V332" s="209">
        <v>0</v>
      </c>
      <c r="W332" s="210">
        <v>0</v>
      </c>
    </row>
    <row r="333" spans="1:23" s="155" customFormat="1" ht="30" customHeight="1" thickBot="1">
      <c r="A333" s="416"/>
      <c r="B333" s="422" t="s">
        <v>25</v>
      </c>
      <c r="C333" s="423"/>
      <c r="D333" s="211">
        <f>D325</f>
        <v>820.31</v>
      </c>
      <c r="E333" s="212">
        <f t="shared" ref="E333:W333" si="46">E325</f>
        <v>0</v>
      </c>
      <c r="F333" s="212">
        <f t="shared" si="46"/>
        <v>0</v>
      </c>
      <c r="G333" s="212">
        <f t="shared" si="46"/>
        <v>0</v>
      </c>
      <c r="H333" s="212">
        <f t="shared" si="46"/>
        <v>0</v>
      </c>
      <c r="I333" s="212">
        <f t="shared" si="46"/>
        <v>0</v>
      </c>
      <c r="J333" s="212">
        <f t="shared" si="46"/>
        <v>0</v>
      </c>
      <c r="K333" s="212">
        <f t="shared" si="46"/>
        <v>0</v>
      </c>
      <c r="L333" s="212">
        <f t="shared" si="46"/>
        <v>0</v>
      </c>
      <c r="M333" s="213">
        <f t="shared" si="46"/>
        <v>0</v>
      </c>
      <c r="N333" s="211">
        <f t="shared" si="46"/>
        <v>0</v>
      </c>
      <c r="O333" s="212">
        <f t="shared" si="46"/>
        <v>0</v>
      </c>
      <c r="P333" s="212">
        <f t="shared" si="46"/>
        <v>0</v>
      </c>
      <c r="Q333" s="212">
        <f t="shared" si="46"/>
        <v>0</v>
      </c>
      <c r="R333" s="212">
        <f t="shared" si="46"/>
        <v>0</v>
      </c>
      <c r="S333" s="212">
        <f t="shared" si="46"/>
        <v>0</v>
      </c>
      <c r="T333" s="212">
        <f t="shared" si="46"/>
        <v>0</v>
      </c>
      <c r="U333" s="212">
        <f t="shared" si="46"/>
        <v>0</v>
      </c>
      <c r="V333" s="212">
        <f t="shared" si="46"/>
        <v>0</v>
      </c>
      <c r="W333" s="213">
        <f t="shared" si="46"/>
        <v>0</v>
      </c>
    </row>
    <row r="334" spans="1:23" s="155" customFormat="1" ht="30" customHeight="1">
      <c r="A334" s="415">
        <v>37</v>
      </c>
      <c r="B334" s="417" t="s">
        <v>309</v>
      </c>
      <c r="C334" s="144" t="s">
        <v>17</v>
      </c>
      <c r="D334" s="594">
        <v>399.52300000000002</v>
      </c>
      <c r="E334" s="594">
        <v>0</v>
      </c>
      <c r="F334" s="594">
        <v>0</v>
      </c>
      <c r="G334" s="594">
        <v>1.5414000000000001</v>
      </c>
      <c r="H334" s="596">
        <v>0</v>
      </c>
      <c r="I334" s="192">
        <v>0</v>
      </c>
      <c r="J334" s="193">
        <v>0</v>
      </c>
      <c r="K334" s="193">
        <v>0</v>
      </c>
      <c r="L334" s="193">
        <v>0</v>
      </c>
      <c r="M334" s="194">
        <v>0</v>
      </c>
      <c r="N334" s="427">
        <v>0</v>
      </c>
      <c r="O334" s="420">
        <v>0</v>
      </c>
      <c r="P334" s="420">
        <v>0</v>
      </c>
      <c r="Q334" s="420">
        <v>0</v>
      </c>
      <c r="R334" s="420">
        <v>0</v>
      </c>
      <c r="S334" s="195">
        <v>0</v>
      </c>
      <c r="T334" s="196">
        <v>0</v>
      </c>
      <c r="U334" s="196">
        <v>0</v>
      </c>
      <c r="V334" s="196">
        <v>0</v>
      </c>
      <c r="W334" s="197">
        <v>0</v>
      </c>
    </row>
    <row r="335" spans="1:23" s="155" customFormat="1" ht="30" customHeight="1">
      <c r="A335" s="415"/>
      <c r="B335" s="418"/>
      <c r="C335" s="146" t="s">
        <v>18</v>
      </c>
      <c r="D335" s="595"/>
      <c r="E335" s="595"/>
      <c r="F335" s="595"/>
      <c r="G335" s="595"/>
      <c r="H335" s="597"/>
      <c r="I335" s="198">
        <v>0</v>
      </c>
      <c r="J335" s="199">
        <v>0</v>
      </c>
      <c r="K335" s="199">
        <v>0</v>
      </c>
      <c r="L335" s="199">
        <v>0</v>
      </c>
      <c r="M335" s="200">
        <v>0</v>
      </c>
      <c r="N335" s="428"/>
      <c r="O335" s="421"/>
      <c r="P335" s="421"/>
      <c r="Q335" s="421"/>
      <c r="R335" s="421"/>
      <c r="S335" s="201">
        <v>0</v>
      </c>
      <c r="T335" s="202">
        <v>0</v>
      </c>
      <c r="U335" s="202">
        <v>0</v>
      </c>
      <c r="V335" s="202">
        <v>0</v>
      </c>
      <c r="W335" s="203">
        <v>0</v>
      </c>
    </row>
    <row r="336" spans="1:23" s="155" customFormat="1" ht="30" customHeight="1">
      <c r="A336" s="415"/>
      <c r="B336" s="418"/>
      <c r="C336" s="146" t="s">
        <v>19</v>
      </c>
      <c r="D336" s="595"/>
      <c r="E336" s="595"/>
      <c r="F336" s="595"/>
      <c r="G336" s="595"/>
      <c r="H336" s="597"/>
      <c r="I336" s="198">
        <v>0</v>
      </c>
      <c r="J336" s="199">
        <v>0</v>
      </c>
      <c r="K336" s="204">
        <v>0</v>
      </c>
      <c r="L336" s="199">
        <v>0</v>
      </c>
      <c r="M336" s="200">
        <v>0</v>
      </c>
      <c r="N336" s="428"/>
      <c r="O336" s="421"/>
      <c r="P336" s="421"/>
      <c r="Q336" s="421"/>
      <c r="R336" s="421"/>
      <c r="S336" s="201">
        <v>0</v>
      </c>
      <c r="T336" s="202">
        <v>0</v>
      </c>
      <c r="U336" s="202">
        <v>0</v>
      </c>
      <c r="V336" s="202">
        <v>0</v>
      </c>
      <c r="W336" s="203">
        <v>0</v>
      </c>
    </row>
    <row r="337" spans="1:23" s="155" customFormat="1" ht="30" customHeight="1">
      <c r="A337" s="415"/>
      <c r="B337" s="418"/>
      <c r="C337" s="146" t="s">
        <v>20</v>
      </c>
      <c r="D337" s="595"/>
      <c r="E337" s="595"/>
      <c r="F337" s="595"/>
      <c r="G337" s="595"/>
      <c r="H337" s="597"/>
      <c r="I337" s="198">
        <v>0</v>
      </c>
      <c r="J337" s="204">
        <v>0</v>
      </c>
      <c r="K337" s="199">
        <v>0</v>
      </c>
      <c r="L337" s="199">
        <v>0</v>
      </c>
      <c r="M337" s="200">
        <v>0</v>
      </c>
      <c r="N337" s="428"/>
      <c r="O337" s="421"/>
      <c r="P337" s="421"/>
      <c r="Q337" s="421"/>
      <c r="R337" s="421"/>
      <c r="S337" s="201">
        <v>0</v>
      </c>
      <c r="T337" s="202">
        <v>0</v>
      </c>
      <c r="U337" s="202">
        <v>0</v>
      </c>
      <c r="V337" s="202">
        <v>0</v>
      </c>
      <c r="W337" s="203">
        <v>0</v>
      </c>
    </row>
    <row r="338" spans="1:23" s="155" customFormat="1" ht="30" customHeight="1">
      <c r="A338" s="415"/>
      <c r="B338" s="418"/>
      <c r="C338" s="146" t="s">
        <v>21</v>
      </c>
      <c r="D338" s="595"/>
      <c r="E338" s="595"/>
      <c r="F338" s="595"/>
      <c r="G338" s="595"/>
      <c r="H338" s="597"/>
      <c r="I338" s="198">
        <v>0</v>
      </c>
      <c r="J338" s="199">
        <v>0</v>
      </c>
      <c r="K338" s="199">
        <v>0</v>
      </c>
      <c r="L338" s="199">
        <v>0</v>
      </c>
      <c r="M338" s="200">
        <v>0</v>
      </c>
      <c r="N338" s="428"/>
      <c r="O338" s="421"/>
      <c r="P338" s="421"/>
      <c r="Q338" s="421"/>
      <c r="R338" s="421"/>
      <c r="S338" s="201">
        <v>0</v>
      </c>
      <c r="T338" s="202">
        <v>0</v>
      </c>
      <c r="U338" s="202">
        <v>0</v>
      </c>
      <c r="V338" s="202">
        <v>0</v>
      </c>
      <c r="W338" s="203">
        <v>0</v>
      </c>
    </row>
    <row r="339" spans="1:23" s="155" customFormat="1" ht="30" customHeight="1">
      <c r="A339" s="415"/>
      <c r="B339" s="418"/>
      <c r="C339" s="146" t="s">
        <v>22</v>
      </c>
      <c r="D339" s="595"/>
      <c r="E339" s="595"/>
      <c r="F339" s="595"/>
      <c r="G339" s="595"/>
      <c r="H339" s="597"/>
      <c r="I339" s="198">
        <v>0</v>
      </c>
      <c r="J339" s="199">
        <v>0</v>
      </c>
      <c r="K339" s="199">
        <v>0</v>
      </c>
      <c r="L339" s="199">
        <v>0</v>
      </c>
      <c r="M339" s="200">
        <v>0</v>
      </c>
      <c r="N339" s="428"/>
      <c r="O339" s="421"/>
      <c r="P339" s="421"/>
      <c r="Q339" s="421"/>
      <c r="R339" s="421"/>
      <c r="S339" s="201">
        <v>0</v>
      </c>
      <c r="T339" s="202">
        <v>0</v>
      </c>
      <c r="U339" s="202">
        <v>0</v>
      </c>
      <c r="V339" s="202">
        <v>0</v>
      </c>
      <c r="W339" s="203">
        <v>0</v>
      </c>
    </row>
    <row r="340" spans="1:23" s="155" customFormat="1" ht="30" customHeight="1">
      <c r="A340" s="415"/>
      <c r="B340" s="418"/>
      <c r="C340" s="146" t="s">
        <v>23</v>
      </c>
      <c r="D340" s="595"/>
      <c r="E340" s="595"/>
      <c r="F340" s="595"/>
      <c r="G340" s="595"/>
      <c r="H340" s="597"/>
      <c r="I340" s="198">
        <v>0</v>
      </c>
      <c r="J340" s="199">
        <v>0</v>
      </c>
      <c r="K340" s="199">
        <v>0</v>
      </c>
      <c r="L340" s="199">
        <v>0</v>
      </c>
      <c r="M340" s="200">
        <v>0</v>
      </c>
      <c r="N340" s="428"/>
      <c r="O340" s="421"/>
      <c r="P340" s="421"/>
      <c r="Q340" s="421"/>
      <c r="R340" s="421"/>
      <c r="S340" s="201">
        <v>0</v>
      </c>
      <c r="T340" s="202">
        <v>0</v>
      </c>
      <c r="U340" s="202">
        <v>0</v>
      </c>
      <c r="V340" s="202">
        <v>0</v>
      </c>
      <c r="W340" s="203">
        <v>0</v>
      </c>
    </row>
    <row r="341" spans="1:23" s="155" customFormat="1" ht="30" customHeight="1" thickBot="1">
      <c r="A341" s="415"/>
      <c r="B341" s="419"/>
      <c r="C341" s="149" t="s">
        <v>24</v>
      </c>
      <c r="D341" s="595"/>
      <c r="E341" s="595"/>
      <c r="F341" s="595"/>
      <c r="G341" s="595"/>
      <c r="H341" s="597"/>
      <c r="I341" s="205">
        <v>0</v>
      </c>
      <c r="J341" s="206">
        <v>0</v>
      </c>
      <c r="K341" s="206">
        <v>0</v>
      </c>
      <c r="L341" s="206">
        <v>0</v>
      </c>
      <c r="M341" s="207">
        <v>0</v>
      </c>
      <c r="N341" s="429"/>
      <c r="O341" s="424"/>
      <c r="P341" s="424"/>
      <c r="Q341" s="424"/>
      <c r="R341" s="424"/>
      <c r="S341" s="208">
        <v>0</v>
      </c>
      <c r="T341" s="209">
        <v>0</v>
      </c>
      <c r="U341" s="209">
        <v>0</v>
      </c>
      <c r="V341" s="209">
        <v>0</v>
      </c>
      <c r="W341" s="210">
        <v>0</v>
      </c>
    </row>
    <row r="342" spans="1:23" s="155" customFormat="1" ht="30" customHeight="1" thickBot="1">
      <c r="A342" s="416"/>
      <c r="B342" s="422" t="s">
        <v>25</v>
      </c>
      <c r="C342" s="423"/>
      <c r="D342" s="211">
        <f>D334</f>
        <v>399.52300000000002</v>
      </c>
      <c r="E342" s="212">
        <f t="shared" ref="E342:W342" si="47">E334</f>
        <v>0</v>
      </c>
      <c r="F342" s="212">
        <f t="shared" si="47"/>
        <v>0</v>
      </c>
      <c r="G342" s="212">
        <f t="shared" si="47"/>
        <v>1.5414000000000001</v>
      </c>
      <c r="H342" s="212">
        <f t="shared" si="47"/>
        <v>0</v>
      </c>
      <c r="I342" s="212">
        <f t="shared" si="47"/>
        <v>0</v>
      </c>
      <c r="J342" s="212">
        <f t="shared" si="47"/>
        <v>0</v>
      </c>
      <c r="K342" s="212">
        <f t="shared" si="47"/>
        <v>0</v>
      </c>
      <c r="L342" s="212">
        <f t="shared" si="47"/>
        <v>0</v>
      </c>
      <c r="M342" s="213">
        <f t="shared" si="47"/>
        <v>0</v>
      </c>
      <c r="N342" s="211">
        <f t="shared" si="47"/>
        <v>0</v>
      </c>
      <c r="O342" s="212">
        <f t="shared" si="47"/>
        <v>0</v>
      </c>
      <c r="P342" s="212">
        <f t="shared" si="47"/>
        <v>0</v>
      </c>
      <c r="Q342" s="212">
        <f t="shared" si="47"/>
        <v>0</v>
      </c>
      <c r="R342" s="212">
        <f t="shared" si="47"/>
        <v>0</v>
      </c>
      <c r="S342" s="212">
        <f t="shared" si="47"/>
        <v>0</v>
      </c>
      <c r="T342" s="212">
        <f t="shared" si="47"/>
        <v>0</v>
      </c>
      <c r="U342" s="212">
        <f t="shared" si="47"/>
        <v>0</v>
      </c>
      <c r="V342" s="212">
        <f t="shared" si="47"/>
        <v>0</v>
      </c>
      <c r="W342" s="213">
        <f t="shared" si="47"/>
        <v>0</v>
      </c>
    </row>
    <row r="343" spans="1:23" s="155" customFormat="1" ht="30" customHeight="1">
      <c r="A343" s="415">
        <v>38</v>
      </c>
      <c r="B343" s="417" t="s">
        <v>516</v>
      </c>
      <c r="C343" s="144" t="s">
        <v>17</v>
      </c>
      <c r="D343" s="594">
        <v>574.88</v>
      </c>
      <c r="E343" s="594">
        <v>0</v>
      </c>
      <c r="F343" s="594">
        <v>0</v>
      </c>
      <c r="G343" s="594">
        <v>0</v>
      </c>
      <c r="H343" s="596">
        <v>0</v>
      </c>
      <c r="I343" s="192">
        <v>0</v>
      </c>
      <c r="J343" s="193">
        <v>0</v>
      </c>
      <c r="K343" s="193">
        <v>0</v>
      </c>
      <c r="L343" s="193">
        <v>0</v>
      </c>
      <c r="M343" s="194">
        <v>0</v>
      </c>
      <c r="N343" s="427">
        <v>0</v>
      </c>
      <c r="O343" s="420">
        <v>0</v>
      </c>
      <c r="P343" s="420">
        <v>0</v>
      </c>
      <c r="Q343" s="420">
        <v>0</v>
      </c>
      <c r="R343" s="420">
        <v>0</v>
      </c>
      <c r="S343" s="195">
        <v>0</v>
      </c>
      <c r="T343" s="196">
        <v>0</v>
      </c>
      <c r="U343" s="196">
        <v>0</v>
      </c>
      <c r="V343" s="196">
        <v>0</v>
      </c>
      <c r="W343" s="197">
        <v>0</v>
      </c>
    </row>
    <row r="344" spans="1:23" s="155" customFormat="1" ht="30" customHeight="1">
      <c r="A344" s="415"/>
      <c r="B344" s="418"/>
      <c r="C344" s="146" t="s">
        <v>18</v>
      </c>
      <c r="D344" s="595"/>
      <c r="E344" s="595"/>
      <c r="F344" s="595"/>
      <c r="G344" s="595"/>
      <c r="H344" s="597"/>
      <c r="I344" s="198">
        <v>0</v>
      </c>
      <c r="J344" s="199">
        <v>0</v>
      </c>
      <c r="K344" s="199">
        <v>0</v>
      </c>
      <c r="L344" s="199">
        <v>0</v>
      </c>
      <c r="M344" s="200">
        <v>0</v>
      </c>
      <c r="N344" s="428"/>
      <c r="O344" s="421"/>
      <c r="P344" s="421"/>
      <c r="Q344" s="421"/>
      <c r="R344" s="421"/>
      <c r="S344" s="201">
        <v>0</v>
      </c>
      <c r="T344" s="202">
        <v>0</v>
      </c>
      <c r="U344" s="202">
        <v>0</v>
      </c>
      <c r="V344" s="202">
        <v>0</v>
      </c>
      <c r="W344" s="203">
        <v>0</v>
      </c>
    </row>
    <row r="345" spans="1:23" s="155" customFormat="1" ht="30" customHeight="1">
      <c r="A345" s="415"/>
      <c r="B345" s="418"/>
      <c r="C345" s="146" t="s">
        <v>19</v>
      </c>
      <c r="D345" s="595"/>
      <c r="E345" s="595"/>
      <c r="F345" s="595"/>
      <c r="G345" s="595"/>
      <c r="H345" s="597"/>
      <c r="I345" s="198">
        <v>0</v>
      </c>
      <c r="J345" s="199">
        <v>0</v>
      </c>
      <c r="K345" s="204">
        <v>0</v>
      </c>
      <c r="L345" s="199">
        <v>0</v>
      </c>
      <c r="M345" s="200">
        <v>0</v>
      </c>
      <c r="N345" s="428"/>
      <c r="O345" s="421"/>
      <c r="P345" s="421"/>
      <c r="Q345" s="421"/>
      <c r="R345" s="421"/>
      <c r="S345" s="201">
        <v>0</v>
      </c>
      <c r="T345" s="202">
        <v>0</v>
      </c>
      <c r="U345" s="202">
        <v>0</v>
      </c>
      <c r="V345" s="202">
        <v>0</v>
      </c>
      <c r="W345" s="203">
        <v>0</v>
      </c>
    </row>
    <row r="346" spans="1:23" s="155" customFormat="1" ht="30" customHeight="1">
      <c r="A346" s="415"/>
      <c r="B346" s="418"/>
      <c r="C346" s="146" t="s">
        <v>20</v>
      </c>
      <c r="D346" s="595"/>
      <c r="E346" s="595"/>
      <c r="F346" s="595"/>
      <c r="G346" s="595"/>
      <c r="H346" s="597"/>
      <c r="I346" s="198">
        <v>0</v>
      </c>
      <c r="J346" s="204">
        <v>0</v>
      </c>
      <c r="K346" s="199">
        <v>0</v>
      </c>
      <c r="L346" s="199">
        <v>0</v>
      </c>
      <c r="M346" s="200">
        <v>0</v>
      </c>
      <c r="N346" s="428"/>
      <c r="O346" s="421"/>
      <c r="P346" s="421"/>
      <c r="Q346" s="421"/>
      <c r="R346" s="421"/>
      <c r="S346" s="201">
        <v>0</v>
      </c>
      <c r="T346" s="202">
        <v>0</v>
      </c>
      <c r="U346" s="202">
        <v>0</v>
      </c>
      <c r="V346" s="202">
        <v>0</v>
      </c>
      <c r="W346" s="203">
        <v>0</v>
      </c>
    </row>
    <row r="347" spans="1:23" s="155" customFormat="1" ht="30" customHeight="1">
      <c r="A347" s="415"/>
      <c r="B347" s="418"/>
      <c r="C347" s="146" t="s">
        <v>21</v>
      </c>
      <c r="D347" s="595"/>
      <c r="E347" s="595"/>
      <c r="F347" s="595"/>
      <c r="G347" s="595"/>
      <c r="H347" s="597"/>
      <c r="I347" s="198">
        <v>0</v>
      </c>
      <c r="J347" s="199">
        <v>0</v>
      </c>
      <c r="K347" s="199">
        <v>0</v>
      </c>
      <c r="L347" s="199">
        <v>0</v>
      </c>
      <c r="M347" s="200">
        <v>0</v>
      </c>
      <c r="N347" s="428"/>
      <c r="O347" s="421"/>
      <c r="P347" s="421"/>
      <c r="Q347" s="421"/>
      <c r="R347" s="421"/>
      <c r="S347" s="201">
        <v>0</v>
      </c>
      <c r="T347" s="202">
        <v>0</v>
      </c>
      <c r="U347" s="202">
        <v>0</v>
      </c>
      <c r="V347" s="202">
        <v>0</v>
      </c>
      <c r="W347" s="203">
        <v>0</v>
      </c>
    </row>
    <row r="348" spans="1:23" s="155" customFormat="1" ht="30" customHeight="1">
      <c r="A348" s="415"/>
      <c r="B348" s="418"/>
      <c r="C348" s="146" t="s">
        <v>22</v>
      </c>
      <c r="D348" s="595"/>
      <c r="E348" s="595"/>
      <c r="F348" s="595"/>
      <c r="G348" s="595"/>
      <c r="H348" s="597"/>
      <c r="I348" s="198">
        <v>0</v>
      </c>
      <c r="J348" s="199">
        <v>0</v>
      </c>
      <c r="K348" s="199">
        <v>0</v>
      </c>
      <c r="L348" s="199">
        <v>0</v>
      </c>
      <c r="M348" s="200">
        <v>0</v>
      </c>
      <c r="N348" s="428"/>
      <c r="O348" s="421"/>
      <c r="P348" s="421"/>
      <c r="Q348" s="421"/>
      <c r="R348" s="421"/>
      <c r="S348" s="201">
        <v>0</v>
      </c>
      <c r="T348" s="202">
        <v>0</v>
      </c>
      <c r="U348" s="202">
        <v>0</v>
      </c>
      <c r="V348" s="202">
        <v>0</v>
      </c>
      <c r="W348" s="203">
        <v>0</v>
      </c>
    </row>
    <row r="349" spans="1:23" s="155" customFormat="1" ht="30" customHeight="1">
      <c r="A349" s="415"/>
      <c r="B349" s="418"/>
      <c r="C349" s="146" t="s">
        <v>23</v>
      </c>
      <c r="D349" s="595"/>
      <c r="E349" s="595"/>
      <c r="F349" s="595"/>
      <c r="G349" s="595"/>
      <c r="H349" s="597"/>
      <c r="I349" s="198">
        <v>0</v>
      </c>
      <c r="J349" s="199">
        <v>0</v>
      </c>
      <c r="K349" s="199">
        <v>0</v>
      </c>
      <c r="L349" s="199">
        <v>0</v>
      </c>
      <c r="M349" s="200">
        <v>0</v>
      </c>
      <c r="N349" s="428"/>
      <c r="O349" s="421"/>
      <c r="P349" s="421"/>
      <c r="Q349" s="421"/>
      <c r="R349" s="421"/>
      <c r="S349" s="201">
        <v>0</v>
      </c>
      <c r="T349" s="202">
        <v>0</v>
      </c>
      <c r="U349" s="202">
        <v>0</v>
      </c>
      <c r="V349" s="202">
        <v>0</v>
      </c>
      <c r="W349" s="203">
        <v>0</v>
      </c>
    </row>
    <row r="350" spans="1:23" s="155" customFormat="1" ht="30" customHeight="1" thickBot="1">
      <c r="A350" s="415"/>
      <c r="B350" s="419"/>
      <c r="C350" s="149" t="s">
        <v>24</v>
      </c>
      <c r="D350" s="595"/>
      <c r="E350" s="595"/>
      <c r="F350" s="595"/>
      <c r="G350" s="595"/>
      <c r="H350" s="597"/>
      <c r="I350" s="205">
        <v>0</v>
      </c>
      <c r="J350" s="206">
        <v>0</v>
      </c>
      <c r="K350" s="206">
        <v>0</v>
      </c>
      <c r="L350" s="206">
        <v>0</v>
      </c>
      <c r="M350" s="207">
        <v>0</v>
      </c>
      <c r="N350" s="429"/>
      <c r="O350" s="424"/>
      <c r="P350" s="424"/>
      <c r="Q350" s="424"/>
      <c r="R350" s="424"/>
      <c r="S350" s="208">
        <v>0</v>
      </c>
      <c r="T350" s="209">
        <v>0</v>
      </c>
      <c r="U350" s="209">
        <v>0</v>
      </c>
      <c r="V350" s="209">
        <v>0</v>
      </c>
      <c r="W350" s="210">
        <v>0</v>
      </c>
    </row>
    <row r="351" spans="1:23" s="155" customFormat="1" ht="30" customHeight="1" thickBot="1">
      <c r="A351" s="416"/>
      <c r="B351" s="422" t="s">
        <v>25</v>
      </c>
      <c r="C351" s="423"/>
      <c r="D351" s="211">
        <f>D343</f>
        <v>574.88</v>
      </c>
      <c r="E351" s="212">
        <f t="shared" ref="E351:W351" si="48">E343</f>
        <v>0</v>
      </c>
      <c r="F351" s="212">
        <f t="shared" si="48"/>
        <v>0</v>
      </c>
      <c r="G351" s="212">
        <f t="shared" si="48"/>
        <v>0</v>
      </c>
      <c r="H351" s="212">
        <f t="shared" si="48"/>
        <v>0</v>
      </c>
      <c r="I351" s="212">
        <f t="shared" si="48"/>
        <v>0</v>
      </c>
      <c r="J351" s="212">
        <f t="shared" si="48"/>
        <v>0</v>
      </c>
      <c r="K351" s="212">
        <f t="shared" si="48"/>
        <v>0</v>
      </c>
      <c r="L351" s="212">
        <f t="shared" si="48"/>
        <v>0</v>
      </c>
      <c r="M351" s="213">
        <f t="shared" si="48"/>
        <v>0</v>
      </c>
      <c r="N351" s="211">
        <f t="shared" si="48"/>
        <v>0</v>
      </c>
      <c r="O351" s="212">
        <f t="shared" si="48"/>
        <v>0</v>
      </c>
      <c r="P351" s="212">
        <f t="shared" si="48"/>
        <v>0</v>
      </c>
      <c r="Q351" s="212">
        <f t="shared" si="48"/>
        <v>0</v>
      </c>
      <c r="R351" s="212">
        <f t="shared" si="48"/>
        <v>0</v>
      </c>
      <c r="S351" s="212">
        <f t="shared" si="48"/>
        <v>0</v>
      </c>
      <c r="T351" s="212">
        <f t="shared" si="48"/>
        <v>0</v>
      </c>
      <c r="U351" s="212">
        <f t="shared" si="48"/>
        <v>0</v>
      </c>
      <c r="V351" s="212">
        <f t="shared" si="48"/>
        <v>0</v>
      </c>
      <c r="W351" s="213">
        <f t="shared" si="48"/>
        <v>0</v>
      </c>
    </row>
    <row r="352" spans="1:23" s="155" customFormat="1" ht="30" customHeight="1">
      <c r="A352" s="415">
        <v>39</v>
      </c>
      <c r="B352" s="417" t="s">
        <v>517</v>
      </c>
      <c r="C352" s="144" t="s">
        <v>17</v>
      </c>
      <c r="D352" s="594">
        <v>367.54</v>
      </c>
      <c r="E352" s="594">
        <v>0</v>
      </c>
      <c r="F352" s="594">
        <v>0</v>
      </c>
      <c r="G352" s="594">
        <v>0</v>
      </c>
      <c r="H352" s="596">
        <v>0</v>
      </c>
      <c r="I352" s="192">
        <v>0</v>
      </c>
      <c r="J352" s="193">
        <v>0</v>
      </c>
      <c r="K352" s="193">
        <v>0</v>
      </c>
      <c r="L352" s="193">
        <v>0</v>
      </c>
      <c r="M352" s="194">
        <v>0</v>
      </c>
      <c r="N352" s="427">
        <v>0</v>
      </c>
      <c r="O352" s="420">
        <v>0</v>
      </c>
      <c r="P352" s="420">
        <v>0</v>
      </c>
      <c r="Q352" s="420">
        <v>0</v>
      </c>
      <c r="R352" s="420">
        <v>0</v>
      </c>
      <c r="S352" s="195">
        <v>0</v>
      </c>
      <c r="T352" s="196">
        <v>0</v>
      </c>
      <c r="U352" s="196">
        <v>0</v>
      </c>
      <c r="V352" s="196">
        <v>0</v>
      </c>
      <c r="W352" s="197">
        <v>0</v>
      </c>
    </row>
    <row r="353" spans="1:23" s="155" customFormat="1" ht="30" customHeight="1">
      <c r="A353" s="415"/>
      <c r="B353" s="418"/>
      <c r="C353" s="146" t="s">
        <v>18</v>
      </c>
      <c r="D353" s="595"/>
      <c r="E353" s="595"/>
      <c r="F353" s="595"/>
      <c r="G353" s="595"/>
      <c r="H353" s="597"/>
      <c r="I353" s="198">
        <v>0</v>
      </c>
      <c r="J353" s="199">
        <v>0</v>
      </c>
      <c r="K353" s="199">
        <v>0</v>
      </c>
      <c r="L353" s="199">
        <v>0</v>
      </c>
      <c r="M353" s="200">
        <v>0</v>
      </c>
      <c r="N353" s="428"/>
      <c r="O353" s="421"/>
      <c r="P353" s="421"/>
      <c r="Q353" s="421"/>
      <c r="R353" s="421"/>
      <c r="S353" s="201">
        <v>0</v>
      </c>
      <c r="T353" s="202">
        <v>0</v>
      </c>
      <c r="U353" s="202">
        <v>0</v>
      </c>
      <c r="V353" s="202">
        <v>0</v>
      </c>
      <c r="W353" s="203">
        <v>0</v>
      </c>
    </row>
    <row r="354" spans="1:23" s="155" customFormat="1" ht="30" customHeight="1">
      <c r="A354" s="415"/>
      <c r="B354" s="418"/>
      <c r="C354" s="146" t="s">
        <v>19</v>
      </c>
      <c r="D354" s="595"/>
      <c r="E354" s="595"/>
      <c r="F354" s="595"/>
      <c r="G354" s="595"/>
      <c r="H354" s="597"/>
      <c r="I354" s="198">
        <v>0</v>
      </c>
      <c r="J354" s="199">
        <v>0</v>
      </c>
      <c r="K354" s="204">
        <v>0</v>
      </c>
      <c r="L354" s="199">
        <v>0</v>
      </c>
      <c r="M354" s="200">
        <v>0</v>
      </c>
      <c r="N354" s="428"/>
      <c r="O354" s="421"/>
      <c r="P354" s="421"/>
      <c r="Q354" s="421"/>
      <c r="R354" s="421"/>
      <c r="S354" s="201">
        <v>0</v>
      </c>
      <c r="T354" s="202">
        <v>0</v>
      </c>
      <c r="U354" s="202">
        <v>0</v>
      </c>
      <c r="V354" s="202">
        <v>0</v>
      </c>
      <c r="W354" s="203">
        <v>0</v>
      </c>
    </row>
    <row r="355" spans="1:23" s="155" customFormat="1" ht="30" customHeight="1">
      <c r="A355" s="415"/>
      <c r="B355" s="418"/>
      <c r="C355" s="146" t="s">
        <v>20</v>
      </c>
      <c r="D355" s="595"/>
      <c r="E355" s="595"/>
      <c r="F355" s="595"/>
      <c r="G355" s="595"/>
      <c r="H355" s="597"/>
      <c r="I355" s="198">
        <v>0</v>
      </c>
      <c r="J355" s="204">
        <v>0</v>
      </c>
      <c r="K355" s="199">
        <v>0</v>
      </c>
      <c r="L355" s="199">
        <v>0</v>
      </c>
      <c r="M355" s="200">
        <v>0</v>
      </c>
      <c r="N355" s="428"/>
      <c r="O355" s="421"/>
      <c r="P355" s="421"/>
      <c r="Q355" s="421"/>
      <c r="R355" s="421"/>
      <c r="S355" s="201">
        <v>0</v>
      </c>
      <c r="T355" s="202">
        <v>0</v>
      </c>
      <c r="U355" s="202">
        <v>0</v>
      </c>
      <c r="V355" s="202">
        <v>0</v>
      </c>
      <c r="W355" s="203">
        <v>0</v>
      </c>
    </row>
    <row r="356" spans="1:23" s="155" customFormat="1" ht="30" customHeight="1">
      <c r="A356" s="415"/>
      <c r="B356" s="418"/>
      <c r="C356" s="146" t="s">
        <v>21</v>
      </c>
      <c r="D356" s="595"/>
      <c r="E356" s="595"/>
      <c r="F356" s="595"/>
      <c r="G356" s="595"/>
      <c r="H356" s="597"/>
      <c r="I356" s="198">
        <v>0</v>
      </c>
      <c r="J356" s="199">
        <v>0</v>
      </c>
      <c r="K356" s="199">
        <v>0</v>
      </c>
      <c r="L356" s="199">
        <v>0</v>
      </c>
      <c r="M356" s="200">
        <v>0</v>
      </c>
      <c r="N356" s="428"/>
      <c r="O356" s="421"/>
      <c r="P356" s="421"/>
      <c r="Q356" s="421"/>
      <c r="R356" s="421"/>
      <c r="S356" s="201">
        <v>0</v>
      </c>
      <c r="T356" s="202">
        <v>0</v>
      </c>
      <c r="U356" s="202">
        <v>0</v>
      </c>
      <c r="V356" s="202">
        <v>0</v>
      </c>
      <c r="W356" s="203">
        <v>0</v>
      </c>
    </row>
    <row r="357" spans="1:23" s="155" customFormat="1" ht="30" customHeight="1">
      <c r="A357" s="415"/>
      <c r="B357" s="418"/>
      <c r="C357" s="146" t="s">
        <v>22</v>
      </c>
      <c r="D357" s="595"/>
      <c r="E357" s="595"/>
      <c r="F357" s="595"/>
      <c r="G357" s="595"/>
      <c r="H357" s="597"/>
      <c r="I357" s="198">
        <v>0</v>
      </c>
      <c r="J357" s="199">
        <v>0</v>
      </c>
      <c r="K357" s="199">
        <v>0</v>
      </c>
      <c r="L357" s="199">
        <v>0</v>
      </c>
      <c r="M357" s="200">
        <v>0</v>
      </c>
      <c r="N357" s="428"/>
      <c r="O357" s="421"/>
      <c r="P357" s="421"/>
      <c r="Q357" s="421"/>
      <c r="R357" s="421"/>
      <c r="S357" s="201">
        <v>0</v>
      </c>
      <c r="T357" s="202">
        <v>0</v>
      </c>
      <c r="U357" s="202">
        <v>0</v>
      </c>
      <c r="V357" s="202">
        <v>0</v>
      </c>
      <c r="W357" s="203">
        <v>0</v>
      </c>
    </row>
    <row r="358" spans="1:23" s="155" customFormat="1" ht="30" customHeight="1">
      <c r="A358" s="415"/>
      <c r="B358" s="418"/>
      <c r="C358" s="146" t="s">
        <v>23</v>
      </c>
      <c r="D358" s="595"/>
      <c r="E358" s="595"/>
      <c r="F358" s="595"/>
      <c r="G358" s="595"/>
      <c r="H358" s="597"/>
      <c r="I358" s="198">
        <v>0</v>
      </c>
      <c r="J358" s="199">
        <v>0</v>
      </c>
      <c r="K358" s="199">
        <v>0</v>
      </c>
      <c r="L358" s="199">
        <v>0</v>
      </c>
      <c r="M358" s="200">
        <v>0</v>
      </c>
      <c r="N358" s="428"/>
      <c r="O358" s="421"/>
      <c r="P358" s="421"/>
      <c r="Q358" s="421"/>
      <c r="R358" s="421"/>
      <c r="S358" s="201">
        <v>0</v>
      </c>
      <c r="T358" s="202">
        <v>0</v>
      </c>
      <c r="U358" s="202">
        <v>0</v>
      </c>
      <c r="V358" s="202">
        <v>0</v>
      </c>
      <c r="W358" s="203">
        <v>0</v>
      </c>
    </row>
    <row r="359" spans="1:23" s="155" customFormat="1" ht="30" customHeight="1" thickBot="1">
      <c r="A359" s="415"/>
      <c r="B359" s="419"/>
      <c r="C359" s="149" t="s">
        <v>24</v>
      </c>
      <c r="D359" s="595"/>
      <c r="E359" s="595"/>
      <c r="F359" s="595"/>
      <c r="G359" s="595"/>
      <c r="H359" s="597"/>
      <c r="I359" s="205">
        <v>0</v>
      </c>
      <c r="J359" s="206">
        <v>0</v>
      </c>
      <c r="K359" s="206">
        <v>0</v>
      </c>
      <c r="L359" s="206">
        <v>0</v>
      </c>
      <c r="M359" s="207">
        <v>0</v>
      </c>
      <c r="N359" s="429"/>
      <c r="O359" s="424"/>
      <c r="P359" s="424"/>
      <c r="Q359" s="424"/>
      <c r="R359" s="424"/>
      <c r="S359" s="208">
        <v>0</v>
      </c>
      <c r="T359" s="209">
        <v>0</v>
      </c>
      <c r="U359" s="209">
        <v>0</v>
      </c>
      <c r="V359" s="209">
        <v>0</v>
      </c>
      <c r="W359" s="210">
        <v>0</v>
      </c>
    </row>
    <row r="360" spans="1:23" s="155" customFormat="1" ht="30" customHeight="1" thickBot="1">
      <c r="A360" s="416"/>
      <c r="B360" s="422" t="s">
        <v>25</v>
      </c>
      <c r="C360" s="423"/>
      <c r="D360" s="211">
        <f>D352</f>
        <v>367.54</v>
      </c>
      <c r="E360" s="212">
        <f t="shared" ref="E360:W360" si="49">E352</f>
        <v>0</v>
      </c>
      <c r="F360" s="212">
        <f t="shared" si="49"/>
        <v>0</v>
      </c>
      <c r="G360" s="212">
        <f t="shared" si="49"/>
        <v>0</v>
      </c>
      <c r="H360" s="212">
        <f t="shared" si="49"/>
        <v>0</v>
      </c>
      <c r="I360" s="212">
        <f t="shared" si="49"/>
        <v>0</v>
      </c>
      <c r="J360" s="212">
        <f t="shared" si="49"/>
        <v>0</v>
      </c>
      <c r="K360" s="212">
        <f t="shared" si="49"/>
        <v>0</v>
      </c>
      <c r="L360" s="212">
        <f t="shared" si="49"/>
        <v>0</v>
      </c>
      <c r="M360" s="213">
        <f t="shared" si="49"/>
        <v>0</v>
      </c>
      <c r="N360" s="211">
        <f t="shared" si="49"/>
        <v>0</v>
      </c>
      <c r="O360" s="212">
        <f t="shared" si="49"/>
        <v>0</v>
      </c>
      <c r="P360" s="212">
        <f t="shared" si="49"/>
        <v>0</v>
      </c>
      <c r="Q360" s="212">
        <f t="shared" si="49"/>
        <v>0</v>
      </c>
      <c r="R360" s="212">
        <f t="shared" si="49"/>
        <v>0</v>
      </c>
      <c r="S360" s="212">
        <f t="shared" si="49"/>
        <v>0</v>
      </c>
      <c r="T360" s="212">
        <f t="shared" si="49"/>
        <v>0</v>
      </c>
      <c r="U360" s="212">
        <f t="shared" si="49"/>
        <v>0</v>
      </c>
      <c r="V360" s="212">
        <f t="shared" si="49"/>
        <v>0</v>
      </c>
      <c r="W360" s="213">
        <f t="shared" si="49"/>
        <v>0</v>
      </c>
    </row>
    <row r="361" spans="1:23" s="155" customFormat="1" ht="30" customHeight="1">
      <c r="A361" s="415">
        <v>40</v>
      </c>
      <c r="B361" s="417" t="s">
        <v>518</v>
      </c>
      <c r="C361" s="144" t="s">
        <v>17</v>
      </c>
      <c r="D361" s="594">
        <v>470.90620000000001</v>
      </c>
      <c r="E361" s="594">
        <v>0</v>
      </c>
      <c r="F361" s="594">
        <v>0</v>
      </c>
      <c r="G361" s="594">
        <v>1.7109000000000001</v>
      </c>
      <c r="H361" s="596"/>
      <c r="I361" s="192">
        <v>0</v>
      </c>
      <c r="J361" s="193">
        <v>0</v>
      </c>
      <c r="K361" s="193">
        <v>0</v>
      </c>
      <c r="L361" s="193">
        <v>0</v>
      </c>
      <c r="M361" s="194">
        <v>0</v>
      </c>
      <c r="N361" s="427">
        <v>0</v>
      </c>
      <c r="O361" s="420">
        <v>0</v>
      </c>
      <c r="P361" s="420">
        <v>0</v>
      </c>
      <c r="Q361" s="420">
        <v>0</v>
      </c>
      <c r="R361" s="420">
        <v>0</v>
      </c>
      <c r="S361" s="195">
        <v>0</v>
      </c>
      <c r="T361" s="196">
        <v>0</v>
      </c>
      <c r="U361" s="196">
        <v>0</v>
      </c>
      <c r="V361" s="196">
        <v>0</v>
      </c>
      <c r="W361" s="197">
        <v>0</v>
      </c>
    </row>
    <row r="362" spans="1:23" s="155" customFormat="1" ht="30" customHeight="1">
      <c r="A362" s="415"/>
      <c r="B362" s="418"/>
      <c r="C362" s="146" t="s">
        <v>18</v>
      </c>
      <c r="D362" s="595"/>
      <c r="E362" s="595"/>
      <c r="F362" s="595"/>
      <c r="G362" s="595"/>
      <c r="H362" s="597"/>
      <c r="I362" s="198">
        <v>0</v>
      </c>
      <c r="J362" s="199">
        <v>0</v>
      </c>
      <c r="K362" s="199">
        <v>0</v>
      </c>
      <c r="L362" s="199">
        <v>0</v>
      </c>
      <c r="M362" s="200">
        <v>0</v>
      </c>
      <c r="N362" s="428"/>
      <c r="O362" s="421"/>
      <c r="P362" s="421"/>
      <c r="Q362" s="421"/>
      <c r="R362" s="421"/>
      <c r="S362" s="201">
        <v>0</v>
      </c>
      <c r="T362" s="202">
        <v>0</v>
      </c>
      <c r="U362" s="202">
        <v>0</v>
      </c>
      <c r="V362" s="202">
        <v>0</v>
      </c>
      <c r="W362" s="203">
        <v>0</v>
      </c>
    </row>
    <row r="363" spans="1:23" s="155" customFormat="1" ht="30" customHeight="1">
      <c r="A363" s="415"/>
      <c r="B363" s="418"/>
      <c r="C363" s="146" t="s">
        <v>19</v>
      </c>
      <c r="D363" s="595"/>
      <c r="E363" s="595"/>
      <c r="F363" s="595"/>
      <c r="G363" s="595"/>
      <c r="H363" s="597"/>
      <c r="I363" s="198">
        <v>0</v>
      </c>
      <c r="J363" s="199">
        <v>0</v>
      </c>
      <c r="K363" s="204">
        <v>0</v>
      </c>
      <c r="L363" s="199">
        <v>0</v>
      </c>
      <c r="M363" s="200">
        <v>0</v>
      </c>
      <c r="N363" s="428"/>
      <c r="O363" s="421"/>
      <c r="P363" s="421"/>
      <c r="Q363" s="421"/>
      <c r="R363" s="421"/>
      <c r="S363" s="201">
        <v>0</v>
      </c>
      <c r="T363" s="202">
        <v>0</v>
      </c>
      <c r="U363" s="202">
        <v>0</v>
      </c>
      <c r="V363" s="202">
        <v>0</v>
      </c>
      <c r="W363" s="203">
        <v>0</v>
      </c>
    </row>
    <row r="364" spans="1:23" s="155" customFormat="1" ht="30" customHeight="1">
      <c r="A364" s="415"/>
      <c r="B364" s="418"/>
      <c r="C364" s="146" t="s">
        <v>20</v>
      </c>
      <c r="D364" s="595"/>
      <c r="E364" s="595"/>
      <c r="F364" s="595"/>
      <c r="G364" s="595"/>
      <c r="H364" s="597"/>
      <c r="I364" s="198">
        <v>0</v>
      </c>
      <c r="J364" s="204">
        <v>0</v>
      </c>
      <c r="K364" s="199">
        <v>0</v>
      </c>
      <c r="L364" s="199">
        <v>0</v>
      </c>
      <c r="M364" s="200">
        <v>0</v>
      </c>
      <c r="N364" s="428"/>
      <c r="O364" s="421"/>
      <c r="P364" s="421"/>
      <c r="Q364" s="421"/>
      <c r="R364" s="421"/>
      <c r="S364" s="201">
        <v>0</v>
      </c>
      <c r="T364" s="202">
        <v>0</v>
      </c>
      <c r="U364" s="202">
        <v>0</v>
      </c>
      <c r="V364" s="202">
        <v>0</v>
      </c>
      <c r="W364" s="203">
        <v>0</v>
      </c>
    </row>
    <row r="365" spans="1:23" s="155" customFormat="1" ht="30" customHeight="1">
      <c r="A365" s="415"/>
      <c r="B365" s="418"/>
      <c r="C365" s="146" t="s">
        <v>21</v>
      </c>
      <c r="D365" s="595"/>
      <c r="E365" s="595"/>
      <c r="F365" s="595"/>
      <c r="G365" s="595"/>
      <c r="H365" s="597"/>
      <c r="I365" s="198">
        <v>0</v>
      </c>
      <c r="J365" s="199">
        <v>0</v>
      </c>
      <c r="K365" s="199">
        <v>0</v>
      </c>
      <c r="L365" s="199">
        <v>0</v>
      </c>
      <c r="M365" s="200">
        <v>0</v>
      </c>
      <c r="N365" s="428"/>
      <c r="O365" s="421"/>
      <c r="P365" s="421"/>
      <c r="Q365" s="421"/>
      <c r="R365" s="421"/>
      <c r="S365" s="201">
        <v>0</v>
      </c>
      <c r="T365" s="202">
        <v>0</v>
      </c>
      <c r="U365" s="202">
        <v>0</v>
      </c>
      <c r="V365" s="202">
        <v>0</v>
      </c>
      <c r="W365" s="203">
        <v>0</v>
      </c>
    </row>
    <row r="366" spans="1:23" s="155" customFormat="1" ht="30" customHeight="1">
      <c r="A366" s="415"/>
      <c r="B366" s="418"/>
      <c r="C366" s="146" t="s">
        <v>22</v>
      </c>
      <c r="D366" s="595"/>
      <c r="E366" s="595"/>
      <c r="F366" s="595"/>
      <c r="G366" s="595"/>
      <c r="H366" s="597"/>
      <c r="I366" s="198">
        <v>0</v>
      </c>
      <c r="J366" s="199">
        <v>0</v>
      </c>
      <c r="K366" s="199">
        <v>0</v>
      </c>
      <c r="L366" s="199">
        <v>0</v>
      </c>
      <c r="M366" s="200">
        <v>0</v>
      </c>
      <c r="N366" s="428"/>
      <c r="O366" s="421"/>
      <c r="P366" s="421"/>
      <c r="Q366" s="421"/>
      <c r="R366" s="421"/>
      <c r="S366" s="201">
        <v>0</v>
      </c>
      <c r="T366" s="202">
        <v>0</v>
      </c>
      <c r="U366" s="202">
        <v>0</v>
      </c>
      <c r="V366" s="202">
        <v>0</v>
      </c>
      <c r="W366" s="203">
        <v>0</v>
      </c>
    </row>
    <row r="367" spans="1:23" s="155" customFormat="1" ht="30" customHeight="1">
      <c r="A367" s="415"/>
      <c r="B367" s="418"/>
      <c r="C367" s="146" t="s">
        <v>23</v>
      </c>
      <c r="D367" s="595"/>
      <c r="E367" s="595"/>
      <c r="F367" s="595"/>
      <c r="G367" s="595"/>
      <c r="H367" s="597"/>
      <c r="I367" s="198">
        <v>0</v>
      </c>
      <c r="J367" s="199">
        <v>0</v>
      </c>
      <c r="K367" s="199">
        <v>0</v>
      </c>
      <c r="L367" s="199">
        <v>0</v>
      </c>
      <c r="M367" s="200">
        <v>0</v>
      </c>
      <c r="N367" s="428"/>
      <c r="O367" s="421"/>
      <c r="P367" s="421"/>
      <c r="Q367" s="421"/>
      <c r="R367" s="421"/>
      <c r="S367" s="201">
        <v>0</v>
      </c>
      <c r="T367" s="202">
        <v>0</v>
      </c>
      <c r="U367" s="202">
        <v>0</v>
      </c>
      <c r="V367" s="202">
        <v>0</v>
      </c>
      <c r="W367" s="203">
        <v>0</v>
      </c>
    </row>
    <row r="368" spans="1:23" s="155" customFormat="1" ht="30" customHeight="1" thickBot="1">
      <c r="A368" s="415"/>
      <c r="B368" s="419"/>
      <c r="C368" s="149" t="s">
        <v>24</v>
      </c>
      <c r="D368" s="595"/>
      <c r="E368" s="595"/>
      <c r="F368" s="595"/>
      <c r="G368" s="595"/>
      <c r="H368" s="597"/>
      <c r="I368" s="205">
        <v>0</v>
      </c>
      <c r="J368" s="206">
        <v>0</v>
      </c>
      <c r="K368" s="206">
        <v>0</v>
      </c>
      <c r="L368" s="206">
        <v>0</v>
      </c>
      <c r="M368" s="207">
        <v>0</v>
      </c>
      <c r="N368" s="429"/>
      <c r="O368" s="424"/>
      <c r="P368" s="424"/>
      <c r="Q368" s="424"/>
      <c r="R368" s="424"/>
      <c r="S368" s="208">
        <v>0</v>
      </c>
      <c r="T368" s="209">
        <v>0</v>
      </c>
      <c r="U368" s="209">
        <v>0</v>
      </c>
      <c r="V368" s="209">
        <v>0</v>
      </c>
      <c r="W368" s="210">
        <v>0</v>
      </c>
    </row>
    <row r="369" spans="1:23" s="155" customFormat="1" ht="30" customHeight="1" thickBot="1">
      <c r="A369" s="416"/>
      <c r="B369" s="422" t="s">
        <v>25</v>
      </c>
      <c r="C369" s="423"/>
      <c r="D369" s="211">
        <f>D361</f>
        <v>470.90620000000001</v>
      </c>
      <c r="E369" s="212">
        <f t="shared" ref="E369:W369" si="50">E361</f>
        <v>0</v>
      </c>
      <c r="F369" s="212">
        <f t="shared" si="50"/>
        <v>0</v>
      </c>
      <c r="G369" s="212">
        <f t="shared" si="50"/>
        <v>1.7109000000000001</v>
      </c>
      <c r="H369" s="212">
        <f t="shared" si="50"/>
        <v>0</v>
      </c>
      <c r="I369" s="212">
        <f t="shared" si="50"/>
        <v>0</v>
      </c>
      <c r="J369" s="212">
        <f t="shared" si="50"/>
        <v>0</v>
      </c>
      <c r="K369" s="212">
        <f t="shared" si="50"/>
        <v>0</v>
      </c>
      <c r="L369" s="212">
        <f t="shared" si="50"/>
        <v>0</v>
      </c>
      <c r="M369" s="213">
        <f t="shared" si="50"/>
        <v>0</v>
      </c>
      <c r="N369" s="211">
        <f t="shared" si="50"/>
        <v>0</v>
      </c>
      <c r="O369" s="212">
        <f t="shared" si="50"/>
        <v>0</v>
      </c>
      <c r="P369" s="212">
        <f t="shared" si="50"/>
        <v>0</v>
      </c>
      <c r="Q369" s="212">
        <f t="shared" si="50"/>
        <v>0</v>
      </c>
      <c r="R369" s="212">
        <f t="shared" si="50"/>
        <v>0</v>
      </c>
      <c r="S369" s="212">
        <f t="shared" si="50"/>
        <v>0</v>
      </c>
      <c r="T369" s="212">
        <f t="shared" si="50"/>
        <v>0</v>
      </c>
      <c r="U369" s="212">
        <f t="shared" si="50"/>
        <v>0</v>
      </c>
      <c r="V369" s="212">
        <f t="shared" si="50"/>
        <v>0</v>
      </c>
      <c r="W369" s="213">
        <f t="shared" si="50"/>
        <v>0</v>
      </c>
    </row>
    <row r="370" spans="1:23" s="155" customFormat="1" ht="30" customHeight="1">
      <c r="A370" s="415">
        <v>41</v>
      </c>
      <c r="B370" s="417" t="s">
        <v>519</v>
      </c>
      <c r="C370" s="144" t="s">
        <v>17</v>
      </c>
      <c r="D370" s="594">
        <v>462.41</v>
      </c>
      <c r="E370" s="594">
        <v>0</v>
      </c>
      <c r="F370" s="594">
        <v>0</v>
      </c>
      <c r="G370" s="594">
        <v>0</v>
      </c>
      <c r="H370" s="596">
        <v>0</v>
      </c>
      <c r="I370" s="192">
        <v>0</v>
      </c>
      <c r="J370" s="193">
        <v>0</v>
      </c>
      <c r="K370" s="193">
        <v>0</v>
      </c>
      <c r="L370" s="193">
        <v>0</v>
      </c>
      <c r="M370" s="194">
        <v>0</v>
      </c>
      <c r="N370" s="427">
        <v>0</v>
      </c>
      <c r="O370" s="420">
        <v>0</v>
      </c>
      <c r="P370" s="420">
        <v>0</v>
      </c>
      <c r="Q370" s="420">
        <v>0</v>
      </c>
      <c r="R370" s="420">
        <v>0</v>
      </c>
      <c r="S370" s="195">
        <v>0</v>
      </c>
      <c r="T370" s="196">
        <v>0</v>
      </c>
      <c r="U370" s="196">
        <v>0</v>
      </c>
      <c r="V370" s="196">
        <v>0</v>
      </c>
      <c r="W370" s="197">
        <v>0</v>
      </c>
    </row>
    <row r="371" spans="1:23" s="155" customFormat="1" ht="30" customHeight="1">
      <c r="A371" s="415"/>
      <c r="B371" s="418"/>
      <c r="C371" s="146" t="s">
        <v>18</v>
      </c>
      <c r="D371" s="595"/>
      <c r="E371" s="595"/>
      <c r="F371" s="595"/>
      <c r="G371" s="595"/>
      <c r="H371" s="597"/>
      <c r="I371" s="198">
        <v>0</v>
      </c>
      <c r="J371" s="199">
        <v>0</v>
      </c>
      <c r="K371" s="199">
        <v>0</v>
      </c>
      <c r="L371" s="199">
        <v>0</v>
      </c>
      <c r="M371" s="200">
        <v>0</v>
      </c>
      <c r="N371" s="428"/>
      <c r="O371" s="421"/>
      <c r="P371" s="421"/>
      <c r="Q371" s="421"/>
      <c r="R371" s="421"/>
      <c r="S371" s="201">
        <v>0</v>
      </c>
      <c r="T371" s="202">
        <v>0</v>
      </c>
      <c r="U371" s="202">
        <v>0</v>
      </c>
      <c r="V371" s="202">
        <v>0</v>
      </c>
      <c r="W371" s="203">
        <v>0</v>
      </c>
    </row>
    <row r="372" spans="1:23" s="155" customFormat="1" ht="30" customHeight="1">
      <c r="A372" s="415"/>
      <c r="B372" s="418"/>
      <c r="C372" s="146" t="s">
        <v>19</v>
      </c>
      <c r="D372" s="595"/>
      <c r="E372" s="595"/>
      <c r="F372" s="595"/>
      <c r="G372" s="595"/>
      <c r="H372" s="597"/>
      <c r="I372" s="198">
        <v>0</v>
      </c>
      <c r="J372" s="199">
        <v>0</v>
      </c>
      <c r="K372" s="204">
        <v>0</v>
      </c>
      <c r="L372" s="199">
        <v>0</v>
      </c>
      <c r="M372" s="200">
        <v>0</v>
      </c>
      <c r="N372" s="428"/>
      <c r="O372" s="421"/>
      <c r="P372" s="421"/>
      <c r="Q372" s="421"/>
      <c r="R372" s="421"/>
      <c r="S372" s="201">
        <v>0</v>
      </c>
      <c r="T372" s="202">
        <v>0</v>
      </c>
      <c r="U372" s="202">
        <v>0</v>
      </c>
      <c r="V372" s="202">
        <v>0</v>
      </c>
      <c r="W372" s="203">
        <v>0</v>
      </c>
    </row>
    <row r="373" spans="1:23" s="155" customFormat="1" ht="30" customHeight="1">
      <c r="A373" s="415"/>
      <c r="B373" s="418"/>
      <c r="C373" s="146" t="s">
        <v>20</v>
      </c>
      <c r="D373" s="595"/>
      <c r="E373" s="595"/>
      <c r="F373" s="595"/>
      <c r="G373" s="595"/>
      <c r="H373" s="597"/>
      <c r="I373" s="198">
        <v>0</v>
      </c>
      <c r="J373" s="204">
        <v>0</v>
      </c>
      <c r="K373" s="199">
        <v>0</v>
      </c>
      <c r="L373" s="199">
        <v>0</v>
      </c>
      <c r="M373" s="200">
        <v>0</v>
      </c>
      <c r="N373" s="428"/>
      <c r="O373" s="421"/>
      <c r="P373" s="421"/>
      <c r="Q373" s="421"/>
      <c r="R373" s="421"/>
      <c r="S373" s="201">
        <v>0</v>
      </c>
      <c r="T373" s="202">
        <v>0</v>
      </c>
      <c r="U373" s="202">
        <v>0</v>
      </c>
      <c r="V373" s="202">
        <v>0</v>
      </c>
      <c r="W373" s="203">
        <v>0</v>
      </c>
    </row>
    <row r="374" spans="1:23" s="155" customFormat="1" ht="30" customHeight="1">
      <c r="A374" s="415"/>
      <c r="B374" s="418"/>
      <c r="C374" s="146" t="s">
        <v>21</v>
      </c>
      <c r="D374" s="595"/>
      <c r="E374" s="595"/>
      <c r="F374" s="595"/>
      <c r="G374" s="595"/>
      <c r="H374" s="597"/>
      <c r="I374" s="198">
        <v>0</v>
      </c>
      <c r="J374" s="199">
        <v>0</v>
      </c>
      <c r="K374" s="199">
        <v>0</v>
      </c>
      <c r="L374" s="199">
        <v>0</v>
      </c>
      <c r="M374" s="200">
        <v>0</v>
      </c>
      <c r="N374" s="428"/>
      <c r="O374" s="421"/>
      <c r="P374" s="421"/>
      <c r="Q374" s="421"/>
      <c r="R374" s="421"/>
      <c r="S374" s="201">
        <v>0</v>
      </c>
      <c r="T374" s="202">
        <v>0</v>
      </c>
      <c r="U374" s="202">
        <v>0</v>
      </c>
      <c r="V374" s="202">
        <v>0</v>
      </c>
      <c r="W374" s="203">
        <v>0</v>
      </c>
    </row>
    <row r="375" spans="1:23" s="155" customFormat="1" ht="30" customHeight="1">
      <c r="A375" s="415"/>
      <c r="B375" s="418"/>
      <c r="C375" s="146" t="s">
        <v>22</v>
      </c>
      <c r="D375" s="595"/>
      <c r="E375" s="595"/>
      <c r="F375" s="595"/>
      <c r="G375" s="595"/>
      <c r="H375" s="597"/>
      <c r="I375" s="198">
        <v>0</v>
      </c>
      <c r="J375" s="199">
        <v>0</v>
      </c>
      <c r="K375" s="199">
        <v>0</v>
      </c>
      <c r="L375" s="199">
        <v>0</v>
      </c>
      <c r="M375" s="200">
        <v>0</v>
      </c>
      <c r="N375" s="428"/>
      <c r="O375" s="421"/>
      <c r="P375" s="421"/>
      <c r="Q375" s="421"/>
      <c r="R375" s="421"/>
      <c r="S375" s="201">
        <v>0</v>
      </c>
      <c r="T375" s="202">
        <v>0</v>
      </c>
      <c r="U375" s="202">
        <v>0</v>
      </c>
      <c r="V375" s="202">
        <v>0</v>
      </c>
      <c r="W375" s="203">
        <v>0</v>
      </c>
    </row>
    <row r="376" spans="1:23" s="155" customFormat="1" ht="30" customHeight="1">
      <c r="A376" s="415"/>
      <c r="B376" s="418"/>
      <c r="C376" s="146" t="s">
        <v>23</v>
      </c>
      <c r="D376" s="595"/>
      <c r="E376" s="595"/>
      <c r="F376" s="595"/>
      <c r="G376" s="595"/>
      <c r="H376" s="597"/>
      <c r="I376" s="198">
        <v>0</v>
      </c>
      <c r="J376" s="199">
        <v>0</v>
      </c>
      <c r="K376" s="199">
        <v>0</v>
      </c>
      <c r="L376" s="199">
        <v>0</v>
      </c>
      <c r="M376" s="200">
        <v>0</v>
      </c>
      <c r="N376" s="428"/>
      <c r="O376" s="421"/>
      <c r="P376" s="421"/>
      <c r="Q376" s="421"/>
      <c r="R376" s="421"/>
      <c r="S376" s="201">
        <v>0</v>
      </c>
      <c r="T376" s="202">
        <v>0</v>
      </c>
      <c r="U376" s="202">
        <v>0</v>
      </c>
      <c r="V376" s="202">
        <v>0</v>
      </c>
      <c r="W376" s="203">
        <v>0</v>
      </c>
    </row>
    <row r="377" spans="1:23" s="155" customFormat="1" ht="30" customHeight="1" thickBot="1">
      <c r="A377" s="415"/>
      <c r="B377" s="419"/>
      <c r="C377" s="149" t="s">
        <v>24</v>
      </c>
      <c r="D377" s="595"/>
      <c r="E377" s="595"/>
      <c r="F377" s="595"/>
      <c r="G377" s="595"/>
      <c r="H377" s="597"/>
      <c r="I377" s="205">
        <v>0</v>
      </c>
      <c r="J377" s="206">
        <v>0</v>
      </c>
      <c r="K377" s="206">
        <v>0</v>
      </c>
      <c r="L377" s="206">
        <v>0</v>
      </c>
      <c r="M377" s="207">
        <v>0</v>
      </c>
      <c r="N377" s="429"/>
      <c r="O377" s="424"/>
      <c r="P377" s="424"/>
      <c r="Q377" s="424"/>
      <c r="R377" s="424"/>
      <c r="S377" s="208">
        <v>0</v>
      </c>
      <c r="T377" s="209">
        <v>0</v>
      </c>
      <c r="U377" s="209">
        <v>0</v>
      </c>
      <c r="V377" s="209">
        <v>0</v>
      </c>
      <c r="W377" s="210">
        <v>0</v>
      </c>
    </row>
    <row r="378" spans="1:23" s="155" customFormat="1" ht="30" customHeight="1" thickBot="1">
      <c r="A378" s="416"/>
      <c r="B378" s="422" t="s">
        <v>25</v>
      </c>
      <c r="C378" s="423"/>
      <c r="D378" s="211">
        <f>D370</f>
        <v>462.41</v>
      </c>
      <c r="E378" s="212">
        <f t="shared" ref="E378:W378" si="51">E370</f>
        <v>0</v>
      </c>
      <c r="F378" s="212">
        <f t="shared" si="51"/>
        <v>0</v>
      </c>
      <c r="G378" s="212">
        <f t="shared" si="51"/>
        <v>0</v>
      </c>
      <c r="H378" s="212">
        <f t="shared" si="51"/>
        <v>0</v>
      </c>
      <c r="I378" s="212">
        <f t="shared" si="51"/>
        <v>0</v>
      </c>
      <c r="J378" s="212">
        <f t="shared" si="51"/>
        <v>0</v>
      </c>
      <c r="K378" s="212">
        <f t="shared" si="51"/>
        <v>0</v>
      </c>
      <c r="L378" s="212">
        <f t="shared" si="51"/>
        <v>0</v>
      </c>
      <c r="M378" s="213">
        <f t="shared" si="51"/>
        <v>0</v>
      </c>
      <c r="N378" s="211">
        <f t="shared" si="51"/>
        <v>0</v>
      </c>
      <c r="O378" s="212">
        <f t="shared" si="51"/>
        <v>0</v>
      </c>
      <c r="P378" s="212">
        <f t="shared" si="51"/>
        <v>0</v>
      </c>
      <c r="Q378" s="212">
        <f t="shared" si="51"/>
        <v>0</v>
      </c>
      <c r="R378" s="212">
        <f t="shared" si="51"/>
        <v>0</v>
      </c>
      <c r="S378" s="212">
        <f t="shared" si="51"/>
        <v>0</v>
      </c>
      <c r="T378" s="212">
        <f t="shared" si="51"/>
        <v>0</v>
      </c>
      <c r="U378" s="212">
        <f t="shared" si="51"/>
        <v>0</v>
      </c>
      <c r="V378" s="212">
        <f t="shared" si="51"/>
        <v>0</v>
      </c>
      <c r="W378" s="213">
        <f t="shared" si="51"/>
        <v>0</v>
      </c>
    </row>
    <row r="379" spans="1:23" s="155" customFormat="1" ht="30" customHeight="1">
      <c r="A379" s="415">
        <v>42</v>
      </c>
      <c r="B379" s="417" t="s">
        <v>520</v>
      </c>
      <c r="C379" s="144" t="s">
        <v>17</v>
      </c>
      <c r="D379" s="594">
        <v>183.74</v>
      </c>
      <c r="E379" s="594">
        <v>0</v>
      </c>
      <c r="F379" s="594">
        <v>0</v>
      </c>
      <c r="G379" s="594">
        <v>0.27700000000000002</v>
      </c>
      <c r="H379" s="596">
        <v>0</v>
      </c>
      <c r="I379" s="192">
        <v>0</v>
      </c>
      <c r="J379" s="193">
        <v>0</v>
      </c>
      <c r="K379" s="193">
        <v>0</v>
      </c>
      <c r="L379" s="193">
        <v>0</v>
      </c>
      <c r="M379" s="194">
        <v>0</v>
      </c>
      <c r="N379" s="427">
        <v>0</v>
      </c>
      <c r="O379" s="420">
        <v>0</v>
      </c>
      <c r="P379" s="420">
        <v>0</v>
      </c>
      <c r="Q379" s="420">
        <v>0</v>
      </c>
      <c r="R379" s="420">
        <v>0</v>
      </c>
      <c r="S379" s="195">
        <v>0</v>
      </c>
      <c r="T379" s="196">
        <v>0</v>
      </c>
      <c r="U379" s="196">
        <v>0</v>
      </c>
      <c r="V379" s="196">
        <v>0</v>
      </c>
      <c r="W379" s="197">
        <v>0</v>
      </c>
    </row>
    <row r="380" spans="1:23" s="155" customFormat="1" ht="30" customHeight="1">
      <c r="A380" s="415"/>
      <c r="B380" s="418"/>
      <c r="C380" s="146" t="s">
        <v>18</v>
      </c>
      <c r="D380" s="595"/>
      <c r="E380" s="595"/>
      <c r="F380" s="595"/>
      <c r="G380" s="595"/>
      <c r="H380" s="597"/>
      <c r="I380" s="198">
        <v>0</v>
      </c>
      <c r="J380" s="199">
        <v>0</v>
      </c>
      <c r="K380" s="199">
        <v>0</v>
      </c>
      <c r="L380" s="199">
        <v>0</v>
      </c>
      <c r="M380" s="200">
        <v>0</v>
      </c>
      <c r="N380" s="428"/>
      <c r="O380" s="421"/>
      <c r="P380" s="421"/>
      <c r="Q380" s="421"/>
      <c r="R380" s="421"/>
      <c r="S380" s="201">
        <v>0</v>
      </c>
      <c r="T380" s="202">
        <v>0</v>
      </c>
      <c r="U380" s="202">
        <v>0</v>
      </c>
      <c r="V380" s="202">
        <v>0</v>
      </c>
      <c r="W380" s="203">
        <v>0</v>
      </c>
    </row>
    <row r="381" spans="1:23" s="155" customFormat="1" ht="30" customHeight="1">
      <c r="A381" s="415"/>
      <c r="B381" s="418"/>
      <c r="C381" s="146" t="s">
        <v>19</v>
      </c>
      <c r="D381" s="595"/>
      <c r="E381" s="595"/>
      <c r="F381" s="595"/>
      <c r="G381" s="595"/>
      <c r="H381" s="597"/>
      <c r="I381" s="198">
        <v>0</v>
      </c>
      <c r="J381" s="199">
        <v>0</v>
      </c>
      <c r="K381" s="204">
        <v>0</v>
      </c>
      <c r="L381" s="199">
        <v>0</v>
      </c>
      <c r="M381" s="200">
        <v>0</v>
      </c>
      <c r="N381" s="428"/>
      <c r="O381" s="421"/>
      <c r="P381" s="421"/>
      <c r="Q381" s="421"/>
      <c r="R381" s="421"/>
      <c r="S381" s="201">
        <v>0</v>
      </c>
      <c r="T381" s="202">
        <v>0</v>
      </c>
      <c r="U381" s="202">
        <v>0</v>
      </c>
      <c r="V381" s="202">
        <v>0</v>
      </c>
      <c r="W381" s="203">
        <v>0</v>
      </c>
    </row>
    <row r="382" spans="1:23" s="155" customFormat="1" ht="30" customHeight="1">
      <c r="A382" s="415"/>
      <c r="B382" s="418"/>
      <c r="C382" s="146" t="s">
        <v>20</v>
      </c>
      <c r="D382" s="595"/>
      <c r="E382" s="595"/>
      <c r="F382" s="595"/>
      <c r="G382" s="595"/>
      <c r="H382" s="597"/>
      <c r="I382" s="198">
        <v>0</v>
      </c>
      <c r="J382" s="204">
        <v>0</v>
      </c>
      <c r="K382" s="199">
        <v>0</v>
      </c>
      <c r="L382" s="199">
        <v>0</v>
      </c>
      <c r="M382" s="200">
        <v>0</v>
      </c>
      <c r="N382" s="428"/>
      <c r="O382" s="421"/>
      <c r="P382" s="421"/>
      <c r="Q382" s="421"/>
      <c r="R382" s="421"/>
      <c r="S382" s="201">
        <v>0</v>
      </c>
      <c r="T382" s="202">
        <v>0</v>
      </c>
      <c r="U382" s="202">
        <v>0</v>
      </c>
      <c r="V382" s="202">
        <v>0</v>
      </c>
      <c r="W382" s="203">
        <v>0</v>
      </c>
    </row>
    <row r="383" spans="1:23" s="155" customFormat="1" ht="30" customHeight="1">
      <c r="A383" s="415"/>
      <c r="B383" s="418"/>
      <c r="C383" s="146" t="s">
        <v>21</v>
      </c>
      <c r="D383" s="595"/>
      <c r="E383" s="595"/>
      <c r="F383" s="595"/>
      <c r="G383" s="595"/>
      <c r="H383" s="597"/>
      <c r="I383" s="198">
        <v>0</v>
      </c>
      <c r="J383" s="199">
        <v>0</v>
      </c>
      <c r="K383" s="199">
        <v>0</v>
      </c>
      <c r="L383" s="199">
        <v>0</v>
      </c>
      <c r="M383" s="200">
        <v>0</v>
      </c>
      <c r="N383" s="428"/>
      <c r="O383" s="421"/>
      <c r="P383" s="421"/>
      <c r="Q383" s="421"/>
      <c r="R383" s="421"/>
      <c r="S383" s="201">
        <v>0</v>
      </c>
      <c r="T383" s="202">
        <v>0</v>
      </c>
      <c r="U383" s="202">
        <v>0</v>
      </c>
      <c r="V383" s="202">
        <v>0</v>
      </c>
      <c r="W383" s="203">
        <v>0</v>
      </c>
    </row>
    <row r="384" spans="1:23" s="155" customFormat="1" ht="30" customHeight="1">
      <c r="A384" s="415"/>
      <c r="B384" s="418"/>
      <c r="C384" s="146" t="s">
        <v>22</v>
      </c>
      <c r="D384" s="595"/>
      <c r="E384" s="595"/>
      <c r="F384" s="595"/>
      <c r="G384" s="595"/>
      <c r="H384" s="597"/>
      <c r="I384" s="198">
        <v>0</v>
      </c>
      <c r="J384" s="199">
        <v>0</v>
      </c>
      <c r="K384" s="199">
        <v>0</v>
      </c>
      <c r="L384" s="199">
        <v>0</v>
      </c>
      <c r="M384" s="200">
        <v>0</v>
      </c>
      <c r="N384" s="428"/>
      <c r="O384" s="421"/>
      <c r="P384" s="421"/>
      <c r="Q384" s="421"/>
      <c r="R384" s="421"/>
      <c r="S384" s="201">
        <v>0</v>
      </c>
      <c r="T384" s="202">
        <v>0</v>
      </c>
      <c r="U384" s="202">
        <v>0</v>
      </c>
      <c r="V384" s="202">
        <v>0</v>
      </c>
      <c r="W384" s="203">
        <v>0</v>
      </c>
    </row>
    <row r="385" spans="1:23" s="155" customFormat="1" ht="30" customHeight="1">
      <c r="A385" s="415"/>
      <c r="B385" s="418"/>
      <c r="C385" s="146" t="s">
        <v>23</v>
      </c>
      <c r="D385" s="595"/>
      <c r="E385" s="595"/>
      <c r="F385" s="595"/>
      <c r="G385" s="595"/>
      <c r="H385" s="597"/>
      <c r="I385" s="198">
        <v>0</v>
      </c>
      <c r="J385" s="199">
        <v>0</v>
      </c>
      <c r="K385" s="199">
        <v>0</v>
      </c>
      <c r="L385" s="199">
        <v>0</v>
      </c>
      <c r="M385" s="200">
        <v>0</v>
      </c>
      <c r="N385" s="428"/>
      <c r="O385" s="421"/>
      <c r="P385" s="421"/>
      <c r="Q385" s="421"/>
      <c r="R385" s="421"/>
      <c r="S385" s="201">
        <v>0</v>
      </c>
      <c r="T385" s="202">
        <v>0</v>
      </c>
      <c r="U385" s="202">
        <v>0</v>
      </c>
      <c r="V385" s="202">
        <v>0</v>
      </c>
      <c r="W385" s="203">
        <v>0</v>
      </c>
    </row>
    <row r="386" spans="1:23" s="155" customFormat="1" ht="30" customHeight="1" thickBot="1">
      <c r="A386" s="415"/>
      <c r="B386" s="419"/>
      <c r="C386" s="149" t="s">
        <v>24</v>
      </c>
      <c r="D386" s="595"/>
      <c r="E386" s="595"/>
      <c r="F386" s="595"/>
      <c r="G386" s="595"/>
      <c r="H386" s="597"/>
      <c r="I386" s="205">
        <v>0</v>
      </c>
      <c r="J386" s="206">
        <v>0</v>
      </c>
      <c r="K386" s="206">
        <v>0</v>
      </c>
      <c r="L386" s="206">
        <v>0</v>
      </c>
      <c r="M386" s="207">
        <v>0</v>
      </c>
      <c r="N386" s="429"/>
      <c r="O386" s="424"/>
      <c r="P386" s="424"/>
      <c r="Q386" s="424"/>
      <c r="R386" s="424"/>
      <c r="S386" s="208">
        <v>0</v>
      </c>
      <c r="T386" s="209">
        <v>0</v>
      </c>
      <c r="U386" s="209">
        <v>0</v>
      </c>
      <c r="V386" s="209">
        <v>0</v>
      </c>
      <c r="W386" s="210">
        <v>0</v>
      </c>
    </row>
    <row r="387" spans="1:23" s="155" customFormat="1" ht="30" customHeight="1" thickBot="1">
      <c r="A387" s="416"/>
      <c r="B387" s="422" t="s">
        <v>25</v>
      </c>
      <c r="C387" s="423"/>
      <c r="D387" s="211">
        <f>D379</f>
        <v>183.74</v>
      </c>
      <c r="E387" s="212">
        <f t="shared" ref="E387:W387" si="52">E379</f>
        <v>0</v>
      </c>
      <c r="F387" s="212">
        <f t="shared" si="52"/>
        <v>0</v>
      </c>
      <c r="G387" s="212">
        <f t="shared" si="52"/>
        <v>0.27700000000000002</v>
      </c>
      <c r="H387" s="212">
        <f t="shared" si="52"/>
        <v>0</v>
      </c>
      <c r="I387" s="212">
        <f t="shared" si="52"/>
        <v>0</v>
      </c>
      <c r="J387" s="212">
        <f t="shared" si="52"/>
        <v>0</v>
      </c>
      <c r="K387" s="212">
        <f t="shared" si="52"/>
        <v>0</v>
      </c>
      <c r="L387" s="212">
        <f t="shared" si="52"/>
        <v>0</v>
      </c>
      <c r="M387" s="213">
        <f t="shared" si="52"/>
        <v>0</v>
      </c>
      <c r="N387" s="211">
        <f t="shared" si="52"/>
        <v>0</v>
      </c>
      <c r="O387" s="212">
        <f t="shared" si="52"/>
        <v>0</v>
      </c>
      <c r="P387" s="212">
        <f t="shared" si="52"/>
        <v>0</v>
      </c>
      <c r="Q387" s="212">
        <f t="shared" si="52"/>
        <v>0</v>
      </c>
      <c r="R387" s="212">
        <f t="shared" si="52"/>
        <v>0</v>
      </c>
      <c r="S387" s="212">
        <f t="shared" si="52"/>
        <v>0</v>
      </c>
      <c r="T387" s="212">
        <f t="shared" si="52"/>
        <v>0</v>
      </c>
      <c r="U387" s="212">
        <f t="shared" si="52"/>
        <v>0</v>
      </c>
      <c r="V387" s="212">
        <f t="shared" si="52"/>
        <v>0</v>
      </c>
      <c r="W387" s="213">
        <f t="shared" si="52"/>
        <v>0</v>
      </c>
    </row>
    <row r="388" spans="1:23" ht="30" customHeight="1">
      <c r="A388" s="430"/>
      <c r="B388" s="432"/>
      <c r="C388" s="89" t="s">
        <v>17</v>
      </c>
      <c r="D388" s="435">
        <f>D379+D370+D361+D352+D343+D334+D325+D316+D307+D298+D289+D280+D271+D262+D253+D244+D235+D226+D217+D208+D199+D190+D181+D172+D163+D154+D145+D136+D127+D118+D109+D100+D91+D82+D73+D64+D55+D46+D37+D28+D19+D10</f>
        <v>59669.771100000005</v>
      </c>
      <c r="E388" s="435">
        <f>E379+E370+E361+E352+E343+E334+E325+E316+E307+E298+E289+E280+E271+E262+E253+E244+E235+E226+E217+E208+E199+E190+E181+E172+E163+E154+E145+E136+E127+E118+E109+E100+E91+E82+E73+E64+E55+E46+E37+E28+E19+E10</f>
        <v>9.574799999999998</v>
      </c>
      <c r="F388" s="435">
        <f t="shared" ref="F388:H388" si="53">F379+F370+F361+F352+F343+F334+F325+F316+F307+F298+F289+F280+F271+F262+F253+F244+F235+F226+F217+F208+F199+F190+F181+F172+F163+F154+F145+F136+F127+F118+F109+F100+F91+F82+F73+F64+F55+F46+F37+F28+F19+F10</f>
        <v>2596.5699999999997</v>
      </c>
      <c r="G388" s="435">
        <f t="shared" si="53"/>
        <v>126.0038</v>
      </c>
      <c r="H388" s="435">
        <f t="shared" si="53"/>
        <v>18.302800000000001</v>
      </c>
      <c r="I388" s="162">
        <f>I379+I370+I361+I352+I343+I334+I325+I316+I307+I298+I289+I280+I271+I262+I253+I244+I235+I226+I217+I208+I199+I190+I181+I172+I163+I154+I145+I136+I127+I118+I109+I100+I91+I82+I73+I64+I55+I46+I37+I28+I19+I10</f>
        <v>811.5</v>
      </c>
      <c r="J388" s="163">
        <v>0</v>
      </c>
      <c r="K388" s="164">
        <f t="shared" ref="K388:M388" si="54">K379+K370+K361+K352+K343+K334+K325+K316+K307+K298+K289+K280+K271+K262+K253+K244+K235+K226+K217+K208+K199+K190+K181+K172+K163+K154+K145+K136+K127+K118+K109+K100+K91+K82+K73+K64+K55+K46+K37+K28+K19+K10</f>
        <v>9</v>
      </c>
      <c r="L388" s="163">
        <f t="shared" si="54"/>
        <v>0</v>
      </c>
      <c r="M388" s="162">
        <f t="shared" si="54"/>
        <v>0</v>
      </c>
      <c r="N388" s="604">
        <f>N82+N73+N55+N28+N19</f>
        <v>36.398199999999996</v>
      </c>
      <c r="O388" s="598">
        <v>0</v>
      </c>
      <c r="P388" s="601">
        <f>P55</f>
        <v>9.09</v>
      </c>
      <c r="Q388" s="598">
        <f>Q136+Q91+Q82+Q73+Q64+Q55+Q46+Q37</f>
        <v>80.940000000000012</v>
      </c>
      <c r="R388" s="604">
        <f>R82+R73+R55</f>
        <v>18.7851</v>
      </c>
      <c r="S388" s="165">
        <f>S82</f>
        <v>10.1</v>
      </c>
      <c r="T388" s="166">
        <v>0</v>
      </c>
      <c r="U388" s="166">
        <v>0</v>
      </c>
      <c r="V388" s="166">
        <v>0</v>
      </c>
      <c r="W388" s="167">
        <v>0</v>
      </c>
    </row>
    <row r="389" spans="1:23" ht="30" customHeight="1">
      <c r="A389" s="430"/>
      <c r="B389" s="433"/>
      <c r="C389" s="91" t="s">
        <v>18</v>
      </c>
      <c r="D389" s="436"/>
      <c r="E389" s="436"/>
      <c r="F389" s="436"/>
      <c r="G389" s="436"/>
      <c r="H389" s="436"/>
      <c r="I389" s="168">
        <f>I317+I281+I56</f>
        <v>100</v>
      </c>
      <c r="J389" s="168">
        <f t="shared" ref="J389:M389" si="55">J317+J281+J56</f>
        <v>0</v>
      </c>
      <c r="K389" s="168">
        <f t="shared" si="55"/>
        <v>0</v>
      </c>
      <c r="L389" s="168">
        <f t="shared" si="55"/>
        <v>0</v>
      </c>
      <c r="M389" s="168">
        <f t="shared" si="55"/>
        <v>0</v>
      </c>
      <c r="N389" s="605"/>
      <c r="O389" s="599"/>
      <c r="P389" s="602"/>
      <c r="Q389" s="599"/>
      <c r="R389" s="605"/>
      <c r="S389" s="169">
        <v>0</v>
      </c>
      <c r="T389" s="170">
        <v>0</v>
      </c>
      <c r="U389" s="170">
        <v>0</v>
      </c>
      <c r="V389" s="170">
        <v>0</v>
      </c>
      <c r="W389" s="171">
        <v>0</v>
      </c>
    </row>
    <row r="390" spans="1:23" ht="30" customHeight="1">
      <c r="A390" s="430"/>
      <c r="B390" s="433"/>
      <c r="C390" s="91" t="s">
        <v>19</v>
      </c>
      <c r="D390" s="436"/>
      <c r="E390" s="436"/>
      <c r="F390" s="436"/>
      <c r="G390" s="436"/>
      <c r="H390" s="436"/>
      <c r="I390" s="168">
        <f>I318+I282+I219+I57</f>
        <v>45.5</v>
      </c>
      <c r="J390" s="168">
        <f t="shared" ref="J390:M391" si="56">J318+J282+J219+J57</f>
        <v>0</v>
      </c>
      <c r="K390" s="168">
        <f t="shared" si="56"/>
        <v>26</v>
      </c>
      <c r="L390" s="168">
        <f t="shared" si="56"/>
        <v>0</v>
      </c>
      <c r="M390" s="168">
        <f t="shared" si="56"/>
        <v>0</v>
      </c>
      <c r="N390" s="605"/>
      <c r="O390" s="599"/>
      <c r="P390" s="602"/>
      <c r="Q390" s="599"/>
      <c r="R390" s="605"/>
      <c r="S390" s="169">
        <v>0</v>
      </c>
      <c r="T390" s="170">
        <v>0</v>
      </c>
      <c r="U390" s="172">
        <v>0</v>
      </c>
      <c r="V390" s="170">
        <v>0</v>
      </c>
      <c r="W390" s="171">
        <v>0</v>
      </c>
    </row>
    <row r="391" spans="1:23" ht="30" customHeight="1">
      <c r="A391" s="430"/>
      <c r="B391" s="433"/>
      <c r="C391" s="91" t="s">
        <v>20</v>
      </c>
      <c r="D391" s="436"/>
      <c r="E391" s="436"/>
      <c r="F391" s="436"/>
      <c r="G391" s="436"/>
      <c r="H391" s="436"/>
      <c r="I391" s="173">
        <f>I319+I283+I220+I58</f>
        <v>105</v>
      </c>
      <c r="J391" s="174">
        <f t="shared" si="56"/>
        <v>0</v>
      </c>
      <c r="K391" s="174">
        <f t="shared" si="56"/>
        <v>0</v>
      </c>
      <c r="L391" s="174">
        <f t="shared" si="56"/>
        <v>0</v>
      </c>
      <c r="M391" s="174">
        <f t="shared" si="56"/>
        <v>0</v>
      </c>
      <c r="N391" s="605"/>
      <c r="O391" s="599"/>
      <c r="P391" s="602"/>
      <c r="Q391" s="599"/>
      <c r="R391" s="605"/>
      <c r="S391" s="169">
        <v>0</v>
      </c>
      <c r="T391" s="175">
        <v>0</v>
      </c>
      <c r="U391" s="170">
        <v>0</v>
      </c>
      <c r="V391" s="176">
        <v>0</v>
      </c>
      <c r="W391" s="171">
        <v>0</v>
      </c>
    </row>
    <row r="392" spans="1:23" ht="30" customHeight="1">
      <c r="A392" s="430"/>
      <c r="B392" s="433"/>
      <c r="C392" s="91" t="s">
        <v>21</v>
      </c>
      <c r="D392" s="436"/>
      <c r="E392" s="436"/>
      <c r="F392" s="436"/>
      <c r="G392" s="436"/>
      <c r="H392" s="436"/>
      <c r="I392" s="168">
        <f>I320+I284+I221+I158+I59</f>
        <v>238.66</v>
      </c>
      <c r="J392" s="168">
        <f t="shared" ref="J392:M392" si="57">J320+J284+J221+J158+J59</f>
        <v>0</v>
      </c>
      <c r="K392" s="168">
        <f t="shared" si="57"/>
        <v>7.32</v>
      </c>
      <c r="L392" s="168">
        <f t="shared" si="57"/>
        <v>0</v>
      </c>
      <c r="M392" s="168">
        <f t="shared" si="57"/>
        <v>0</v>
      </c>
      <c r="N392" s="605"/>
      <c r="O392" s="599"/>
      <c r="P392" s="602"/>
      <c r="Q392" s="599"/>
      <c r="R392" s="605"/>
      <c r="S392" s="169">
        <v>0</v>
      </c>
      <c r="T392" s="170">
        <v>0</v>
      </c>
      <c r="U392" s="166">
        <v>0</v>
      </c>
      <c r="V392" s="170">
        <v>0</v>
      </c>
      <c r="W392" s="171">
        <v>0</v>
      </c>
    </row>
    <row r="393" spans="1:23" ht="30" customHeight="1">
      <c r="A393" s="430"/>
      <c r="B393" s="433"/>
      <c r="C393" s="91" t="s">
        <v>22</v>
      </c>
      <c r="D393" s="436"/>
      <c r="E393" s="436"/>
      <c r="F393" s="436"/>
      <c r="G393" s="436"/>
      <c r="H393" s="436"/>
      <c r="I393" s="168">
        <f>I321+I285+I60</f>
        <v>135</v>
      </c>
      <c r="J393" s="168">
        <f t="shared" ref="J393:M394" si="58">J321+J285+J60</f>
        <v>0</v>
      </c>
      <c r="K393" s="168">
        <f t="shared" si="58"/>
        <v>0</v>
      </c>
      <c r="L393" s="168">
        <f t="shared" si="58"/>
        <v>0</v>
      </c>
      <c r="M393" s="168">
        <f t="shared" si="58"/>
        <v>0</v>
      </c>
      <c r="N393" s="605"/>
      <c r="O393" s="599"/>
      <c r="P393" s="602"/>
      <c r="Q393" s="599"/>
      <c r="R393" s="605"/>
      <c r="S393" s="169">
        <v>0</v>
      </c>
      <c r="T393" s="170">
        <v>0</v>
      </c>
      <c r="U393" s="170">
        <v>0</v>
      </c>
      <c r="V393" s="170">
        <v>0</v>
      </c>
      <c r="W393" s="171">
        <v>0</v>
      </c>
    </row>
    <row r="394" spans="1:23" ht="30" customHeight="1">
      <c r="A394" s="430"/>
      <c r="B394" s="433"/>
      <c r="C394" s="91" t="s">
        <v>23</v>
      </c>
      <c r="D394" s="436"/>
      <c r="E394" s="436"/>
      <c r="F394" s="436"/>
      <c r="G394" s="436"/>
      <c r="H394" s="436"/>
      <c r="I394" s="168">
        <f>I322+I286+I61</f>
        <v>62.18</v>
      </c>
      <c r="J394" s="168">
        <f t="shared" si="58"/>
        <v>0</v>
      </c>
      <c r="K394" s="168">
        <f t="shared" si="58"/>
        <v>4.5</v>
      </c>
      <c r="L394" s="168">
        <f t="shared" si="58"/>
        <v>0</v>
      </c>
      <c r="M394" s="168">
        <f t="shared" si="58"/>
        <v>0</v>
      </c>
      <c r="N394" s="605"/>
      <c r="O394" s="599"/>
      <c r="P394" s="602"/>
      <c r="Q394" s="599"/>
      <c r="R394" s="605"/>
      <c r="S394" s="169">
        <v>0</v>
      </c>
      <c r="T394" s="170">
        <v>0</v>
      </c>
      <c r="U394" s="170">
        <v>0</v>
      </c>
      <c r="V394" s="170">
        <v>0</v>
      </c>
      <c r="W394" s="171">
        <v>0</v>
      </c>
    </row>
    <row r="395" spans="1:23" ht="30" customHeight="1" thickBot="1">
      <c r="A395" s="430"/>
      <c r="B395" s="434"/>
      <c r="C395" s="92" t="s">
        <v>24</v>
      </c>
      <c r="D395" s="436"/>
      <c r="E395" s="436"/>
      <c r="F395" s="436"/>
      <c r="G395" s="436"/>
      <c r="H395" s="436"/>
      <c r="I395" s="177">
        <f>I323+I287+I161+I62+I44</f>
        <v>103.65</v>
      </c>
      <c r="J395" s="178">
        <f t="shared" ref="J395:M395" si="59">J323+J287+J161+J62+J44</f>
        <v>0</v>
      </c>
      <c r="K395" s="177">
        <f t="shared" si="59"/>
        <v>3.5</v>
      </c>
      <c r="L395" s="179">
        <f t="shared" si="59"/>
        <v>0</v>
      </c>
      <c r="M395" s="179">
        <f t="shared" si="59"/>
        <v>0</v>
      </c>
      <c r="N395" s="606"/>
      <c r="O395" s="600"/>
      <c r="P395" s="603"/>
      <c r="Q395" s="600"/>
      <c r="R395" s="606"/>
      <c r="S395" s="180">
        <v>4.34</v>
      </c>
      <c r="T395" s="172">
        <v>0</v>
      </c>
      <c r="U395" s="172">
        <v>9.09</v>
      </c>
      <c r="V395" s="172">
        <v>30.51</v>
      </c>
      <c r="W395" s="181">
        <v>0.35</v>
      </c>
    </row>
    <row r="396" spans="1:23" ht="30" customHeight="1" thickBot="1">
      <c r="A396" s="431"/>
      <c r="B396" s="437" t="s">
        <v>25</v>
      </c>
      <c r="C396" s="438"/>
      <c r="D396" s="191">
        <f>D387+D378+D369+D360+D351+D342+D333+D324+D315+D306+D297+D288+D279+D270+D261+D252+D243+D234+D225+D216+D207+D198+D189+D180+D171+D162+D153+D144+D135+D126+D117+D108+D99+D90+D81+D72+D63+D54+D45+D36+D27</f>
        <v>59669.771100000005</v>
      </c>
      <c r="E396" s="191">
        <f t="shared" ref="E396:W396" si="60">E387+E378+E369+E360+E351+E342+E333+E324+E315+E306+E297+E288+E279+E270+E261+E252+E243+E234+E225+E216+E207+E198+E189+E180+E171+E162+E153+E144+E135+E126+E117+E108+E99+E90+E81+E72+E63+E54+E45+E36+E27</f>
        <v>9.574799999999998</v>
      </c>
      <c r="F396" s="191">
        <f t="shared" si="60"/>
        <v>2596.5699999999997</v>
      </c>
      <c r="G396" s="191">
        <f t="shared" si="60"/>
        <v>126.0038</v>
      </c>
      <c r="H396" s="191">
        <f t="shared" si="60"/>
        <v>18.302800000000001</v>
      </c>
      <c r="I396" s="183">
        <f>I388+I389+I390+I391+I392+I393+I394+I395</f>
        <v>1601.4900000000002</v>
      </c>
      <c r="J396" s="184">
        <f t="shared" si="60"/>
        <v>0</v>
      </c>
      <c r="K396" s="183">
        <f>K395+K394+K392+K391+K390+K389+K388</f>
        <v>50.32</v>
      </c>
      <c r="L396" s="185">
        <f t="shared" si="60"/>
        <v>0</v>
      </c>
      <c r="M396" s="185">
        <f t="shared" si="60"/>
        <v>0</v>
      </c>
      <c r="N396" s="182">
        <f t="shared" si="60"/>
        <v>36.398199999999996</v>
      </c>
      <c r="O396" s="185">
        <f t="shared" si="60"/>
        <v>0</v>
      </c>
      <c r="P396" s="183">
        <f t="shared" si="60"/>
        <v>9.09</v>
      </c>
      <c r="Q396" s="183">
        <f t="shared" si="60"/>
        <v>80.940000000000012</v>
      </c>
      <c r="R396" s="182">
        <f t="shared" si="60"/>
        <v>18.7851</v>
      </c>
      <c r="S396" s="183">
        <f t="shared" si="60"/>
        <v>14.44</v>
      </c>
      <c r="T396" s="185">
        <f t="shared" si="60"/>
        <v>0</v>
      </c>
      <c r="U396" s="183">
        <f t="shared" si="60"/>
        <v>9.09</v>
      </c>
      <c r="V396" s="183">
        <f t="shared" si="60"/>
        <v>30.51</v>
      </c>
      <c r="W396" s="186">
        <f t="shared" si="60"/>
        <v>0.35</v>
      </c>
    </row>
    <row r="398" spans="1:23">
      <c r="I398" s="187"/>
      <c r="N398" s="188"/>
      <c r="S398" s="187"/>
    </row>
    <row r="399" spans="1:23">
      <c r="D399" s="189"/>
      <c r="I399" s="187"/>
      <c r="N399" s="188"/>
      <c r="S399" s="190"/>
    </row>
    <row r="401" spans="11:14">
      <c r="K401" s="188"/>
    </row>
    <row r="402" spans="11:14">
      <c r="N402" s="188"/>
    </row>
  </sheetData>
  <mergeCells count="580">
    <mergeCell ref="O388:O395"/>
    <mergeCell ref="P388:P395"/>
    <mergeCell ref="Q388:Q395"/>
    <mergeCell ref="R388:R395"/>
    <mergeCell ref="B396:C396"/>
    <mergeCell ref="R379:R386"/>
    <mergeCell ref="B387:C387"/>
    <mergeCell ref="A388:A396"/>
    <mergeCell ref="B388:B395"/>
    <mergeCell ref="D388:D395"/>
    <mergeCell ref="E388:E395"/>
    <mergeCell ref="F388:F395"/>
    <mergeCell ref="G388:G395"/>
    <mergeCell ref="H388:H395"/>
    <mergeCell ref="N388:N395"/>
    <mergeCell ref="G379:G386"/>
    <mergeCell ref="H379:H386"/>
    <mergeCell ref="N379:N386"/>
    <mergeCell ref="O379:O386"/>
    <mergeCell ref="P379:P386"/>
    <mergeCell ref="Q379:Q386"/>
    <mergeCell ref="O370:O377"/>
    <mergeCell ref="P370:P377"/>
    <mergeCell ref="Q370:Q377"/>
    <mergeCell ref="R370:R377"/>
    <mergeCell ref="B378:C378"/>
    <mergeCell ref="A379:A387"/>
    <mergeCell ref="B379:B386"/>
    <mergeCell ref="D379:D386"/>
    <mergeCell ref="E379:E386"/>
    <mergeCell ref="F379:F386"/>
    <mergeCell ref="A370:A378"/>
    <mergeCell ref="B370:B377"/>
    <mergeCell ref="D370:D377"/>
    <mergeCell ref="E370:E377"/>
    <mergeCell ref="F370:F377"/>
    <mergeCell ref="G370:G377"/>
    <mergeCell ref="H370:H377"/>
    <mergeCell ref="N370:N377"/>
    <mergeCell ref="G361:G368"/>
    <mergeCell ref="H361:H368"/>
    <mergeCell ref="N361:N368"/>
    <mergeCell ref="O352:O359"/>
    <mergeCell ref="P352:P359"/>
    <mergeCell ref="Q352:Q359"/>
    <mergeCell ref="R352:R359"/>
    <mergeCell ref="B360:C360"/>
    <mergeCell ref="A361:A369"/>
    <mergeCell ref="B361:B368"/>
    <mergeCell ref="D361:D368"/>
    <mergeCell ref="E361:E368"/>
    <mergeCell ref="F361:F368"/>
    <mergeCell ref="R361:R368"/>
    <mergeCell ref="B369:C369"/>
    <mergeCell ref="O361:O368"/>
    <mergeCell ref="P361:P368"/>
    <mergeCell ref="Q361:Q368"/>
    <mergeCell ref="A352:A360"/>
    <mergeCell ref="B352:B359"/>
    <mergeCell ref="D352:D359"/>
    <mergeCell ref="E352:E359"/>
    <mergeCell ref="F352:F359"/>
    <mergeCell ref="G352:G359"/>
    <mergeCell ref="H352:H359"/>
    <mergeCell ref="N352:N359"/>
    <mergeCell ref="G343:G350"/>
    <mergeCell ref="H343:H350"/>
    <mergeCell ref="N343:N350"/>
    <mergeCell ref="O334:O341"/>
    <mergeCell ref="P334:P341"/>
    <mergeCell ref="Q334:Q341"/>
    <mergeCell ref="R334:R341"/>
    <mergeCell ref="B342:C342"/>
    <mergeCell ref="A343:A351"/>
    <mergeCell ref="B343:B350"/>
    <mergeCell ref="D343:D350"/>
    <mergeCell ref="E343:E350"/>
    <mergeCell ref="F343:F350"/>
    <mergeCell ref="R343:R350"/>
    <mergeCell ref="B351:C351"/>
    <mergeCell ref="O343:O350"/>
    <mergeCell ref="P343:P350"/>
    <mergeCell ref="Q343:Q350"/>
    <mergeCell ref="A334:A342"/>
    <mergeCell ref="B334:B341"/>
    <mergeCell ref="D334:D341"/>
    <mergeCell ref="E334:E341"/>
    <mergeCell ref="F334:F341"/>
    <mergeCell ref="G334:G341"/>
    <mergeCell ref="H334:H341"/>
    <mergeCell ref="N334:N341"/>
    <mergeCell ref="G325:G332"/>
    <mergeCell ref="H325:H332"/>
    <mergeCell ref="N325:N332"/>
    <mergeCell ref="O316:O323"/>
    <mergeCell ref="P316:P323"/>
    <mergeCell ref="Q316:Q323"/>
    <mergeCell ref="R316:R323"/>
    <mergeCell ref="B324:C324"/>
    <mergeCell ref="A325:A333"/>
    <mergeCell ref="B325:B332"/>
    <mergeCell ref="D325:D332"/>
    <mergeCell ref="E325:E332"/>
    <mergeCell ref="F325:F332"/>
    <mergeCell ref="R325:R332"/>
    <mergeCell ref="B333:C333"/>
    <mergeCell ref="O325:O332"/>
    <mergeCell ref="P325:P332"/>
    <mergeCell ref="Q325:Q332"/>
    <mergeCell ref="A316:A324"/>
    <mergeCell ref="B316:B323"/>
    <mergeCell ref="D316:D323"/>
    <mergeCell ref="E316:E323"/>
    <mergeCell ref="F316:F323"/>
    <mergeCell ref="G316:G323"/>
    <mergeCell ref="H316:H323"/>
    <mergeCell ref="N316:N323"/>
    <mergeCell ref="G307:G314"/>
    <mergeCell ref="H307:H314"/>
    <mergeCell ref="N307:N314"/>
    <mergeCell ref="O298:O305"/>
    <mergeCell ref="P298:P305"/>
    <mergeCell ref="Q298:Q305"/>
    <mergeCell ref="R298:R305"/>
    <mergeCell ref="B306:C306"/>
    <mergeCell ref="A307:A315"/>
    <mergeCell ref="B307:B314"/>
    <mergeCell ref="D307:D314"/>
    <mergeCell ref="E307:E314"/>
    <mergeCell ref="F307:F314"/>
    <mergeCell ref="R307:R314"/>
    <mergeCell ref="B315:C315"/>
    <mergeCell ref="O307:O314"/>
    <mergeCell ref="P307:P314"/>
    <mergeCell ref="Q307:Q314"/>
    <mergeCell ref="A298:A306"/>
    <mergeCell ref="B298:B305"/>
    <mergeCell ref="D298:D305"/>
    <mergeCell ref="E298:E305"/>
    <mergeCell ref="F298:F305"/>
    <mergeCell ref="G298:G305"/>
    <mergeCell ref="H298:H305"/>
    <mergeCell ref="N298:N305"/>
    <mergeCell ref="G289:G296"/>
    <mergeCell ref="H289:H296"/>
    <mergeCell ref="N289:N296"/>
    <mergeCell ref="O280:O287"/>
    <mergeCell ref="P280:P287"/>
    <mergeCell ref="Q280:Q287"/>
    <mergeCell ref="R280:R287"/>
    <mergeCell ref="B288:C288"/>
    <mergeCell ref="A289:A297"/>
    <mergeCell ref="B289:B296"/>
    <mergeCell ref="D289:D296"/>
    <mergeCell ref="E289:E296"/>
    <mergeCell ref="F289:F296"/>
    <mergeCell ref="R289:R296"/>
    <mergeCell ref="B297:C297"/>
    <mergeCell ref="O289:O296"/>
    <mergeCell ref="P289:P296"/>
    <mergeCell ref="Q289:Q296"/>
    <mergeCell ref="A280:A288"/>
    <mergeCell ref="B280:B287"/>
    <mergeCell ref="D280:D287"/>
    <mergeCell ref="E280:E287"/>
    <mergeCell ref="F280:F287"/>
    <mergeCell ref="G280:G287"/>
    <mergeCell ref="H280:H287"/>
    <mergeCell ref="N280:N287"/>
    <mergeCell ref="G271:G278"/>
    <mergeCell ref="H271:H278"/>
    <mergeCell ref="N271:N278"/>
    <mergeCell ref="O262:O269"/>
    <mergeCell ref="P262:P269"/>
    <mergeCell ref="Q262:Q269"/>
    <mergeCell ref="R262:R269"/>
    <mergeCell ref="B270:C270"/>
    <mergeCell ref="A271:A279"/>
    <mergeCell ref="B271:B278"/>
    <mergeCell ref="D271:D278"/>
    <mergeCell ref="E271:E278"/>
    <mergeCell ref="F271:F278"/>
    <mergeCell ref="R271:R278"/>
    <mergeCell ref="B279:C279"/>
    <mergeCell ref="O271:O278"/>
    <mergeCell ref="P271:P278"/>
    <mergeCell ref="Q271:Q278"/>
    <mergeCell ref="A262:A270"/>
    <mergeCell ref="B262:B269"/>
    <mergeCell ref="D262:D269"/>
    <mergeCell ref="E262:E269"/>
    <mergeCell ref="F262:F269"/>
    <mergeCell ref="G262:G269"/>
    <mergeCell ref="H262:H269"/>
    <mergeCell ref="N262:N269"/>
    <mergeCell ref="G253:G260"/>
    <mergeCell ref="H253:H260"/>
    <mergeCell ref="N253:N260"/>
    <mergeCell ref="O244:O251"/>
    <mergeCell ref="P244:P251"/>
    <mergeCell ref="Q244:Q251"/>
    <mergeCell ref="R244:R251"/>
    <mergeCell ref="B252:C252"/>
    <mergeCell ref="A253:A261"/>
    <mergeCell ref="B253:B260"/>
    <mergeCell ref="D253:D260"/>
    <mergeCell ref="E253:E260"/>
    <mergeCell ref="F253:F260"/>
    <mergeCell ref="R253:R260"/>
    <mergeCell ref="B261:C261"/>
    <mergeCell ref="O253:O260"/>
    <mergeCell ref="P253:P260"/>
    <mergeCell ref="Q253:Q260"/>
    <mergeCell ref="A244:A252"/>
    <mergeCell ref="B244:B251"/>
    <mergeCell ref="D244:D251"/>
    <mergeCell ref="E244:E251"/>
    <mergeCell ref="F244:F251"/>
    <mergeCell ref="G244:G251"/>
    <mergeCell ref="H244:H251"/>
    <mergeCell ref="N244:N251"/>
    <mergeCell ref="G235:G242"/>
    <mergeCell ref="H235:H242"/>
    <mergeCell ref="N235:N242"/>
    <mergeCell ref="O226:O233"/>
    <mergeCell ref="P226:P233"/>
    <mergeCell ref="Q226:Q233"/>
    <mergeCell ref="R226:R233"/>
    <mergeCell ref="B234:C234"/>
    <mergeCell ref="A235:A243"/>
    <mergeCell ref="B235:B242"/>
    <mergeCell ref="D235:D242"/>
    <mergeCell ref="E235:E242"/>
    <mergeCell ref="F235:F242"/>
    <mergeCell ref="R235:R242"/>
    <mergeCell ref="B243:C243"/>
    <mergeCell ref="O235:O242"/>
    <mergeCell ref="P235:P242"/>
    <mergeCell ref="Q235:Q242"/>
    <mergeCell ref="A226:A234"/>
    <mergeCell ref="B226:B233"/>
    <mergeCell ref="D226:D233"/>
    <mergeCell ref="E226:E233"/>
    <mergeCell ref="F226:F233"/>
    <mergeCell ref="G226:G233"/>
    <mergeCell ref="H226:H233"/>
    <mergeCell ref="N226:N233"/>
    <mergeCell ref="G217:G224"/>
    <mergeCell ref="H217:H224"/>
    <mergeCell ref="N217:N224"/>
    <mergeCell ref="O208:O215"/>
    <mergeCell ref="P208:P215"/>
    <mergeCell ref="Q208:Q215"/>
    <mergeCell ref="R208:R215"/>
    <mergeCell ref="B216:C216"/>
    <mergeCell ref="A217:A225"/>
    <mergeCell ref="B217:B224"/>
    <mergeCell ref="D217:D224"/>
    <mergeCell ref="E217:E224"/>
    <mergeCell ref="F217:F224"/>
    <mergeCell ref="R217:R224"/>
    <mergeCell ref="B225:C225"/>
    <mergeCell ref="O217:O224"/>
    <mergeCell ref="P217:P224"/>
    <mergeCell ref="Q217:Q224"/>
    <mergeCell ref="A208:A216"/>
    <mergeCell ref="B208:B215"/>
    <mergeCell ref="D208:D215"/>
    <mergeCell ref="E208:E215"/>
    <mergeCell ref="F208:F215"/>
    <mergeCell ref="G208:G215"/>
    <mergeCell ref="H208:H215"/>
    <mergeCell ref="N208:N215"/>
    <mergeCell ref="G199:G206"/>
    <mergeCell ref="H199:H206"/>
    <mergeCell ref="N199:N206"/>
    <mergeCell ref="O190:O197"/>
    <mergeCell ref="P190:P197"/>
    <mergeCell ref="Q190:Q197"/>
    <mergeCell ref="R190:R197"/>
    <mergeCell ref="B198:C198"/>
    <mergeCell ref="A199:A207"/>
    <mergeCell ref="B199:B206"/>
    <mergeCell ref="D199:D206"/>
    <mergeCell ref="E199:E206"/>
    <mergeCell ref="F199:F206"/>
    <mergeCell ref="R199:R206"/>
    <mergeCell ref="B207:C207"/>
    <mergeCell ref="O199:O206"/>
    <mergeCell ref="P199:P206"/>
    <mergeCell ref="Q199:Q206"/>
    <mergeCell ref="A190:A198"/>
    <mergeCell ref="B190:B197"/>
    <mergeCell ref="D190:D197"/>
    <mergeCell ref="E190:E197"/>
    <mergeCell ref="F190:F197"/>
    <mergeCell ref="G190:G197"/>
    <mergeCell ref="H190:H197"/>
    <mergeCell ref="N190:N197"/>
    <mergeCell ref="G181:G188"/>
    <mergeCell ref="H181:H188"/>
    <mergeCell ref="N181:N188"/>
    <mergeCell ref="O172:O179"/>
    <mergeCell ref="P172:P179"/>
    <mergeCell ref="Q172:Q179"/>
    <mergeCell ref="R172:R179"/>
    <mergeCell ref="B180:C180"/>
    <mergeCell ref="A181:A189"/>
    <mergeCell ref="B181:B188"/>
    <mergeCell ref="D181:D188"/>
    <mergeCell ref="E181:E188"/>
    <mergeCell ref="F181:F188"/>
    <mergeCell ref="R181:R188"/>
    <mergeCell ref="B189:C189"/>
    <mergeCell ref="O181:O188"/>
    <mergeCell ref="P181:P188"/>
    <mergeCell ref="Q181:Q188"/>
    <mergeCell ref="A172:A180"/>
    <mergeCell ref="B172:B179"/>
    <mergeCell ref="D172:D179"/>
    <mergeCell ref="E172:E179"/>
    <mergeCell ref="F172:F179"/>
    <mergeCell ref="G172:G179"/>
    <mergeCell ref="H172:H179"/>
    <mergeCell ref="N172:N179"/>
    <mergeCell ref="G163:G170"/>
    <mergeCell ref="H163:H170"/>
    <mergeCell ref="N163:N170"/>
    <mergeCell ref="O154:O161"/>
    <mergeCell ref="P154:P161"/>
    <mergeCell ref="Q154:Q161"/>
    <mergeCell ref="R154:R161"/>
    <mergeCell ref="B162:C162"/>
    <mergeCell ref="A163:A171"/>
    <mergeCell ref="B163:B170"/>
    <mergeCell ref="D163:D170"/>
    <mergeCell ref="E163:E170"/>
    <mergeCell ref="F163:F170"/>
    <mergeCell ref="R163:R170"/>
    <mergeCell ref="B171:C171"/>
    <mergeCell ref="O163:O170"/>
    <mergeCell ref="P163:P170"/>
    <mergeCell ref="Q163:Q170"/>
    <mergeCell ref="A154:A162"/>
    <mergeCell ref="B154:B161"/>
    <mergeCell ref="D154:D161"/>
    <mergeCell ref="E154:E161"/>
    <mergeCell ref="F154:F161"/>
    <mergeCell ref="G154:G161"/>
    <mergeCell ref="H154:H161"/>
    <mergeCell ref="N154:N161"/>
    <mergeCell ref="G145:G152"/>
    <mergeCell ref="H145:H152"/>
    <mergeCell ref="N145:N152"/>
    <mergeCell ref="O136:O143"/>
    <mergeCell ref="P136:P143"/>
    <mergeCell ref="Q136:Q143"/>
    <mergeCell ref="R136:R143"/>
    <mergeCell ref="B144:C144"/>
    <mergeCell ref="A145:A153"/>
    <mergeCell ref="B145:B152"/>
    <mergeCell ref="D145:D152"/>
    <mergeCell ref="E145:E152"/>
    <mergeCell ref="F145:F152"/>
    <mergeCell ref="R145:R152"/>
    <mergeCell ref="B153:C153"/>
    <mergeCell ref="O145:O152"/>
    <mergeCell ref="P145:P152"/>
    <mergeCell ref="Q145:Q152"/>
    <mergeCell ref="A136:A144"/>
    <mergeCell ref="B136:B143"/>
    <mergeCell ref="D136:D143"/>
    <mergeCell ref="E136:E143"/>
    <mergeCell ref="F136:F143"/>
    <mergeCell ref="G136:G143"/>
    <mergeCell ref="H136:H143"/>
    <mergeCell ref="N136:N143"/>
    <mergeCell ref="G127:G134"/>
    <mergeCell ref="H127:H134"/>
    <mergeCell ref="N127:N134"/>
    <mergeCell ref="O118:O125"/>
    <mergeCell ref="P118:P125"/>
    <mergeCell ref="Q118:Q125"/>
    <mergeCell ref="R118:R125"/>
    <mergeCell ref="B126:C126"/>
    <mergeCell ref="A127:A135"/>
    <mergeCell ref="B127:B134"/>
    <mergeCell ref="D127:D134"/>
    <mergeCell ref="E127:E134"/>
    <mergeCell ref="F127:F134"/>
    <mergeCell ref="R127:R134"/>
    <mergeCell ref="B135:C135"/>
    <mergeCell ref="O127:O134"/>
    <mergeCell ref="P127:P134"/>
    <mergeCell ref="Q127:Q134"/>
    <mergeCell ref="A118:A126"/>
    <mergeCell ref="B118:B125"/>
    <mergeCell ref="D118:D125"/>
    <mergeCell ref="E118:E125"/>
    <mergeCell ref="F118:F125"/>
    <mergeCell ref="G118:G125"/>
    <mergeCell ref="H118:H125"/>
    <mergeCell ref="N118:N125"/>
    <mergeCell ref="G109:G116"/>
    <mergeCell ref="H109:H116"/>
    <mergeCell ref="N109:N116"/>
    <mergeCell ref="O100:O107"/>
    <mergeCell ref="P100:P107"/>
    <mergeCell ref="Q100:Q107"/>
    <mergeCell ref="R100:R107"/>
    <mergeCell ref="B108:C108"/>
    <mergeCell ref="A109:A117"/>
    <mergeCell ref="B109:B116"/>
    <mergeCell ref="D109:D116"/>
    <mergeCell ref="E109:E116"/>
    <mergeCell ref="F109:F116"/>
    <mergeCell ref="R109:R116"/>
    <mergeCell ref="B117:C117"/>
    <mergeCell ref="O109:O116"/>
    <mergeCell ref="P109:P116"/>
    <mergeCell ref="Q109:Q116"/>
    <mergeCell ref="A100:A108"/>
    <mergeCell ref="B100:B107"/>
    <mergeCell ref="D100:D107"/>
    <mergeCell ref="E100:E107"/>
    <mergeCell ref="F100:F107"/>
    <mergeCell ref="G100:G107"/>
    <mergeCell ref="H100:H107"/>
    <mergeCell ref="N100:N107"/>
    <mergeCell ref="G91:G98"/>
    <mergeCell ref="H91:H98"/>
    <mergeCell ref="N91:N98"/>
    <mergeCell ref="O82:O89"/>
    <mergeCell ref="P82:P89"/>
    <mergeCell ref="Q82:Q89"/>
    <mergeCell ref="R82:R89"/>
    <mergeCell ref="B90:C90"/>
    <mergeCell ref="A91:A99"/>
    <mergeCell ref="B91:B98"/>
    <mergeCell ref="D91:D98"/>
    <mergeCell ref="E91:E98"/>
    <mergeCell ref="F91:F98"/>
    <mergeCell ref="R91:R98"/>
    <mergeCell ref="B99:C99"/>
    <mergeCell ref="O91:O98"/>
    <mergeCell ref="P91:P98"/>
    <mergeCell ref="Q91:Q98"/>
    <mergeCell ref="A82:A90"/>
    <mergeCell ref="B82:B89"/>
    <mergeCell ref="D82:D89"/>
    <mergeCell ref="E82:E89"/>
    <mergeCell ref="F82:F89"/>
    <mergeCell ref="G82:G89"/>
    <mergeCell ref="H82:H89"/>
    <mergeCell ref="N82:N89"/>
    <mergeCell ref="G73:G80"/>
    <mergeCell ref="H73:H80"/>
    <mergeCell ref="N73:N80"/>
    <mergeCell ref="O64:O71"/>
    <mergeCell ref="P64:P71"/>
    <mergeCell ref="Q64:Q71"/>
    <mergeCell ref="R64:R71"/>
    <mergeCell ref="B72:C72"/>
    <mergeCell ref="A73:A81"/>
    <mergeCell ref="B73:B80"/>
    <mergeCell ref="D73:D80"/>
    <mergeCell ref="E73:E80"/>
    <mergeCell ref="F73:F80"/>
    <mergeCell ref="R73:R80"/>
    <mergeCell ref="B81:C81"/>
    <mergeCell ref="O73:O80"/>
    <mergeCell ref="P73:P80"/>
    <mergeCell ref="Q73:Q80"/>
    <mergeCell ref="A64:A72"/>
    <mergeCell ref="B64:B71"/>
    <mergeCell ref="D64:D71"/>
    <mergeCell ref="E64:E71"/>
    <mergeCell ref="F64:F71"/>
    <mergeCell ref="G64:G71"/>
    <mergeCell ref="H64:H71"/>
    <mergeCell ref="N64:N71"/>
    <mergeCell ref="G55:G62"/>
    <mergeCell ref="H55:H62"/>
    <mergeCell ref="N55:N62"/>
    <mergeCell ref="O46:O53"/>
    <mergeCell ref="P46:P53"/>
    <mergeCell ref="Q46:Q53"/>
    <mergeCell ref="R46:R53"/>
    <mergeCell ref="B54:C54"/>
    <mergeCell ref="A55:A63"/>
    <mergeCell ref="B55:B62"/>
    <mergeCell ref="D55:D62"/>
    <mergeCell ref="E55:E62"/>
    <mergeCell ref="F55:F62"/>
    <mergeCell ref="R55:R62"/>
    <mergeCell ref="B63:C63"/>
    <mergeCell ref="O55:O62"/>
    <mergeCell ref="P55:P62"/>
    <mergeCell ref="Q55:Q62"/>
    <mergeCell ref="A46:A54"/>
    <mergeCell ref="B46:B53"/>
    <mergeCell ref="D46:D53"/>
    <mergeCell ref="E46:E53"/>
    <mergeCell ref="F46:F53"/>
    <mergeCell ref="G46:G53"/>
    <mergeCell ref="H46:H53"/>
    <mergeCell ref="N46:N53"/>
    <mergeCell ref="R37:R44"/>
    <mergeCell ref="B45:C45"/>
    <mergeCell ref="O37:O44"/>
    <mergeCell ref="P37:P44"/>
    <mergeCell ref="Q37:Q44"/>
    <mergeCell ref="A28:A36"/>
    <mergeCell ref="B28:B35"/>
    <mergeCell ref="D28:D35"/>
    <mergeCell ref="E28:E35"/>
    <mergeCell ref="F28:F35"/>
    <mergeCell ref="G28:G35"/>
    <mergeCell ref="A19:A27"/>
    <mergeCell ref="B19:B26"/>
    <mergeCell ref="D19:D26"/>
    <mergeCell ref="E19:E26"/>
    <mergeCell ref="F19:F26"/>
    <mergeCell ref="G37:G44"/>
    <mergeCell ref="H37:H44"/>
    <mergeCell ref="N37:N44"/>
    <mergeCell ref="O28:O35"/>
    <mergeCell ref="B36:C36"/>
    <mergeCell ref="A37:A45"/>
    <mergeCell ref="B37:B44"/>
    <mergeCell ref="D37:D44"/>
    <mergeCell ref="E37:E44"/>
    <mergeCell ref="F37:F44"/>
    <mergeCell ref="R19:R26"/>
    <mergeCell ref="B27:C27"/>
    <mergeCell ref="O19:O26"/>
    <mergeCell ref="P19:P26"/>
    <mergeCell ref="Q19:Q26"/>
    <mergeCell ref="P10:P17"/>
    <mergeCell ref="Q10:Q17"/>
    <mergeCell ref="R10:R17"/>
    <mergeCell ref="H28:H35"/>
    <mergeCell ref="N28:N35"/>
    <mergeCell ref="G19:G26"/>
    <mergeCell ref="H19:H26"/>
    <mergeCell ref="N19:N26"/>
    <mergeCell ref="P28:P35"/>
    <mergeCell ref="Q28:Q35"/>
    <mergeCell ref="R28:R35"/>
    <mergeCell ref="D9:H9"/>
    <mergeCell ref="I9:M9"/>
    <mergeCell ref="N9:R9"/>
    <mergeCell ref="S9:W9"/>
    <mergeCell ref="A10:A18"/>
    <mergeCell ref="B10:B17"/>
    <mergeCell ref="D10:D17"/>
    <mergeCell ref="E10:E17"/>
    <mergeCell ref="F10:F17"/>
    <mergeCell ref="G10:G17"/>
    <mergeCell ref="B18:C18"/>
    <mergeCell ref="H10:H17"/>
    <mergeCell ref="N10:N17"/>
    <mergeCell ref="O10:O17"/>
    <mergeCell ref="I6:M6"/>
    <mergeCell ref="N6:R6"/>
    <mergeCell ref="S6:W6"/>
    <mergeCell ref="D7:H7"/>
    <mergeCell ref="I7:M7"/>
    <mergeCell ref="N7:R7"/>
    <mergeCell ref="S7:W7"/>
    <mergeCell ref="V1:W1"/>
    <mergeCell ref="A2:W2"/>
    <mergeCell ref="A3:W3"/>
    <mergeCell ref="A4:W4"/>
    <mergeCell ref="A5:A8"/>
    <mergeCell ref="B5:B8"/>
    <mergeCell ref="C5:C8"/>
    <mergeCell ref="D5:M5"/>
    <mergeCell ref="N5:W5"/>
    <mergeCell ref="D6:H6"/>
  </mergeCells>
  <pageMargins left="0" right="0" top="0.31496062992126" bottom="0.118110236220472" header="3.9370078740157501E-2" footer="3.9370078740157501E-2"/>
  <pageSetup scale="62" orientation="landscape" r:id="rId1"/>
  <headerFooter alignWithMargins="0"/>
  <ignoredErrors>
    <ignoredError sqref="I396:M39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X94"/>
  <sheetViews>
    <sheetView workbookViewId="0">
      <selection activeCell="Y13" sqref="Y13"/>
    </sheetView>
  </sheetViews>
  <sheetFormatPr defaultRowHeight="13.5"/>
  <cols>
    <col min="1" max="1" width="3.42578125" style="19" customWidth="1"/>
    <col min="2" max="2" width="14" style="19" customWidth="1"/>
    <col min="3" max="3" width="53" style="19" customWidth="1"/>
    <col min="4" max="4" width="7.42578125" style="19" customWidth="1"/>
    <col min="5" max="8" width="7.28515625" style="19" customWidth="1"/>
    <col min="9" max="9" width="7.7109375" style="19" customWidth="1"/>
    <col min="10" max="23" width="7.28515625" style="19" customWidth="1"/>
    <col min="24" max="24" width="12.42578125" style="19" customWidth="1"/>
    <col min="25" max="222" width="9.140625" style="19"/>
    <col min="223" max="223" width="3.42578125" style="19" customWidth="1"/>
    <col min="224" max="224" width="15" style="19" customWidth="1"/>
    <col min="225" max="225" width="16.28515625" style="19" customWidth="1"/>
    <col min="226" max="226" width="15.42578125" style="19" customWidth="1"/>
    <col min="227" max="227" width="14.5703125" style="19" customWidth="1"/>
    <col min="228" max="228" width="12.85546875" style="19" customWidth="1"/>
    <col min="229" max="232" width="8.28515625" style="19" customWidth="1"/>
    <col min="233" max="233" width="11.7109375" style="19" customWidth="1"/>
    <col min="234" max="237" width="8.28515625" style="19" customWidth="1"/>
    <col min="238" max="238" width="11.7109375" style="19" customWidth="1"/>
    <col min="239" max="242" width="8.28515625" style="19" customWidth="1"/>
    <col min="243" max="243" width="11.7109375" style="19" customWidth="1"/>
    <col min="244" max="247" width="8.28515625" style="19" customWidth="1"/>
    <col min="248" max="248" width="11.7109375" style="19" customWidth="1"/>
    <col min="249" max="478" width="9.140625" style="19"/>
    <col min="479" max="479" width="3.42578125" style="19" customWidth="1"/>
    <col min="480" max="480" width="15" style="19" customWidth="1"/>
    <col min="481" max="481" width="16.28515625" style="19" customWidth="1"/>
    <col min="482" max="482" width="15.42578125" style="19" customWidth="1"/>
    <col min="483" max="483" width="14.5703125" style="19" customWidth="1"/>
    <col min="484" max="484" width="12.85546875" style="19" customWidth="1"/>
    <col min="485" max="488" width="8.28515625" style="19" customWidth="1"/>
    <col min="489" max="489" width="11.7109375" style="19" customWidth="1"/>
    <col min="490" max="493" width="8.28515625" style="19" customWidth="1"/>
    <col min="494" max="494" width="11.7109375" style="19" customWidth="1"/>
    <col min="495" max="498" width="8.28515625" style="19" customWidth="1"/>
    <col min="499" max="499" width="11.7109375" style="19" customWidth="1"/>
    <col min="500" max="503" width="8.28515625" style="19" customWidth="1"/>
    <col min="504" max="504" width="11.7109375" style="19" customWidth="1"/>
    <col min="505" max="734" width="9.140625" style="19"/>
    <col min="735" max="735" width="3.42578125" style="19" customWidth="1"/>
    <col min="736" max="736" width="15" style="19" customWidth="1"/>
    <col min="737" max="737" width="16.28515625" style="19" customWidth="1"/>
    <col min="738" max="738" width="15.42578125" style="19" customWidth="1"/>
    <col min="739" max="739" width="14.5703125" style="19" customWidth="1"/>
    <col min="740" max="740" width="12.85546875" style="19" customWidth="1"/>
    <col min="741" max="744" width="8.28515625" style="19" customWidth="1"/>
    <col min="745" max="745" width="11.7109375" style="19" customWidth="1"/>
    <col min="746" max="749" width="8.28515625" style="19" customWidth="1"/>
    <col min="750" max="750" width="11.7109375" style="19" customWidth="1"/>
    <col min="751" max="754" width="8.28515625" style="19" customWidth="1"/>
    <col min="755" max="755" width="11.7109375" style="19" customWidth="1"/>
    <col min="756" max="759" width="8.28515625" style="19" customWidth="1"/>
    <col min="760" max="760" width="11.7109375" style="19" customWidth="1"/>
    <col min="761" max="990" width="9.140625" style="19"/>
    <col min="991" max="991" width="3.42578125" style="19" customWidth="1"/>
    <col min="992" max="992" width="15" style="19" customWidth="1"/>
    <col min="993" max="993" width="16.28515625" style="19" customWidth="1"/>
    <col min="994" max="994" width="15.42578125" style="19" customWidth="1"/>
    <col min="995" max="995" width="14.5703125" style="19" customWidth="1"/>
    <col min="996" max="996" width="12.85546875" style="19" customWidth="1"/>
    <col min="997" max="1000" width="8.28515625" style="19" customWidth="1"/>
    <col min="1001" max="1001" width="11.7109375" style="19" customWidth="1"/>
    <col min="1002" max="1005" width="8.28515625" style="19" customWidth="1"/>
    <col min="1006" max="1006" width="11.7109375" style="19" customWidth="1"/>
    <col min="1007" max="1010" width="8.28515625" style="19" customWidth="1"/>
    <col min="1011" max="1011" width="11.7109375" style="19" customWidth="1"/>
    <col min="1012" max="1015" width="8.28515625" style="19" customWidth="1"/>
    <col min="1016" max="1016" width="11.7109375" style="19" customWidth="1"/>
    <col min="1017" max="1246" width="9.140625" style="19"/>
    <col min="1247" max="1247" width="3.42578125" style="19" customWidth="1"/>
    <col min="1248" max="1248" width="15" style="19" customWidth="1"/>
    <col min="1249" max="1249" width="16.28515625" style="19" customWidth="1"/>
    <col min="1250" max="1250" width="15.42578125" style="19" customWidth="1"/>
    <col min="1251" max="1251" width="14.5703125" style="19" customWidth="1"/>
    <col min="1252" max="1252" width="12.85546875" style="19" customWidth="1"/>
    <col min="1253" max="1256" width="8.28515625" style="19" customWidth="1"/>
    <col min="1257" max="1257" width="11.7109375" style="19" customWidth="1"/>
    <col min="1258" max="1261" width="8.28515625" style="19" customWidth="1"/>
    <col min="1262" max="1262" width="11.7109375" style="19" customWidth="1"/>
    <col min="1263" max="1266" width="8.28515625" style="19" customWidth="1"/>
    <col min="1267" max="1267" width="11.7109375" style="19" customWidth="1"/>
    <col min="1268" max="1271" width="8.28515625" style="19" customWidth="1"/>
    <col min="1272" max="1272" width="11.7109375" style="19" customWidth="1"/>
    <col min="1273" max="1502" width="9.140625" style="19"/>
    <col min="1503" max="1503" width="3.42578125" style="19" customWidth="1"/>
    <col min="1504" max="1504" width="15" style="19" customWidth="1"/>
    <col min="1505" max="1505" width="16.28515625" style="19" customWidth="1"/>
    <col min="1506" max="1506" width="15.42578125" style="19" customWidth="1"/>
    <col min="1507" max="1507" width="14.5703125" style="19" customWidth="1"/>
    <col min="1508" max="1508" width="12.85546875" style="19" customWidth="1"/>
    <col min="1509" max="1512" width="8.28515625" style="19" customWidth="1"/>
    <col min="1513" max="1513" width="11.7109375" style="19" customWidth="1"/>
    <col min="1514" max="1517" width="8.28515625" style="19" customWidth="1"/>
    <col min="1518" max="1518" width="11.7109375" style="19" customWidth="1"/>
    <col min="1519" max="1522" width="8.28515625" style="19" customWidth="1"/>
    <col min="1523" max="1523" width="11.7109375" style="19" customWidth="1"/>
    <col min="1524" max="1527" width="8.28515625" style="19" customWidth="1"/>
    <col min="1528" max="1528" width="11.7109375" style="19" customWidth="1"/>
    <col min="1529" max="1758" width="9.140625" style="19"/>
    <col min="1759" max="1759" width="3.42578125" style="19" customWidth="1"/>
    <col min="1760" max="1760" width="15" style="19" customWidth="1"/>
    <col min="1761" max="1761" width="16.28515625" style="19" customWidth="1"/>
    <col min="1762" max="1762" width="15.42578125" style="19" customWidth="1"/>
    <col min="1763" max="1763" width="14.5703125" style="19" customWidth="1"/>
    <col min="1764" max="1764" width="12.85546875" style="19" customWidth="1"/>
    <col min="1765" max="1768" width="8.28515625" style="19" customWidth="1"/>
    <col min="1769" max="1769" width="11.7109375" style="19" customWidth="1"/>
    <col min="1770" max="1773" width="8.28515625" style="19" customWidth="1"/>
    <col min="1774" max="1774" width="11.7109375" style="19" customWidth="1"/>
    <col min="1775" max="1778" width="8.28515625" style="19" customWidth="1"/>
    <col min="1779" max="1779" width="11.7109375" style="19" customWidth="1"/>
    <col min="1780" max="1783" width="8.28515625" style="19" customWidth="1"/>
    <col min="1784" max="1784" width="11.7109375" style="19" customWidth="1"/>
    <col min="1785" max="2014" width="9.140625" style="19"/>
    <col min="2015" max="2015" width="3.42578125" style="19" customWidth="1"/>
    <col min="2016" max="2016" width="15" style="19" customWidth="1"/>
    <col min="2017" max="2017" width="16.28515625" style="19" customWidth="1"/>
    <col min="2018" max="2018" width="15.42578125" style="19" customWidth="1"/>
    <col min="2019" max="2019" width="14.5703125" style="19" customWidth="1"/>
    <col min="2020" max="2020" width="12.85546875" style="19" customWidth="1"/>
    <col min="2021" max="2024" width="8.28515625" style="19" customWidth="1"/>
    <col min="2025" max="2025" width="11.7109375" style="19" customWidth="1"/>
    <col min="2026" max="2029" width="8.28515625" style="19" customWidth="1"/>
    <col min="2030" max="2030" width="11.7109375" style="19" customWidth="1"/>
    <col min="2031" max="2034" width="8.28515625" style="19" customWidth="1"/>
    <col min="2035" max="2035" width="11.7109375" style="19" customWidth="1"/>
    <col min="2036" max="2039" width="8.28515625" style="19" customWidth="1"/>
    <col min="2040" max="2040" width="11.7109375" style="19" customWidth="1"/>
    <col min="2041" max="2270" width="9.140625" style="19"/>
    <col min="2271" max="2271" width="3.42578125" style="19" customWidth="1"/>
    <col min="2272" max="2272" width="15" style="19" customWidth="1"/>
    <col min="2273" max="2273" width="16.28515625" style="19" customWidth="1"/>
    <col min="2274" max="2274" width="15.42578125" style="19" customWidth="1"/>
    <col min="2275" max="2275" width="14.5703125" style="19" customWidth="1"/>
    <col min="2276" max="2276" width="12.85546875" style="19" customWidth="1"/>
    <col min="2277" max="2280" width="8.28515625" style="19" customWidth="1"/>
    <col min="2281" max="2281" width="11.7109375" style="19" customWidth="1"/>
    <col min="2282" max="2285" width="8.28515625" style="19" customWidth="1"/>
    <col min="2286" max="2286" width="11.7109375" style="19" customWidth="1"/>
    <col min="2287" max="2290" width="8.28515625" style="19" customWidth="1"/>
    <col min="2291" max="2291" width="11.7109375" style="19" customWidth="1"/>
    <col min="2292" max="2295" width="8.28515625" style="19" customWidth="1"/>
    <col min="2296" max="2296" width="11.7109375" style="19" customWidth="1"/>
    <col min="2297" max="2526" width="9.140625" style="19"/>
    <col min="2527" max="2527" width="3.42578125" style="19" customWidth="1"/>
    <col min="2528" max="2528" width="15" style="19" customWidth="1"/>
    <col min="2529" max="2529" width="16.28515625" style="19" customWidth="1"/>
    <col min="2530" max="2530" width="15.42578125" style="19" customWidth="1"/>
    <col min="2531" max="2531" width="14.5703125" style="19" customWidth="1"/>
    <col min="2532" max="2532" width="12.85546875" style="19" customWidth="1"/>
    <col min="2533" max="2536" width="8.28515625" style="19" customWidth="1"/>
    <col min="2537" max="2537" width="11.7109375" style="19" customWidth="1"/>
    <col min="2538" max="2541" width="8.28515625" style="19" customWidth="1"/>
    <col min="2542" max="2542" width="11.7109375" style="19" customWidth="1"/>
    <col min="2543" max="2546" width="8.28515625" style="19" customWidth="1"/>
    <col min="2547" max="2547" width="11.7109375" style="19" customWidth="1"/>
    <col min="2548" max="2551" width="8.28515625" style="19" customWidth="1"/>
    <col min="2552" max="2552" width="11.7109375" style="19" customWidth="1"/>
    <col min="2553" max="2782" width="9.140625" style="19"/>
    <col min="2783" max="2783" width="3.42578125" style="19" customWidth="1"/>
    <col min="2784" max="2784" width="15" style="19" customWidth="1"/>
    <col min="2785" max="2785" width="16.28515625" style="19" customWidth="1"/>
    <col min="2786" max="2786" width="15.42578125" style="19" customWidth="1"/>
    <col min="2787" max="2787" width="14.5703125" style="19" customWidth="1"/>
    <col min="2788" max="2788" width="12.85546875" style="19" customWidth="1"/>
    <col min="2789" max="2792" width="8.28515625" style="19" customWidth="1"/>
    <col min="2793" max="2793" width="11.7109375" style="19" customWidth="1"/>
    <col min="2794" max="2797" width="8.28515625" style="19" customWidth="1"/>
    <col min="2798" max="2798" width="11.7109375" style="19" customWidth="1"/>
    <col min="2799" max="2802" width="8.28515625" style="19" customWidth="1"/>
    <col min="2803" max="2803" width="11.7109375" style="19" customWidth="1"/>
    <col min="2804" max="2807" width="8.28515625" style="19" customWidth="1"/>
    <col min="2808" max="2808" width="11.7109375" style="19" customWidth="1"/>
    <col min="2809" max="3038" width="9.140625" style="19"/>
    <col min="3039" max="3039" width="3.42578125" style="19" customWidth="1"/>
    <col min="3040" max="3040" width="15" style="19" customWidth="1"/>
    <col min="3041" max="3041" width="16.28515625" style="19" customWidth="1"/>
    <col min="3042" max="3042" width="15.42578125" style="19" customWidth="1"/>
    <col min="3043" max="3043" width="14.5703125" style="19" customWidth="1"/>
    <col min="3044" max="3044" width="12.85546875" style="19" customWidth="1"/>
    <col min="3045" max="3048" width="8.28515625" style="19" customWidth="1"/>
    <col min="3049" max="3049" width="11.7109375" style="19" customWidth="1"/>
    <col min="3050" max="3053" width="8.28515625" style="19" customWidth="1"/>
    <col min="3054" max="3054" width="11.7109375" style="19" customWidth="1"/>
    <col min="3055" max="3058" width="8.28515625" style="19" customWidth="1"/>
    <col min="3059" max="3059" width="11.7109375" style="19" customWidth="1"/>
    <col min="3060" max="3063" width="8.28515625" style="19" customWidth="1"/>
    <col min="3064" max="3064" width="11.7109375" style="19" customWidth="1"/>
    <col min="3065" max="3294" width="9.140625" style="19"/>
    <col min="3295" max="3295" width="3.42578125" style="19" customWidth="1"/>
    <col min="3296" max="3296" width="15" style="19" customWidth="1"/>
    <col min="3297" max="3297" width="16.28515625" style="19" customWidth="1"/>
    <col min="3298" max="3298" width="15.42578125" style="19" customWidth="1"/>
    <col min="3299" max="3299" width="14.5703125" style="19" customWidth="1"/>
    <col min="3300" max="3300" width="12.85546875" style="19" customWidth="1"/>
    <col min="3301" max="3304" width="8.28515625" style="19" customWidth="1"/>
    <col min="3305" max="3305" width="11.7109375" style="19" customWidth="1"/>
    <col min="3306" max="3309" width="8.28515625" style="19" customWidth="1"/>
    <col min="3310" max="3310" width="11.7109375" style="19" customWidth="1"/>
    <col min="3311" max="3314" width="8.28515625" style="19" customWidth="1"/>
    <col min="3315" max="3315" width="11.7109375" style="19" customWidth="1"/>
    <col min="3316" max="3319" width="8.28515625" style="19" customWidth="1"/>
    <col min="3320" max="3320" width="11.7109375" style="19" customWidth="1"/>
    <col min="3321" max="3550" width="9.140625" style="19"/>
    <col min="3551" max="3551" width="3.42578125" style="19" customWidth="1"/>
    <col min="3552" max="3552" width="15" style="19" customWidth="1"/>
    <col min="3553" max="3553" width="16.28515625" style="19" customWidth="1"/>
    <col min="3554" max="3554" width="15.42578125" style="19" customWidth="1"/>
    <col min="3555" max="3555" width="14.5703125" style="19" customWidth="1"/>
    <col min="3556" max="3556" width="12.85546875" style="19" customWidth="1"/>
    <col min="3557" max="3560" width="8.28515625" style="19" customWidth="1"/>
    <col min="3561" max="3561" width="11.7109375" style="19" customWidth="1"/>
    <col min="3562" max="3565" width="8.28515625" style="19" customWidth="1"/>
    <col min="3566" max="3566" width="11.7109375" style="19" customWidth="1"/>
    <col min="3567" max="3570" width="8.28515625" style="19" customWidth="1"/>
    <col min="3571" max="3571" width="11.7109375" style="19" customWidth="1"/>
    <col min="3572" max="3575" width="8.28515625" style="19" customWidth="1"/>
    <col min="3576" max="3576" width="11.7109375" style="19" customWidth="1"/>
    <col min="3577" max="3806" width="9.140625" style="19"/>
    <col min="3807" max="3807" width="3.42578125" style="19" customWidth="1"/>
    <col min="3808" max="3808" width="15" style="19" customWidth="1"/>
    <col min="3809" max="3809" width="16.28515625" style="19" customWidth="1"/>
    <col min="3810" max="3810" width="15.42578125" style="19" customWidth="1"/>
    <col min="3811" max="3811" width="14.5703125" style="19" customWidth="1"/>
    <col min="3812" max="3812" width="12.85546875" style="19" customWidth="1"/>
    <col min="3813" max="3816" width="8.28515625" style="19" customWidth="1"/>
    <col min="3817" max="3817" width="11.7109375" style="19" customWidth="1"/>
    <col min="3818" max="3821" width="8.28515625" style="19" customWidth="1"/>
    <col min="3822" max="3822" width="11.7109375" style="19" customWidth="1"/>
    <col min="3823" max="3826" width="8.28515625" style="19" customWidth="1"/>
    <col min="3827" max="3827" width="11.7109375" style="19" customWidth="1"/>
    <col min="3828" max="3831" width="8.28515625" style="19" customWidth="1"/>
    <col min="3832" max="3832" width="11.7109375" style="19" customWidth="1"/>
    <col min="3833" max="4062" width="9.140625" style="19"/>
    <col min="4063" max="4063" width="3.42578125" style="19" customWidth="1"/>
    <col min="4064" max="4064" width="15" style="19" customWidth="1"/>
    <col min="4065" max="4065" width="16.28515625" style="19" customWidth="1"/>
    <col min="4066" max="4066" width="15.42578125" style="19" customWidth="1"/>
    <col min="4067" max="4067" width="14.5703125" style="19" customWidth="1"/>
    <col min="4068" max="4068" width="12.85546875" style="19" customWidth="1"/>
    <col min="4069" max="4072" width="8.28515625" style="19" customWidth="1"/>
    <col min="4073" max="4073" width="11.7109375" style="19" customWidth="1"/>
    <col min="4074" max="4077" width="8.28515625" style="19" customWidth="1"/>
    <col min="4078" max="4078" width="11.7109375" style="19" customWidth="1"/>
    <col min="4079" max="4082" width="8.28515625" style="19" customWidth="1"/>
    <col min="4083" max="4083" width="11.7109375" style="19" customWidth="1"/>
    <col min="4084" max="4087" width="8.28515625" style="19" customWidth="1"/>
    <col min="4088" max="4088" width="11.7109375" style="19" customWidth="1"/>
    <col min="4089" max="4318" width="9.140625" style="19"/>
    <col min="4319" max="4319" width="3.42578125" style="19" customWidth="1"/>
    <col min="4320" max="4320" width="15" style="19" customWidth="1"/>
    <col min="4321" max="4321" width="16.28515625" style="19" customWidth="1"/>
    <col min="4322" max="4322" width="15.42578125" style="19" customWidth="1"/>
    <col min="4323" max="4323" width="14.5703125" style="19" customWidth="1"/>
    <col min="4324" max="4324" width="12.85546875" style="19" customWidth="1"/>
    <col min="4325" max="4328" width="8.28515625" style="19" customWidth="1"/>
    <col min="4329" max="4329" width="11.7109375" style="19" customWidth="1"/>
    <col min="4330" max="4333" width="8.28515625" style="19" customWidth="1"/>
    <col min="4334" max="4334" width="11.7109375" style="19" customWidth="1"/>
    <col min="4335" max="4338" width="8.28515625" style="19" customWidth="1"/>
    <col min="4339" max="4339" width="11.7109375" style="19" customWidth="1"/>
    <col min="4340" max="4343" width="8.28515625" style="19" customWidth="1"/>
    <col min="4344" max="4344" width="11.7109375" style="19" customWidth="1"/>
    <col min="4345" max="4574" width="9.140625" style="19"/>
    <col min="4575" max="4575" width="3.42578125" style="19" customWidth="1"/>
    <col min="4576" max="4576" width="15" style="19" customWidth="1"/>
    <col min="4577" max="4577" width="16.28515625" style="19" customWidth="1"/>
    <col min="4578" max="4578" width="15.42578125" style="19" customWidth="1"/>
    <col min="4579" max="4579" width="14.5703125" style="19" customWidth="1"/>
    <col min="4580" max="4580" width="12.85546875" style="19" customWidth="1"/>
    <col min="4581" max="4584" width="8.28515625" style="19" customWidth="1"/>
    <col min="4585" max="4585" width="11.7109375" style="19" customWidth="1"/>
    <col min="4586" max="4589" width="8.28515625" style="19" customWidth="1"/>
    <col min="4590" max="4590" width="11.7109375" style="19" customWidth="1"/>
    <col min="4591" max="4594" width="8.28515625" style="19" customWidth="1"/>
    <col min="4595" max="4595" width="11.7109375" style="19" customWidth="1"/>
    <col min="4596" max="4599" width="8.28515625" style="19" customWidth="1"/>
    <col min="4600" max="4600" width="11.7109375" style="19" customWidth="1"/>
    <col min="4601" max="4830" width="9.140625" style="19"/>
    <col min="4831" max="4831" width="3.42578125" style="19" customWidth="1"/>
    <col min="4832" max="4832" width="15" style="19" customWidth="1"/>
    <col min="4833" max="4833" width="16.28515625" style="19" customWidth="1"/>
    <col min="4834" max="4834" width="15.42578125" style="19" customWidth="1"/>
    <col min="4835" max="4835" width="14.5703125" style="19" customWidth="1"/>
    <col min="4836" max="4836" width="12.85546875" style="19" customWidth="1"/>
    <col min="4837" max="4840" width="8.28515625" style="19" customWidth="1"/>
    <col min="4841" max="4841" width="11.7109375" style="19" customWidth="1"/>
    <col min="4842" max="4845" width="8.28515625" style="19" customWidth="1"/>
    <col min="4846" max="4846" width="11.7109375" style="19" customWidth="1"/>
    <col min="4847" max="4850" width="8.28515625" style="19" customWidth="1"/>
    <col min="4851" max="4851" width="11.7109375" style="19" customWidth="1"/>
    <col min="4852" max="4855" width="8.28515625" style="19" customWidth="1"/>
    <col min="4856" max="4856" width="11.7109375" style="19" customWidth="1"/>
    <col min="4857" max="5086" width="9.140625" style="19"/>
    <col min="5087" max="5087" width="3.42578125" style="19" customWidth="1"/>
    <col min="5088" max="5088" width="15" style="19" customWidth="1"/>
    <col min="5089" max="5089" width="16.28515625" style="19" customWidth="1"/>
    <col min="5090" max="5090" width="15.42578125" style="19" customWidth="1"/>
    <col min="5091" max="5091" width="14.5703125" style="19" customWidth="1"/>
    <col min="5092" max="5092" width="12.85546875" style="19" customWidth="1"/>
    <col min="5093" max="5096" width="8.28515625" style="19" customWidth="1"/>
    <col min="5097" max="5097" width="11.7109375" style="19" customWidth="1"/>
    <col min="5098" max="5101" width="8.28515625" style="19" customWidth="1"/>
    <col min="5102" max="5102" width="11.7109375" style="19" customWidth="1"/>
    <col min="5103" max="5106" width="8.28515625" style="19" customWidth="1"/>
    <col min="5107" max="5107" width="11.7109375" style="19" customWidth="1"/>
    <col min="5108" max="5111" width="8.28515625" style="19" customWidth="1"/>
    <col min="5112" max="5112" width="11.7109375" style="19" customWidth="1"/>
    <col min="5113" max="5342" width="9.140625" style="19"/>
    <col min="5343" max="5343" width="3.42578125" style="19" customWidth="1"/>
    <col min="5344" max="5344" width="15" style="19" customWidth="1"/>
    <col min="5345" max="5345" width="16.28515625" style="19" customWidth="1"/>
    <col min="5346" max="5346" width="15.42578125" style="19" customWidth="1"/>
    <col min="5347" max="5347" width="14.5703125" style="19" customWidth="1"/>
    <col min="5348" max="5348" width="12.85546875" style="19" customWidth="1"/>
    <col min="5349" max="5352" width="8.28515625" style="19" customWidth="1"/>
    <col min="5353" max="5353" width="11.7109375" style="19" customWidth="1"/>
    <col min="5354" max="5357" width="8.28515625" style="19" customWidth="1"/>
    <col min="5358" max="5358" width="11.7109375" style="19" customWidth="1"/>
    <col min="5359" max="5362" width="8.28515625" style="19" customWidth="1"/>
    <col min="5363" max="5363" width="11.7109375" style="19" customWidth="1"/>
    <col min="5364" max="5367" width="8.28515625" style="19" customWidth="1"/>
    <col min="5368" max="5368" width="11.7109375" style="19" customWidth="1"/>
    <col min="5369" max="5598" width="9.140625" style="19"/>
    <col min="5599" max="5599" width="3.42578125" style="19" customWidth="1"/>
    <col min="5600" max="5600" width="15" style="19" customWidth="1"/>
    <col min="5601" max="5601" width="16.28515625" style="19" customWidth="1"/>
    <col min="5602" max="5602" width="15.42578125" style="19" customWidth="1"/>
    <col min="5603" max="5603" width="14.5703125" style="19" customWidth="1"/>
    <col min="5604" max="5604" width="12.85546875" style="19" customWidth="1"/>
    <col min="5605" max="5608" width="8.28515625" style="19" customWidth="1"/>
    <col min="5609" max="5609" width="11.7109375" style="19" customWidth="1"/>
    <col min="5610" max="5613" width="8.28515625" style="19" customWidth="1"/>
    <col min="5614" max="5614" width="11.7109375" style="19" customWidth="1"/>
    <col min="5615" max="5618" width="8.28515625" style="19" customWidth="1"/>
    <col min="5619" max="5619" width="11.7109375" style="19" customWidth="1"/>
    <col min="5620" max="5623" width="8.28515625" style="19" customWidth="1"/>
    <col min="5624" max="5624" width="11.7109375" style="19" customWidth="1"/>
    <col min="5625" max="5854" width="9.140625" style="19"/>
    <col min="5855" max="5855" width="3.42578125" style="19" customWidth="1"/>
    <col min="5856" max="5856" width="15" style="19" customWidth="1"/>
    <col min="5857" max="5857" width="16.28515625" style="19" customWidth="1"/>
    <col min="5858" max="5858" width="15.42578125" style="19" customWidth="1"/>
    <col min="5859" max="5859" width="14.5703125" style="19" customWidth="1"/>
    <col min="5860" max="5860" width="12.85546875" style="19" customWidth="1"/>
    <col min="5861" max="5864" width="8.28515625" style="19" customWidth="1"/>
    <col min="5865" max="5865" width="11.7109375" style="19" customWidth="1"/>
    <col min="5866" max="5869" width="8.28515625" style="19" customWidth="1"/>
    <col min="5870" max="5870" width="11.7109375" style="19" customWidth="1"/>
    <col min="5871" max="5874" width="8.28515625" style="19" customWidth="1"/>
    <col min="5875" max="5875" width="11.7109375" style="19" customWidth="1"/>
    <col min="5876" max="5879" width="8.28515625" style="19" customWidth="1"/>
    <col min="5880" max="5880" width="11.7109375" style="19" customWidth="1"/>
    <col min="5881" max="6110" width="9.140625" style="19"/>
    <col min="6111" max="6111" width="3.42578125" style="19" customWidth="1"/>
    <col min="6112" max="6112" width="15" style="19" customWidth="1"/>
    <col min="6113" max="6113" width="16.28515625" style="19" customWidth="1"/>
    <col min="6114" max="6114" width="15.42578125" style="19" customWidth="1"/>
    <col min="6115" max="6115" width="14.5703125" style="19" customWidth="1"/>
    <col min="6116" max="6116" width="12.85546875" style="19" customWidth="1"/>
    <col min="6117" max="6120" width="8.28515625" style="19" customWidth="1"/>
    <col min="6121" max="6121" width="11.7109375" style="19" customWidth="1"/>
    <col min="6122" max="6125" width="8.28515625" style="19" customWidth="1"/>
    <col min="6126" max="6126" width="11.7109375" style="19" customWidth="1"/>
    <col min="6127" max="6130" width="8.28515625" style="19" customWidth="1"/>
    <col min="6131" max="6131" width="11.7109375" style="19" customWidth="1"/>
    <col min="6132" max="6135" width="8.28515625" style="19" customWidth="1"/>
    <col min="6136" max="6136" width="11.7109375" style="19" customWidth="1"/>
    <col min="6137" max="6366" width="9.140625" style="19"/>
    <col min="6367" max="6367" width="3.42578125" style="19" customWidth="1"/>
    <col min="6368" max="6368" width="15" style="19" customWidth="1"/>
    <col min="6369" max="6369" width="16.28515625" style="19" customWidth="1"/>
    <col min="6370" max="6370" width="15.42578125" style="19" customWidth="1"/>
    <col min="6371" max="6371" width="14.5703125" style="19" customWidth="1"/>
    <col min="6372" max="6372" width="12.85546875" style="19" customWidth="1"/>
    <col min="6373" max="6376" width="8.28515625" style="19" customWidth="1"/>
    <col min="6377" max="6377" width="11.7109375" style="19" customWidth="1"/>
    <col min="6378" max="6381" width="8.28515625" style="19" customWidth="1"/>
    <col min="6382" max="6382" width="11.7109375" style="19" customWidth="1"/>
    <col min="6383" max="6386" width="8.28515625" style="19" customWidth="1"/>
    <col min="6387" max="6387" width="11.7109375" style="19" customWidth="1"/>
    <col min="6388" max="6391" width="8.28515625" style="19" customWidth="1"/>
    <col min="6392" max="6392" width="11.7109375" style="19" customWidth="1"/>
    <col min="6393" max="6622" width="9.140625" style="19"/>
    <col min="6623" max="6623" width="3.42578125" style="19" customWidth="1"/>
    <col min="6624" max="6624" width="15" style="19" customWidth="1"/>
    <col min="6625" max="6625" width="16.28515625" style="19" customWidth="1"/>
    <col min="6626" max="6626" width="15.42578125" style="19" customWidth="1"/>
    <col min="6627" max="6627" width="14.5703125" style="19" customWidth="1"/>
    <col min="6628" max="6628" width="12.85546875" style="19" customWidth="1"/>
    <col min="6629" max="6632" width="8.28515625" style="19" customWidth="1"/>
    <col min="6633" max="6633" width="11.7109375" style="19" customWidth="1"/>
    <col min="6634" max="6637" width="8.28515625" style="19" customWidth="1"/>
    <col min="6638" max="6638" width="11.7109375" style="19" customWidth="1"/>
    <col min="6639" max="6642" width="8.28515625" style="19" customWidth="1"/>
    <col min="6643" max="6643" width="11.7109375" style="19" customWidth="1"/>
    <col min="6644" max="6647" width="8.28515625" style="19" customWidth="1"/>
    <col min="6648" max="6648" width="11.7109375" style="19" customWidth="1"/>
    <col min="6649" max="6878" width="9.140625" style="19"/>
    <col min="6879" max="6879" width="3.42578125" style="19" customWidth="1"/>
    <col min="6880" max="6880" width="15" style="19" customWidth="1"/>
    <col min="6881" max="6881" width="16.28515625" style="19" customWidth="1"/>
    <col min="6882" max="6882" width="15.42578125" style="19" customWidth="1"/>
    <col min="6883" max="6883" width="14.5703125" style="19" customWidth="1"/>
    <col min="6884" max="6884" width="12.85546875" style="19" customWidth="1"/>
    <col min="6885" max="6888" width="8.28515625" style="19" customWidth="1"/>
    <col min="6889" max="6889" width="11.7109375" style="19" customWidth="1"/>
    <col min="6890" max="6893" width="8.28515625" style="19" customWidth="1"/>
    <col min="6894" max="6894" width="11.7109375" style="19" customWidth="1"/>
    <col min="6895" max="6898" width="8.28515625" style="19" customWidth="1"/>
    <col min="6899" max="6899" width="11.7109375" style="19" customWidth="1"/>
    <col min="6900" max="6903" width="8.28515625" style="19" customWidth="1"/>
    <col min="6904" max="6904" width="11.7109375" style="19" customWidth="1"/>
    <col min="6905" max="7134" width="9.140625" style="19"/>
    <col min="7135" max="7135" width="3.42578125" style="19" customWidth="1"/>
    <col min="7136" max="7136" width="15" style="19" customWidth="1"/>
    <col min="7137" max="7137" width="16.28515625" style="19" customWidth="1"/>
    <col min="7138" max="7138" width="15.42578125" style="19" customWidth="1"/>
    <col min="7139" max="7139" width="14.5703125" style="19" customWidth="1"/>
    <col min="7140" max="7140" width="12.85546875" style="19" customWidth="1"/>
    <col min="7141" max="7144" width="8.28515625" style="19" customWidth="1"/>
    <col min="7145" max="7145" width="11.7109375" style="19" customWidth="1"/>
    <col min="7146" max="7149" width="8.28515625" style="19" customWidth="1"/>
    <col min="7150" max="7150" width="11.7109375" style="19" customWidth="1"/>
    <col min="7151" max="7154" width="8.28515625" style="19" customWidth="1"/>
    <col min="7155" max="7155" width="11.7109375" style="19" customWidth="1"/>
    <col min="7156" max="7159" width="8.28515625" style="19" customWidth="1"/>
    <col min="7160" max="7160" width="11.7109375" style="19" customWidth="1"/>
    <col min="7161" max="7390" width="9.140625" style="19"/>
    <col min="7391" max="7391" width="3.42578125" style="19" customWidth="1"/>
    <col min="7392" max="7392" width="15" style="19" customWidth="1"/>
    <col min="7393" max="7393" width="16.28515625" style="19" customWidth="1"/>
    <col min="7394" max="7394" width="15.42578125" style="19" customWidth="1"/>
    <col min="7395" max="7395" width="14.5703125" style="19" customWidth="1"/>
    <col min="7396" max="7396" width="12.85546875" style="19" customWidth="1"/>
    <col min="7397" max="7400" width="8.28515625" style="19" customWidth="1"/>
    <col min="7401" max="7401" width="11.7109375" style="19" customWidth="1"/>
    <col min="7402" max="7405" width="8.28515625" style="19" customWidth="1"/>
    <col min="7406" max="7406" width="11.7109375" style="19" customWidth="1"/>
    <col min="7407" max="7410" width="8.28515625" style="19" customWidth="1"/>
    <col min="7411" max="7411" width="11.7109375" style="19" customWidth="1"/>
    <col min="7412" max="7415" width="8.28515625" style="19" customWidth="1"/>
    <col min="7416" max="7416" width="11.7109375" style="19" customWidth="1"/>
    <col min="7417" max="7646" width="9.140625" style="19"/>
    <col min="7647" max="7647" width="3.42578125" style="19" customWidth="1"/>
    <col min="7648" max="7648" width="15" style="19" customWidth="1"/>
    <col min="7649" max="7649" width="16.28515625" style="19" customWidth="1"/>
    <col min="7650" max="7650" width="15.42578125" style="19" customWidth="1"/>
    <col min="7651" max="7651" width="14.5703125" style="19" customWidth="1"/>
    <col min="7652" max="7652" width="12.85546875" style="19" customWidth="1"/>
    <col min="7653" max="7656" width="8.28515625" style="19" customWidth="1"/>
    <col min="7657" max="7657" width="11.7109375" style="19" customWidth="1"/>
    <col min="7658" max="7661" width="8.28515625" style="19" customWidth="1"/>
    <col min="7662" max="7662" width="11.7109375" style="19" customWidth="1"/>
    <col min="7663" max="7666" width="8.28515625" style="19" customWidth="1"/>
    <col min="7667" max="7667" width="11.7109375" style="19" customWidth="1"/>
    <col min="7668" max="7671" width="8.28515625" style="19" customWidth="1"/>
    <col min="7672" max="7672" width="11.7109375" style="19" customWidth="1"/>
    <col min="7673" max="7902" width="9.140625" style="19"/>
    <col min="7903" max="7903" width="3.42578125" style="19" customWidth="1"/>
    <col min="7904" max="7904" width="15" style="19" customWidth="1"/>
    <col min="7905" max="7905" width="16.28515625" style="19" customWidth="1"/>
    <col min="7906" max="7906" width="15.42578125" style="19" customWidth="1"/>
    <col min="7907" max="7907" width="14.5703125" style="19" customWidth="1"/>
    <col min="7908" max="7908" width="12.85546875" style="19" customWidth="1"/>
    <col min="7909" max="7912" width="8.28515625" style="19" customWidth="1"/>
    <col min="7913" max="7913" width="11.7109375" style="19" customWidth="1"/>
    <col min="7914" max="7917" width="8.28515625" style="19" customWidth="1"/>
    <col min="7918" max="7918" width="11.7109375" style="19" customWidth="1"/>
    <col min="7919" max="7922" width="8.28515625" style="19" customWidth="1"/>
    <col min="7923" max="7923" width="11.7109375" style="19" customWidth="1"/>
    <col min="7924" max="7927" width="8.28515625" style="19" customWidth="1"/>
    <col min="7928" max="7928" width="11.7109375" style="19" customWidth="1"/>
    <col min="7929" max="8158" width="9.140625" style="19"/>
    <col min="8159" max="8159" width="3.42578125" style="19" customWidth="1"/>
    <col min="8160" max="8160" width="15" style="19" customWidth="1"/>
    <col min="8161" max="8161" width="16.28515625" style="19" customWidth="1"/>
    <col min="8162" max="8162" width="15.42578125" style="19" customWidth="1"/>
    <col min="8163" max="8163" width="14.5703125" style="19" customWidth="1"/>
    <col min="8164" max="8164" width="12.85546875" style="19" customWidth="1"/>
    <col min="8165" max="8168" width="8.28515625" style="19" customWidth="1"/>
    <col min="8169" max="8169" width="11.7109375" style="19" customWidth="1"/>
    <col min="8170" max="8173" width="8.28515625" style="19" customWidth="1"/>
    <col min="8174" max="8174" width="11.7109375" style="19" customWidth="1"/>
    <col min="8175" max="8178" width="8.28515625" style="19" customWidth="1"/>
    <col min="8179" max="8179" width="11.7109375" style="19" customWidth="1"/>
    <col min="8180" max="8183" width="8.28515625" style="19" customWidth="1"/>
    <col min="8184" max="8184" width="11.7109375" style="19" customWidth="1"/>
    <col min="8185" max="8414" width="9.140625" style="19"/>
    <col min="8415" max="8415" width="3.42578125" style="19" customWidth="1"/>
    <col min="8416" max="8416" width="15" style="19" customWidth="1"/>
    <col min="8417" max="8417" width="16.28515625" style="19" customWidth="1"/>
    <col min="8418" max="8418" width="15.42578125" style="19" customWidth="1"/>
    <col min="8419" max="8419" width="14.5703125" style="19" customWidth="1"/>
    <col min="8420" max="8420" width="12.85546875" style="19" customWidth="1"/>
    <col min="8421" max="8424" width="8.28515625" style="19" customWidth="1"/>
    <col min="8425" max="8425" width="11.7109375" style="19" customWidth="1"/>
    <col min="8426" max="8429" width="8.28515625" style="19" customWidth="1"/>
    <col min="8430" max="8430" width="11.7109375" style="19" customWidth="1"/>
    <col min="8431" max="8434" width="8.28515625" style="19" customWidth="1"/>
    <col min="8435" max="8435" width="11.7109375" style="19" customWidth="1"/>
    <col min="8436" max="8439" width="8.28515625" style="19" customWidth="1"/>
    <col min="8440" max="8440" width="11.7109375" style="19" customWidth="1"/>
    <col min="8441" max="8670" width="9.140625" style="19"/>
    <col min="8671" max="8671" width="3.42578125" style="19" customWidth="1"/>
    <col min="8672" max="8672" width="15" style="19" customWidth="1"/>
    <col min="8673" max="8673" width="16.28515625" style="19" customWidth="1"/>
    <col min="8674" max="8674" width="15.42578125" style="19" customWidth="1"/>
    <col min="8675" max="8675" width="14.5703125" style="19" customWidth="1"/>
    <col min="8676" max="8676" width="12.85546875" style="19" customWidth="1"/>
    <col min="8677" max="8680" width="8.28515625" style="19" customWidth="1"/>
    <col min="8681" max="8681" width="11.7109375" style="19" customWidth="1"/>
    <col min="8682" max="8685" width="8.28515625" style="19" customWidth="1"/>
    <col min="8686" max="8686" width="11.7109375" style="19" customWidth="1"/>
    <col min="8687" max="8690" width="8.28515625" style="19" customWidth="1"/>
    <col min="8691" max="8691" width="11.7109375" style="19" customWidth="1"/>
    <col min="8692" max="8695" width="8.28515625" style="19" customWidth="1"/>
    <col min="8696" max="8696" width="11.7109375" style="19" customWidth="1"/>
    <col min="8697" max="8926" width="9.140625" style="19"/>
    <col min="8927" max="8927" width="3.42578125" style="19" customWidth="1"/>
    <col min="8928" max="8928" width="15" style="19" customWidth="1"/>
    <col min="8929" max="8929" width="16.28515625" style="19" customWidth="1"/>
    <col min="8930" max="8930" width="15.42578125" style="19" customWidth="1"/>
    <col min="8931" max="8931" width="14.5703125" style="19" customWidth="1"/>
    <col min="8932" max="8932" width="12.85546875" style="19" customWidth="1"/>
    <col min="8933" max="8936" width="8.28515625" style="19" customWidth="1"/>
    <col min="8937" max="8937" width="11.7109375" style="19" customWidth="1"/>
    <col min="8938" max="8941" width="8.28515625" style="19" customWidth="1"/>
    <col min="8942" max="8942" width="11.7109375" style="19" customWidth="1"/>
    <col min="8943" max="8946" width="8.28515625" style="19" customWidth="1"/>
    <col min="8947" max="8947" width="11.7109375" style="19" customWidth="1"/>
    <col min="8948" max="8951" width="8.28515625" style="19" customWidth="1"/>
    <col min="8952" max="8952" width="11.7109375" style="19" customWidth="1"/>
    <col min="8953" max="9182" width="9.140625" style="19"/>
    <col min="9183" max="9183" width="3.42578125" style="19" customWidth="1"/>
    <col min="9184" max="9184" width="15" style="19" customWidth="1"/>
    <col min="9185" max="9185" width="16.28515625" style="19" customWidth="1"/>
    <col min="9186" max="9186" width="15.42578125" style="19" customWidth="1"/>
    <col min="9187" max="9187" width="14.5703125" style="19" customWidth="1"/>
    <col min="9188" max="9188" width="12.85546875" style="19" customWidth="1"/>
    <col min="9189" max="9192" width="8.28515625" style="19" customWidth="1"/>
    <col min="9193" max="9193" width="11.7109375" style="19" customWidth="1"/>
    <col min="9194" max="9197" width="8.28515625" style="19" customWidth="1"/>
    <col min="9198" max="9198" width="11.7109375" style="19" customWidth="1"/>
    <col min="9199" max="9202" width="8.28515625" style="19" customWidth="1"/>
    <col min="9203" max="9203" width="11.7109375" style="19" customWidth="1"/>
    <col min="9204" max="9207" width="8.28515625" style="19" customWidth="1"/>
    <col min="9208" max="9208" width="11.7109375" style="19" customWidth="1"/>
    <col min="9209" max="9438" width="9.140625" style="19"/>
    <col min="9439" max="9439" width="3.42578125" style="19" customWidth="1"/>
    <col min="9440" max="9440" width="15" style="19" customWidth="1"/>
    <col min="9441" max="9441" width="16.28515625" style="19" customWidth="1"/>
    <col min="9442" max="9442" width="15.42578125" style="19" customWidth="1"/>
    <col min="9443" max="9443" width="14.5703125" style="19" customWidth="1"/>
    <col min="9444" max="9444" width="12.85546875" style="19" customWidth="1"/>
    <col min="9445" max="9448" width="8.28515625" style="19" customWidth="1"/>
    <col min="9449" max="9449" width="11.7109375" style="19" customWidth="1"/>
    <col min="9450" max="9453" width="8.28515625" style="19" customWidth="1"/>
    <col min="9454" max="9454" width="11.7109375" style="19" customWidth="1"/>
    <col min="9455" max="9458" width="8.28515625" style="19" customWidth="1"/>
    <col min="9459" max="9459" width="11.7109375" style="19" customWidth="1"/>
    <col min="9460" max="9463" width="8.28515625" style="19" customWidth="1"/>
    <col min="9464" max="9464" width="11.7109375" style="19" customWidth="1"/>
    <col min="9465" max="9694" width="9.140625" style="19"/>
    <col min="9695" max="9695" width="3.42578125" style="19" customWidth="1"/>
    <col min="9696" max="9696" width="15" style="19" customWidth="1"/>
    <col min="9697" max="9697" width="16.28515625" style="19" customWidth="1"/>
    <col min="9698" max="9698" width="15.42578125" style="19" customWidth="1"/>
    <col min="9699" max="9699" width="14.5703125" style="19" customWidth="1"/>
    <col min="9700" max="9700" width="12.85546875" style="19" customWidth="1"/>
    <col min="9701" max="9704" width="8.28515625" style="19" customWidth="1"/>
    <col min="9705" max="9705" width="11.7109375" style="19" customWidth="1"/>
    <col min="9706" max="9709" width="8.28515625" style="19" customWidth="1"/>
    <col min="9710" max="9710" width="11.7109375" style="19" customWidth="1"/>
    <col min="9711" max="9714" width="8.28515625" style="19" customWidth="1"/>
    <col min="9715" max="9715" width="11.7109375" style="19" customWidth="1"/>
    <col min="9716" max="9719" width="8.28515625" style="19" customWidth="1"/>
    <col min="9720" max="9720" width="11.7109375" style="19" customWidth="1"/>
    <col min="9721" max="9950" width="9.140625" style="19"/>
    <col min="9951" max="9951" width="3.42578125" style="19" customWidth="1"/>
    <col min="9952" max="9952" width="15" style="19" customWidth="1"/>
    <col min="9953" max="9953" width="16.28515625" style="19" customWidth="1"/>
    <col min="9954" max="9954" width="15.42578125" style="19" customWidth="1"/>
    <col min="9955" max="9955" width="14.5703125" style="19" customWidth="1"/>
    <col min="9956" max="9956" width="12.85546875" style="19" customWidth="1"/>
    <col min="9957" max="9960" width="8.28515625" style="19" customWidth="1"/>
    <col min="9961" max="9961" width="11.7109375" style="19" customWidth="1"/>
    <col min="9962" max="9965" width="8.28515625" style="19" customWidth="1"/>
    <col min="9966" max="9966" width="11.7109375" style="19" customWidth="1"/>
    <col min="9967" max="9970" width="8.28515625" style="19" customWidth="1"/>
    <col min="9971" max="9971" width="11.7109375" style="19" customWidth="1"/>
    <col min="9972" max="9975" width="8.28515625" style="19" customWidth="1"/>
    <col min="9976" max="9976" width="11.7109375" style="19" customWidth="1"/>
    <col min="9977" max="10206" width="9.140625" style="19"/>
    <col min="10207" max="10207" width="3.42578125" style="19" customWidth="1"/>
    <col min="10208" max="10208" width="15" style="19" customWidth="1"/>
    <col min="10209" max="10209" width="16.28515625" style="19" customWidth="1"/>
    <col min="10210" max="10210" width="15.42578125" style="19" customWidth="1"/>
    <col min="10211" max="10211" width="14.5703125" style="19" customWidth="1"/>
    <col min="10212" max="10212" width="12.85546875" style="19" customWidth="1"/>
    <col min="10213" max="10216" width="8.28515625" style="19" customWidth="1"/>
    <col min="10217" max="10217" width="11.7109375" style="19" customWidth="1"/>
    <col min="10218" max="10221" width="8.28515625" style="19" customWidth="1"/>
    <col min="10222" max="10222" width="11.7109375" style="19" customWidth="1"/>
    <col min="10223" max="10226" width="8.28515625" style="19" customWidth="1"/>
    <col min="10227" max="10227" width="11.7109375" style="19" customWidth="1"/>
    <col min="10228" max="10231" width="8.28515625" style="19" customWidth="1"/>
    <col min="10232" max="10232" width="11.7109375" style="19" customWidth="1"/>
    <col min="10233" max="10462" width="9.140625" style="19"/>
    <col min="10463" max="10463" width="3.42578125" style="19" customWidth="1"/>
    <col min="10464" max="10464" width="15" style="19" customWidth="1"/>
    <col min="10465" max="10465" width="16.28515625" style="19" customWidth="1"/>
    <col min="10466" max="10466" width="15.42578125" style="19" customWidth="1"/>
    <col min="10467" max="10467" width="14.5703125" style="19" customWidth="1"/>
    <col min="10468" max="10468" width="12.85546875" style="19" customWidth="1"/>
    <col min="10469" max="10472" width="8.28515625" style="19" customWidth="1"/>
    <col min="10473" max="10473" width="11.7109375" style="19" customWidth="1"/>
    <col min="10474" max="10477" width="8.28515625" style="19" customWidth="1"/>
    <col min="10478" max="10478" width="11.7109375" style="19" customWidth="1"/>
    <col min="10479" max="10482" width="8.28515625" style="19" customWidth="1"/>
    <col min="10483" max="10483" width="11.7109375" style="19" customWidth="1"/>
    <col min="10484" max="10487" width="8.28515625" style="19" customWidth="1"/>
    <col min="10488" max="10488" width="11.7109375" style="19" customWidth="1"/>
    <col min="10489" max="10718" width="9.140625" style="19"/>
    <col min="10719" max="10719" width="3.42578125" style="19" customWidth="1"/>
    <col min="10720" max="10720" width="15" style="19" customWidth="1"/>
    <col min="10721" max="10721" width="16.28515625" style="19" customWidth="1"/>
    <col min="10722" max="10722" width="15.42578125" style="19" customWidth="1"/>
    <col min="10723" max="10723" width="14.5703125" style="19" customWidth="1"/>
    <col min="10724" max="10724" width="12.85546875" style="19" customWidth="1"/>
    <col min="10725" max="10728" width="8.28515625" style="19" customWidth="1"/>
    <col min="10729" max="10729" width="11.7109375" style="19" customWidth="1"/>
    <col min="10730" max="10733" width="8.28515625" style="19" customWidth="1"/>
    <col min="10734" max="10734" width="11.7109375" style="19" customWidth="1"/>
    <col min="10735" max="10738" width="8.28515625" style="19" customWidth="1"/>
    <col min="10739" max="10739" width="11.7109375" style="19" customWidth="1"/>
    <col min="10740" max="10743" width="8.28515625" style="19" customWidth="1"/>
    <col min="10744" max="10744" width="11.7109375" style="19" customWidth="1"/>
    <col min="10745" max="10974" width="9.140625" style="19"/>
    <col min="10975" max="10975" width="3.42578125" style="19" customWidth="1"/>
    <col min="10976" max="10976" width="15" style="19" customWidth="1"/>
    <col min="10977" max="10977" width="16.28515625" style="19" customWidth="1"/>
    <col min="10978" max="10978" width="15.42578125" style="19" customWidth="1"/>
    <col min="10979" max="10979" width="14.5703125" style="19" customWidth="1"/>
    <col min="10980" max="10980" width="12.85546875" style="19" customWidth="1"/>
    <col min="10981" max="10984" width="8.28515625" style="19" customWidth="1"/>
    <col min="10985" max="10985" width="11.7109375" style="19" customWidth="1"/>
    <col min="10986" max="10989" width="8.28515625" style="19" customWidth="1"/>
    <col min="10990" max="10990" width="11.7109375" style="19" customWidth="1"/>
    <col min="10991" max="10994" width="8.28515625" style="19" customWidth="1"/>
    <col min="10995" max="10995" width="11.7109375" style="19" customWidth="1"/>
    <col min="10996" max="10999" width="8.28515625" style="19" customWidth="1"/>
    <col min="11000" max="11000" width="11.7109375" style="19" customWidth="1"/>
    <col min="11001" max="11230" width="9.140625" style="19"/>
    <col min="11231" max="11231" width="3.42578125" style="19" customWidth="1"/>
    <col min="11232" max="11232" width="15" style="19" customWidth="1"/>
    <col min="11233" max="11233" width="16.28515625" style="19" customWidth="1"/>
    <col min="11234" max="11234" width="15.42578125" style="19" customWidth="1"/>
    <col min="11235" max="11235" width="14.5703125" style="19" customWidth="1"/>
    <col min="11236" max="11236" width="12.85546875" style="19" customWidth="1"/>
    <col min="11237" max="11240" width="8.28515625" style="19" customWidth="1"/>
    <col min="11241" max="11241" width="11.7109375" style="19" customWidth="1"/>
    <col min="11242" max="11245" width="8.28515625" style="19" customWidth="1"/>
    <col min="11246" max="11246" width="11.7109375" style="19" customWidth="1"/>
    <col min="11247" max="11250" width="8.28515625" style="19" customWidth="1"/>
    <col min="11251" max="11251" width="11.7109375" style="19" customWidth="1"/>
    <col min="11252" max="11255" width="8.28515625" style="19" customWidth="1"/>
    <col min="11256" max="11256" width="11.7109375" style="19" customWidth="1"/>
    <col min="11257" max="11486" width="9.140625" style="19"/>
    <col min="11487" max="11487" width="3.42578125" style="19" customWidth="1"/>
    <col min="11488" max="11488" width="15" style="19" customWidth="1"/>
    <col min="11489" max="11489" width="16.28515625" style="19" customWidth="1"/>
    <col min="11490" max="11490" width="15.42578125" style="19" customWidth="1"/>
    <col min="11491" max="11491" width="14.5703125" style="19" customWidth="1"/>
    <col min="11492" max="11492" width="12.85546875" style="19" customWidth="1"/>
    <col min="11493" max="11496" width="8.28515625" style="19" customWidth="1"/>
    <col min="11497" max="11497" width="11.7109375" style="19" customWidth="1"/>
    <col min="11498" max="11501" width="8.28515625" style="19" customWidth="1"/>
    <col min="11502" max="11502" width="11.7109375" style="19" customWidth="1"/>
    <col min="11503" max="11506" width="8.28515625" style="19" customWidth="1"/>
    <col min="11507" max="11507" width="11.7109375" style="19" customWidth="1"/>
    <col min="11508" max="11511" width="8.28515625" style="19" customWidth="1"/>
    <col min="11512" max="11512" width="11.7109375" style="19" customWidth="1"/>
    <col min="11513" max="11742" width="9.140625" style="19"/>
    <col min="11743" max="11743" width="3.42578125" style="19" customWidth="1"/>
    <col min="11744" max="11744" width="15" style="19" customWidth="1"/>
    <col min="11745" max="11745" width="16.28515625" style="19" customWidth="1"/>
    <col min="11746" max="11746" width="15.42578125" style="19" customWidth="1"/>
    <col min="11747" max="11747" width="14.5703125" style="19" customWidth="1"/>
    <col min="11748" max="11748" width="12.85546875" style="19" customWidth="1"/>
    <col min="11749" max="11752" width="8.28515625" style="19" customWidth="1"/>
    <col min="11753" max="11753" width="11.7109375" style="19" customWidth="1"/>
    <col min="11754" max="11757" width="8.28515625" style="19" customWidth="1"/>
    <col min="11758" max="11758" width="11.7109375" style="19" customWidth="1"/>
    <col min="11759" max="11762" width="8.28515625" style="19" customWidth="1"/>
    <col min="11763" max="11763" width="11.7109375" style="19" customWidth="1"/>
    <col min="11764" max="11767" width="8.28515625" style="19" customWidth="1"/>
    <col min="11768" max="11768" width="11.7109375" style="19" customWidth="1"/>
    <col min="11769" max="11998" width="9.140625" style="19"/>
    <col min="11999" max="11999" width="3.42578125" style="19" customWidth="1"/>
    <col min="12000" max="12000" width="15" style="19" customWidth="1"/>
    <col min="12001" max="12001" width="16.28515625" style="19" customWidth="1"/>
    <col min="12002" max="12002" width="15.42578125" style="19" customWidth="1"/>
    <col min="12003" max="12003" width="14.5703125" style="19" customWidth="1"/>
    <col min="12004" max="12004" width="12.85546875" style="19" customWidth="1"/>
    <col min="12005" max="12008" width="8.28515625" style="19" customWidth="1"/>
    <col min="12009" max="12009" width="11.7109375" style="19" customWidth="1"/>
    <col min="12010" max="12013" width="8.28515625" style="19" customWidth="1"/>
    <col min="12014" max="12014" width="11.7109375" style="19" customWidth="1"/>
    <col min="12015" max="12018" width="8.28515625" style="19" customWidth="1"/>
    <col min="12019" max="12019" width="11.7109375" style="19" customWidth="1"/>
    <col min="12020" max="12023" width="8.28515625" style="19" customWidth="1"/>
    <col min="12024" max="12024" width="11.7109375" style="19" customWidth="1"/>
    <col min="12025" max="12254" width="9.140625" style="19"/>
    <col min="12255" max="12255" width="3.42578125" style="19" customWidth="1"/>
    <col min="12256" max="12256" width="15" style="19" customWidth="1"/>
    <col min="12257" max="12257" width="16.28515625" style="19" customWidth="1"/>
    <col min="12258" max="12258" width="15.42578125" style="19" customWidth="1"/>
    <col min="12259" max="12259" width="14.5703125" style="19" customWidth="1"/>
    <col min="12260" max="12260" width="12.85546875" style="19" customWidth="1"/>
    <col min="12261" max="12264" width="8.28515625" style="19" customWidth="1"/>
    <col min="12265" max="12265" width="11.7109375" style="19" customWidth="1"/>
    <col min="12266" max="12269" width="8.28515625" style="19" customWidth="1"/>
    <col min="12270" max="12270" width="11.7109375" style="19" customWidth="1"/>
    <col min="12271" max="12274" width="8.28515625" style="19" customWidth="1"/>
    <col min="12275" max="12275" width="11.7109375" style="19" customWidth="1"/>
    <col min="12276" max="12279" width="8.28515625" style="19" customWidth="1"/>
    <col min="12280" max="12280" width="11.7109375" style="19" customWidth="1"/>
    <col min="12281" max="12510" width="9.140625" style="19"/>
    <col min="12511" max="12511" width="3.42578125" style="19" customWidth="1"/>
    <col min="12512" max="12512" width="15" style="19" customWidth="1"/>
    <col min="12513" max="12513" width="16.28515625" style="19" customWidth="1"/>
    <col min="12514" max="12514" width="15.42578125" style="19" customWidth="1"/>
    <col min="12515" max="12515" width="14.5703125" style="19" customWidth="1"/>
    <col min="12516" max="12516" width="12.85546875" style="19" customWidth="1"/>
    <col min="12517" max="12520" width="8.28515625" style="19" customWidth="1"/>
    <col min="12521" max="12521" width="11.7109375" style="19" customWidth="1"/>
    <col min="12522" max="12525" width="8.28515625" style="19" customWidth="1"/>
    <col min="12526" max="12526" width="11.7109375" style="19" customWidth="1"/>
    <col min="12527" max="12530" width="8.28515625" style="19" customWidth="1"/>
    <col min="12531" max="12531" width="11.7109375" style="19" customWidth="1"/>
    <col min="12532" max="12535" width="8.28515625" style="19" customWidth="1"/>
    <col min="12536" max="12536" width="11.7109375" style="19" customWidth="1"/>
    <col min="12537" max="12766" width="9.140625" style="19"/>
    <col min="12767" max="12767" width="3.42578125" style="19" customWidth="1"/>
    <col min="12768" max="12768" width="15" style="19" customWidth="1"/>
    <col min="12769" max="12769" width="16.28515625" style="19" customWidth="1"/>
    <col min="12770" max="12770" width="15.42578125" style="19" customWidth="1"/>
    <col min="12771" max="12771" width="14.5703125" style="19" customWidth="1"/>
    <col min="12772" max="12772" width="12.85546875" style="19" customWidth="1"/>
    <col min="12773" max="12776" width="8.28515625" style="19" customWidth="1"/>
    <col min="12777" max="12777" width="11.7109375" style="19" customWidth="1"/>
    <col min="12778" max="12781" width="8.28515625" style="19" customWidth="1"/>
    <col min="12782" max="12782" width="11.7109375" style="19" customWidth="1"/>
    <col min="12783" max="12786" width="8.28515625" style="19" customWidth="1"/>
    <col min="12787" max="12787" width="11.7109375" style="19" customWidth="1"/>
    <col min="12788" max="12791" width="8.28515625" style="19" customWidth="1"/>
    <col min="12792" max="12792" width="11.7109375" style="19" customWidth="1"/>
    <col min="12793" max="13022" width="9.140625" style="19"/>
    <col min="13023" max="13023" width="3.42578125" style="19" customWidth="1"/>
    <col min="13024" max="13024" width="15" style="19" customWidth="1"/>
    <col min="13025" max="13025" width="16.28515625" style="19" customWidth="1"/>
    <col min="13026" max="13026" width="15.42578125" style="19" customWidth="1"/>
    <col min="13027" max="13027" width="14.5703125" style="19" customWidth="1"/>
    <col min="13028" max="13028" width="12.85546875" style="19" customWidth="1"/>
    <col min="13029" max="13032" width="8.28515625" style="19" customWidth="1"/>
    <col min="13033" max="13033" width="11.7109375" style="19" customWidth="1"/>
    <col min="13034" max="13037" width="8.28515625" style="19" customWidth="1"/>
    <col min="13038" max="13038" width="11.7109375" style="19" customWidth="1"/>
    <col min="13039" max="13042" width="8.28515625" style="19" customWidth="1"/>
    <col min="13043" max="13043" width="11.7109375" style="19" customWidth="1"/>
    <col min="13044" max="13047" width="8.28515625" style="19" customWidth="1"/>
    <col min="13048" max="13048" width="11.7109375" style="19" customWidth="1"/>
    <col min="13049" max="13278" width="9.140625" style="19"/>
    <col min="13279" max="13279" width="3.42578125" style="19" customWidth="1"/>
    <col min="13280" max="13280" width="15" style="19" customWidth="1"/>
    <col min="13281" max="13281" width="16.28515625" style="19" customWidth="1"/>
    <col min="13282" max="13282" width="15.42578125" style="19" customWidth="1"/>
    <col min="13283" max="13283" width="14.5703125" style="19" customWidth="1"/>
    <col min="13284" max="13284" width="12.85546875" style="19" customWidth="1"/>
    <col min="13285" max="13288" width="8.28515625" style="19" customWidth="1"/>
    <col min="13289" max="13289" width="11.7109375" style="19" customWidth="1"/>
    <col min="13290" max="13293" width="8.28515625" style="19" customWidth="1"/>
    <col min="13294" max="13294" width="11.7109375" style="19" customWidth="1"/>
    <col min="13295" max="13298" width="8.28515625" style="19" customWidth="1"/>
    <col min="13299" max="13299" width="11.7109375" style="19" customWidth="1"/>
    <col min="13300" max="13303" width="8.28515625" style="19" customWidth="1"/>
    <col min="13304" max="13304" width="11.7109375" style="19" customWidth="1"/>
    <col min="13305" max="13534" width="9.140625" style="19"/>
    <col min="13535" max="13535" width="3.42578125" style="19" customWidth="1"/>
    <col min="13536" max="13536" width="15" style="19" customWidth="1"/>
    <col min="13537" max="13537" width="16.28515625" style="19" customWidth="1"/>
    <col min="13538" max="13538" width="15.42578125" style="19" customWidth="1"/>
    <col min="13539" max="13539" width="14.5703125" style="19" customWidth="1"/>
    <col min="13540" max="13540" width="12.85546875" style="19" customWidth="1"/>
    <col min="13541" max="13544" width="8.28515625" style="19" customWidth="1"/>
    <col min="13545" max="13545" width="11.7109375" style="19" customWidth="1"/>
    <col min="13546" max="13549" width="8.28515625" style="19" customWidth="1"/>
    <col min="13550" max="13550" width="11.7109375" style="19" customWidth="1"/>
    <col min="13551" max="13554" width="8.28515625" style="19" customWidth="1"/>
    <col min="13555" max="13555" width="11.7109375" style="19" customWidth="1"/>
    <col min="13556" max="13559" width="8.28515625" style="19" customWidth="1"/>
    <col min="13560" max="13560" width="11.7109375" style="19" customWidth="1"/>
    <col min="13561" max="13790" width="9.140625" style="19"/>
    <col min="13791" max="13791" width="3.42578125" style="19" customWidth="1"/>
    <col min="13792" max="13792" width="15" style="19" customWidth="1"/>
    <col min="13793" max="13793" width="16.28515625" style="19" customWidth="1"/>
    <col min="13794" max="13794" width="15.42578125" style="19" customWidth="1"/>
    <col min="13795" max="13795" width="14.5703125" style="19" customWidth="1"/>
    <col min="13796" max="13796" width="12.85546875" style="19" customWidth="1"/>
    <col min="13797" max="13800" width="8.28515625" style="19" customWidth="1"/>
    <col min="13801" max="13801" width="11.7109375" style="19" customWidth="1"/>
    <col min="13802" max="13805" width="8.28515625" style="19" customWidth="1"/>
    <col min="13806" max="13806" width="11.7109375" style="19" customWidth="1"/>
    <col min="13807" max="13810" width="8.28515625" style="19" customWidth="1"/>
    <col min="13811" max="13811" width="11.7109375" style="19" customWidth="1"/>
    <col min="13812" max="13815" width="8.28515625" style="19" customWidth="1"/>
    <col min="13816" max="13816" width="11.7109375" style="19" customWidth="1"/>
    <col min="13817" max="14046" width="9.140625" style="19"/>
    <col min="14047" max="14047" width="3.42578125" style="19" customWidth="1"/>
    <col min="14048" max="14048" width="15" style="19" customWidth="1"/>
    <col min="14049" max="14049" width="16.28515625" style="19" customWidth="1"/>
    <col min="14050" max="14050" width="15.42578125" style="19" customWidth="1"/>
    <col min="14051" max="14051" width="14.5703125" style="19" customWidth="1"/>
    <col min="14052" max="14052" width="12.85546875" style="19" customWidth="1"/>
    <col min="14053" max="14056" width="8.28515625" style="19" customWidth="1"/>
    <col min="14057" max="14057" width="11.7109375" style="19" customWidth="1"/>
    <col min="14058" max="14061" width="8.28515625" style="19" customWidth="1"/>
    <col min="14062" max="14062" width="11.7109375" style="19" customWidth="1"/>
    <col min="14063" max="14066" width="8.28515625" style="19" customWidth="1"/>
    <col min="14067" max="14067" width="11.7109375" style="19" customWidth="1"/>
    <col min="14068" max="14071" width="8.28515625" style="19" customWidth="1"/>
    <col min="14072" max="14072" width="11.7109375" style="19" customWidth="1"/>
    <col min="14073" max="14302" width="9.140625" style="19"/>
    <col min="14303" max="14303" width="3.42578125" style="19" customWidth="1"/>
    <col min="14304" max="14304" width="15" style="19" customWidth="1"/>
    <col min="14305" max="14305" width="16.28515625" style="19" customWidth="1"/>
    <col min="14306" max="14306" width="15.42578125" style="19" customWidth="1"/>
    <col min="14307" max="14307" width="14.5703125" style="19" customWidth="1"/>
    <col min="14308" max="14308" width="12.85546875" style="19" customWidth="1"/>
    <col min="14309" max="14312" width="8.28515625" style="19" customWidth="1"/>
    <col min="14313" max="14313" width="11.7109375" style="19" customWidth="1"/>
    <col min="14314" max="14317" width="8.28515625" style="19" customWidth="1"/>
    <col min="14318" max="14318" width="11.7109375" style="19" customWidth="1"/>
    <col min="14319" max="14322" width="8.28515625" style="19" customWidth="1"/>
    <col min="14323" max="14323" width="11.7109375" style="19" customWidth="1"/>
    <col min="14324" max="14327" width="8.28515625" style="19" customWidth="1"/>
    <col min="14328" max="14328" width="11.7109375" style="19" customWidth="1"/>
    <col min="14329" max="14558" width="9.140625" style="19"/>
    <col min="14559" max="14559" width="3.42578125" style="19" customWidth="1"/>
    <col min="14560" max="14560" width="15" style="19" customWidth="1"/>
    <col min="14561" max="14561" width="16.28515625" style="19" customWidth="1"/>
    <col min="14562" max="14562" width="15.42578125" style="19" customWidth="1"/>
    <col min="14563" max="14563" width="14.5703125" style="19" customWidth="1"/>
    <col min="14564" max="14564" width="12.85546875" style="19" customWidth="1"/>
    <col min="14565" max="14568" width="8.28515625" style="19" customWidth="1"/>
    <col min="14569" max="14569" width="11.7109375" style="19" customWidth="1"/>
    <col min="14570" max="14573" width="8.28515625" style="19" customWidth="1"/>
    <col min="14574" max="14574" width="11.7109375" style="19" customWidth="1"/>
    <col min="14575" max="14578" width="8.28515625" style="19" customWidth="1"/>
    <col min="14579" max="14579" width="11.7109375" style="19" customWidth="1"/>
    <col min="14580" max="14583" width="8.28515625" style="19" customWidth="1"/>
    <col min="14584" max="14584" width="11.7109375" style="19" customWidth="1"/>
    <col min="14585" max="14814" width="9.140625" style="19"/>
    <col min="14815" max="14815" width="3.42578125" style="19" customWidth="1"/>
    <col min="14816" max="14816" width="15" style="19" customWidth="1"/>
    <col min="14817" max="14817" width="16.28515625" style="19" customWidth="1"/>
    <col min="14818" max="14818" width="15.42578125" style="19" customWidth="1"/>
    <col min="14819" max="14819" width="14.5703125" style="19" customWidth="1"/>
    <col min="14820" max="14820" width="12.85546875" style="19" customWidth="1"/>
    <col min="14821" max="14824" width="8.28515625" style="19" customWidth="1"/>
    <col min="14825" max="14825" width="11.7109375" style="19" customWidth="1"/>
    <col min="14826" max="14829" width="8.28515625" style="19" customWidth="1"/>
    <col min="14830" max="14830" width="11.7109375" style="19" customWidth="1"/>
    <col min="14831" max="14834" width="8.28515625" style="19" customWidth="1"/>
    <col min="14835" max="14835" width="11.7109375" style="19" customWidth="1"/>
    <col min="14836" max="14839" width="8.28515625" style="19" customWidth="1"/>
    <col min="14840" max="14840" width="11.7109375" style="19" customWidth="1"/>
    <col min="14841" max="15070" width="9.140625" style="19"/>
    <col min="15071" max="15071" width="3.42578125" style="19" customWidth="1"/>
    <col min="15072" max="15072" width="15" style="19" customWidth="1"/>
    <col min="15073" max="15073" width="16.28515625" style="19" customWidth="1"/>
    <col min="15074" max="15074" width="15.42578125" style="19" customWidth="1"/>
    <col min="15075" max="15075" width="14.5703125" style="19" customWidth="1"/>
    <col min="15076" max="15076" width="12.85546875" style="19" customWidth="1"/>
    <col min="15077" max="15080" width="8.28515625" style="19" customWidth="1"/>
    <col min="15081" max="15081" width="11.7109375" style="19" customWidth="1"/>
    <col min="15082" max="15085" width="8.28515625" style="19" customWidth="1"/>
    <col min="15086" max="15086" width="11.7109375" style="19" customWidth="1"/>
    <col min="15087" max="15090" width="8.28515625" style="19" customWidth="1"/>
    <col min="15091" max="15091" width="11.7109375" style="19" customWidth="1"/>
    <col min="15092" max="15095" width="8.28515625" style="19" customWidth="1"/>
    <col min="15096" max="15096" width="11.7109375" style="19" customWidth="1"/>
    <col min="15097" max="15326" width="9.140625" style="19"/>
    <col min="15327" max="15327" width="3.42578125" style="19" customWidth="1"/>
    <col min="15328" max="15328" width="15" style="19" customWidth="1"/>
    <col min="15329" max="15329" width="16.28515625" style="19" customWidth="1"/>
    <col min="15330" max="15330" width="15.42578125" style="19" customWidth="1"/>
    <col min="15331" max="15331" width="14.5703125" style="19" customWidth="1"/>
    <col min="15332" max="15332" width="12.85546875" style="19" customWidth="1"/>
    <col min="15333" max="15336" width="8.28515625" style="19" customWidth="1"/>
    <col min="15337" max="15337" width="11.7109375" style="19" customWidth="1"/>
    <col min="15338" max="15341" width="8.28515625" style="19" customWidth="1"/>
    <col min="15342" max="15342" width="11.7109375" style="19" customWidth="1"/>
    <col min="15343" max="15346" width="8.28515625" style="19" customWidth="1"/>
    <col min="15347" max="15347" width="11.7109375" style="19" customWidth="1"/>
    <col min="15348" max="15351" width="8.28515625" style="19" customWidth="1"/>
    <col min="15352" max="15352" width="11.7109375" style="19" customWidth="1"/>
    <col min="15353" max="15582" width="9.140625" style="19"/>
    <col min="15583" max="15583" width="3.42578125" style="19" customWidth="1"/>
    <col min="15584" max="15584" width="15" style="19" customWidth="1"/>
    <col min="15585" max="15585" width="16.28515625" style="19" customWidth="1"/>
    <col min="15586" max="15586" width="15.42578125" style="19" customWidth="1"/>
    <col min="15587" max="15587" width="14.5703125" style="19" customWidth="1"/>
    <col min="15588" max="15588" width="12.85546875" style="19" customWidth="1"/>
    <col min="15589" max="15592" width="8.28515625" style="19" customWidth="1"/>
    <col min="15593" max="15593" width="11.7109375" style="19" customWidth="1"/>
    <col min="15594" max="15597" width="8.28515625" style="19" customWidth="1"/>
    <col min="15598" max="15598" width="11.7109375" style="19" customWidth="1"/>
    <col min="15599" max="15602" width="8.28515625" style="19" customWidth="1"/>
    <col min="15603" max="15603" width="11.7109375" style="19" customWidth="1"/>
    <col min="15604" max="15607" width="8.28515625" style="19" customWidth="1"/>
    <col min="15608" max="15608" width="11.7109375" style="19" customWidth="1"/>
    <col min="15609" max="15838" width="9.140625" style="19"/>
    <col min="15839" max="15839" width="3.42578125" style="19" customWidth="1"/>
    <col min="15840" max="15840" width="15" style="19" customWidth="1"/>
    <col min="15841" max="15841" width="16.28515625" style="19" customWidth="1"/>
    <col min="15842" max="15842" width="15.42578125" style="19" customWidth="1"/>
    <col min="15843" max="15843" width="14.5703125" style="19" customWidth="1"/>
    <col min="15844" max="15844" width="12.85546875" style="19" customWidth="1"/>
    <col min="15845" max="15848" width="8.28515625" style="19" customWidth="1"/>
    <col min="15849" max="15849" width="11.7109375" style="19" customWidth="1"/>
    <col min="15850" max="15853" width="8.28515625" style="19" customWidth="1"/>
    <col min="15854" max="15854" width="11.7109375" style="19" customWidth="1"/>
    <col min="15855" max="15858" width="8.28515625" style="19" customWidth="1"/>
    <col min="15859" max="15859" width="11.7109375" style="19" customWidth="1"/>
    <col min="15860" max="15863" width="8.28515625" style="19" customWidth="1"/>
    <col min="15864" max="15864" width="11.7109375" style="19" customWidth="1"/>
    <col min="15865" max="16094" width="9.140625" style="19"/>
    <col min="16095" max="16095" width="3.42578125" style="19" customWidth="1"/>
    <col min="16096" max="16096" width="15" style="19" customWidth="1"/>
    <col min="16097" max="16097" width="16.28515625" style="19" customWidth="1"/>
    <col min="16098" max="16098" width="15.42578125" style="19" customWidth="1"/>
    <col min="16099" max="16099" width="14.5703125" style="19" customWidth="1"/>
    <col min="16100" max="16100" width="12.85546875" style="19" customWidth="1"/>
    <col min="16101" max="16104" width="8.28515625" style="19" customWidth="1"/>
    <col min="16105" max="16105" width="11.7109375" style="19" customWidth="1"/>
    <col min="16106" max="16109" width="8.28515625" style="19" customWidth="1"/>
    <col min="16110" max="16110" width="11.7109375" style="19" customWidth="1"/>
    <col min="16111" max="16114" width="8.28515625" style="19" customWidth="1"/>
    <col min="16115" max="16115" width="11.7109375" style="19" customWidth="1"/>
    <col min="16116" max="16119" width="8.28515625" style="19" customWidth="1"/>
    <col min="16120" max="16120" width="11.7109375" style="19" customWidth="1"/>
    <col min="16121" max="16384" width="9.140625" style="19"/>
  </cols>
  <sheetData>
    <row r="1" spans="1:24" ht="28.5" customHeight="1">
      <c r="A1" s="564" t="s">
        <v>0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18" t="s">
        <v>1</v>
      </c>
    </row>
    <row r="2" spans="1:24" ht="47.25" customHeight="1">
      <c r="A2" s="565" t="s">
        <v>2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  <c r="R2" s="565"/>
      <c r="S2" s="565"/>
      <c r="T2" s="565"/>
      <c r="U2" s="565"/>
      <c r="V2" s="565"/>
      <c r="W2" s="565"/>
    </row>
    <row r="3" spans="1:24" ht="30.75" customHeight="1" thickBot="1">
      <c r="A3" s="566" t="s">
        <v>484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66"/>
      <c r="S3" s="566"/>
      <c r="T3" s="566"/>
      <c r="U3" s="566"/>
      <c r="V3" s="566"/>
      <c r="W3" s="566"/>
    </row>
    <row r="4" spans="1:24" ht="36" customHeight="1" thickBot="1">
      <c r="A4" s="567" t="s">
        <v>3</v>
      </c>
      <c r="B4" s="569" t="s">
        <v>4</v>
      </c>
      <c r="C4" s="571" t="s">
        <v>521</v>
      </c>
      <c r="D4" s="607" t="s">
        <v>6</v>
      </c>
      <c r="E4" s="607"/>
      <c r="F4" s="607"/>
      <c r="G4" s="607"/>
      <c r="H4" s="607"/>
      <c r="I4" s="607"/>
      <c r="J4" s="607"/>
      <c r="K4" s="607"/>
      <c r="L4" s="607"/>
      <c r="M4" s="607"/>
      <c r="N4" s="608" t="s">
        <v>7</v>
      </c>
      <c r="O4" s="608"/>
      <c r="P4" s="608"/>
      <c r="Q4" s="608"/>
      <c r="R4" s="608"/>
      <c r="S4" s="608"/>
      <c r="T4" s="608"/>
      <c r="U4" s="608"/>
      <c r="V4" s="608"/>
      <c r="W4" s="608"/>
    </row>
    <row r="5" spans="1:24" ht="54" customHeight="1" thickBot="1">
      <c r="A5" s="568"/>
      <c r="B5" s="570"/>
      <c r="C5" s="572"/>
      <c r="D5" s="379" t="s">
        <v>8</v>
      </c>
      <c r="E5" s="354"/>
      <c r="F5" s="354"/>
      <c r="G5" s="354"/>
      <c r="H5" s="355"/>
      <c r="I5" s="379" t="s">
        <v>9</v>
      </c>
      <c r="J5" s="354"/>
      <c r="K5" s="354"/>
      <c r="L5" s="354"/>
      <c r="M5" s="380"/>
      <c r="N5" s="353" t="s">
        <v>8</v>
      </c>
      <c r="O5" s="354"/>
      <c r="P5" s="354"/>
      <c r="Q5" s="354"/>
      <c r="R5" s="355"/>
      <c r="S5" s="356" t="s">
        <v>9</v>
      </c>
      <c r="T5" s="357"/>
      <c r="U5" s="357"/>
      <c r="V5" s="357"/>
      <c r="W5" s="358"/>
    </row>
    <row r="6" spans="1:24" ht="24.75" customHeight="1" thickBot="1">
      <c r="A6" s="568"/>
      <c r="B6" s="570"/>
      <c r="C6" s="572"/>
      <c r="D6" s="359" t="s">
        <v>10</v>
      </c>
      <c r="E6" s="360"/>
      <c r="F6" s="360"/>
      <c r="G6" s="360"/>
      <c r="H6" s="361"/>
      <c r="I6" s="359" t="s">
        <v>10</v>
      </c>
      <c r="J6" s="360"/>
      <c r="K6" s="360"/>
      <c r="L6" s="360"/>
      <c r="M6" s="361"/>
      <c r="N6" s="362" t="s">
        <v>10</v>
      </c>
      <c r="O6" s="360"/>
      <c r="P6" s="360"/>
      <c r="Q6" s="360"/>
      <c r="R6" s="363"/>
      <c r="S6" s="364" t="s">
        <v>10</v>
      </c>
      <c r="T6" s="365"/>
      <c r="U6" s="365"/>
      <c r="V6" s="365"/>
      <c r="W6" s="366"/>
    </row>
    <row r="7" spans="1:24" ht="72.75" customHeight="1" thickBot="1">
      <c r="A7" s="568"/>
      <c r="B7" s="570"/>
      <c r="C7" s="572"/>
      <c r="D7" s="24" t="s">
        <v>11</v>
      </c>
      <c r="E7" s="25" t="s">
        <v>12</v>
      </c>
      <c r="F7" s="25" t="s">
        <v>13</v>
      </c>
      <c r="G7" s="25" t="s">
        <v>14</v>
      </c>
      <c r="H7" s="26" t="s">
        <v>15</v>
      </c>
      <c r="I7" s="24" t="s">
        <v>11</v>
      </c>
      <c r="J7" s="25" t="s">
        <v>12</v>
      </c>
      <c r="K7" s="25" t="s">
        <v>13</v>
      </c>
      <c r="L7" s="25" t="s">
        <v>14</v>
      </c>
      <c r="M7" s="26" t="s">
        <v>15</v>
      </c>
      <c r="N7" s="27" t="s">
        <v>11</v>
      </c>
      <c r="O7" s="25" t="s">
        <v>12</v>
      </c>
      <c r="P7" s="25" t="s">
        <v>13</v>
      </c>
      <c r="Q7" s="25" t="s">
        <v>14</v>
      </c>
      <c r="R7" s="28" t="s">
        <v>15</v>
      </c>
      <c r="S7" s="20" t="s">
        <v>11</v>
      </c>
      <c r="T7" s="21" t="s">
        <v>12</v>
      </c>
      <c r="U7" s="21" t="s">
        <v>13</v>
      </c>
      <c r="V7" s="21" t="s">
        <v>14</v>
      </c>
      <c r="W7" s="22" t="s">
        <v>15</v>
      </c>
    </row>
    <row r="8" spans="1:24" ht="15" customHeight="1" thickBot="1">
      <c r="A8" s="77">
        <v>1</v>
      </c>
      <c r="B8" s="78">
        <v>2</v>
      </c>
      <c r="C8" s="79">
        <v>3</v>
      </c>
      <c r="D8" s="573">
        <v>4</v>
      </c>
      <c r="E8" s="574"/>
      <c r="F8" s="574"/>
      <c r="G8" s="574"/>
      <c r="H8" s="575"/>
      <c r="I8" s="576">
        <v>5</v>
      </c>
      <c r="J8" s="577"/>
      <c r="K8" s="577"/>
      <c r="L8" s="577"/>
      <c r="M8" s="578"/>
      <c r="N8" s="579">
        <v>6</v>
      </c>
      <c r="O8" s="574"/>
      <c r="P8" s="574"/>
      <c r="Q8" s="574"/>
      <c r="R8" s="580"/>
      <c r="S8" s="412">
        <v>7</v>
      </c>
      <c r="T8" s="413"/>
      <c r="U8" s="413"/>
      <c r="V8" s="413"/>
      <c r="W8" s="414"/>
    </row>
    <row r="9" spans="1:24" ht="30" customHeight="1">
      <c r="A9" s="415">
        <v>1</v>
      </c>
      <c r="B9" s="417" t="s">
        <v>16</v>
      </c>
      <c r="C9" s="144" t="s">
        <v>17</v>
      </c>
      <c r="D9" s="594">
        <v>2785.08</v>
      </c>
      <c r="E9" s="594">
        <v>97.63</v>
      </c>
      <c r="F9" s="594">
        <v>548.15</v>
      </c>
      <c r="G9" s="594">
        <v>31.46</v>
      </c>
      <c r="H9" s="596">
        <v>34.78</v>
      </c>
      <c r="I9" s="192">
        <v>0</v>
      </c>
      <c r="J9" s="193">
        <v>0</v>
      </c>
      <c r="K9" s="193">
        <v>0</v>
      </c>
      <c r="L9" s="193">
        <v>0</v>
      </c>
      <c r="M9" s="194">
        <v>0</v>
      </c>
      <c r="N9" s="427">
        <v>100.97</v>
      </c>
      <c r="O9" s="420">
        <v>0</v>
      </c>
      <c r="P9" s="420">
        <v>3.71</v>
      </c>
      <c r="Q9" s="420">
        <v>15.74</v>
      </c>
      <c r="R9" s="420">
        <v>35.5</v>
      </c>
      <c r="S9" s="195">
        <v>0</v>
      </c>
      <c r="T9" s="196">
        <v>0</v>
      </c>
      <c r="U9" s="196">
        <v>0</v>
      </c>
      <c r="V9" s="196">
        <v>0</v>
      </c>
      <c r="W9" s="197">
        <v>0</v>
      </c>
    </row>
    <row r="10" spans="1:24" ht="30" customHeight="1">
      <c r="A10" s="415"/>
      <c r="B10" s="418"/>
      <c r="C10" s="146" t="s">
        <v>18</v>
      </c>
      <c r="D10" s="595"/>
      <c r="E10" s="595"/>
      <c r="F10" s="595"/>
      <c r="G10" s="595"/>
      <c r="H10" s="597"/>
      <c r="I10" s="198">
        <v>129.91999999999999</v>
      </c>
      <c r="J10" s="199">
        <v>0</v>
      </c>
      <c r="K10" s="199">
        <v>0</v>
      </c>
      <c r="L10" s="199">
        <v>0</v>
      </c>
      <c r="M10" s="200">
        <v>0</v>
      </c>
      <c r="N10" s="428"/>
      <c r="O10" s="421"/>
      <c r="P10" s="421"/>
      <c r="Q10" s="421"/>
      <c r="R10" s="421"/>
      <c r="S10" s="201">
        <v>0</v>
      </c>
      <c r="T10" s="202">
        <v>0</v>
      </c>
      <c r="U10" s="202">
        <v>0</v>
      </c>
      <c r="V10" s="202">
        <v>0</v>
      </c>
      <c r="W10" s="203">
        <v>0</v>
      </c>
    </row>
    <row r="11" spans="1:24" ht="30" customHeight="1">
      <c r="A11" s="415"/>
      <c r="B11" s="418"/>
      <c r="C11" s="146" t="s">
        <v>19</v>
      </c>
      <c r="D11" s="595"/>
      <c r="E11" s="595"/>
      <c r="F11" s="595"/>
      <c r="G11" s="595"/>
      <c r="H11" s="597"/>
      <c r="I11" s="198">
        <v>63</v>
      </c>
      <c r="J11" s="199">
        <v>0</v>
      </c>
      <c r="K11" s="204">
        <v>40.4</v>
      </c>
      <c r="L11" s="199">
        <v>0</v>
      </c>
      <c r="M11" s="200">
        <v>0</v>
      </c>
      <c r="N11" s="428"/>
      <c r="O11" s="421"/>
      <c r="P11" s="421"/>
      <c r="Q11" s="421"/>
      <c r="R11" s="421"/>
      <c r="S11" s="201">
        <v>0</v>
      </c>
      <c r="T11" s="202">
        <v>0</v>
      </c>
      <c r="U11" s="202">
        <v>0</v>
      </c>
      <c r="V11" s="202">
        <v>0</v>
      </c>
      <c r="W11" s="203">
        <v>0</v>
      </c>
    </row>
    <row r="12" spans="1:24" ht="30" customHeight="1">
      <c r="A12" s="415"/>
      <c r="B12" s="418"/>
      <c r="C12" s="146" t="s">
        <v>20</v>
      </c>
      <c r="D12" s="595"/>
      <c r="E12" s="595"/>
      <c r="F12" s="595"/>
      <c r="G12" s="595"/>
      <c r="H12" s="597"/>
      <c r="I12" s="198">
        <v>90.5</v>
      </c>
      <c r="J12" s="204">
        <v>6.8</v>
      </c>
      <c r="K12" s="199">
        <v>0</v>
      </c>
      <c r="L12" s="199">
        <v>0</v>
      </c>
      <c r="M12" s="200">
        <v>0</v>
      </c>
      <c r="N12" s="428"/>
      <c r="O12" s="421"/>
      <c r="P12" s="421"/>
      <c r="Q12" s="421"/>
      <c r="R12" s="421"/>
      <c r="S12" s="201">
        <v>0</v>
      </c>
      <c r="T12" s="202">
        <v>0</v>
      </c>
      <c r="U12" s="202">
        <v>0</v>
      </c>
      <c r="V12" s="202">
        <v>0</v>
      </c>
      <c r="W12" s="203">
        <v>0</v>
      </c>
    </row>
    <row r="13" spans="1:24" ht="30" customHeight="1">
      <c r="A13" s="415"/>
      <c r="B13" s="418"/>
      <c r="C13" s="146" t="s">
        <v>21</v>
      </c>
      <c r="D13" s="595"/>
      <c r="E13" s="595"/>
      <c r="F13" s="595"/>
      <c r="G13" s="595"/>
      <c r="H13" s="597"/>
      <c r="I13" s="198">
        <v>30</v>
      </c>
      <c r="J13" s="199">
        <v>0</v>
      </c>
      <c r="K13" s="199">
        <v>0</v>
      </c>
      <c r="L13" s="199">
        <v>0</v>
      </c>
      <c r="M13" s="200">
        <v>0</v>
      </c>
      <c r="N13" s="428"/>
      <c r="O13" s="421"/>
      <c r="P13" s="421"/>
      <c r="Q13" s="421"/>
      <c r="R13" s="421"/>
      <c r="S13" s="201">
        <v>0</v>
      </c>
      <c r="T13" s="202">
        <v>0</v>
      </c>
      <c r="U13" s="202">
        <v>0</v>
      </c>
      <c r="V13" s="202">
        <v>0</v>
      </c>
      <c r="W13" s="203">
        <v>0</v>
      </c>
    </row>
    <row r="14" spans="1:24" ht="30" customHeight="1">
      <c r="A14" s="415"/>
      <c r="B14" s="418"/>
      <c r="C14" s="146" t="s">
        <v>22</v>
      </c>
      <c r="D14" s="595"/>
      <c r="E14" s="595"/>
      <c r="F14" s="595"/>
      <c r="G14" s="595"/>
      <c r="H14" s="597"/>
      <c r="I14" s="198">
        <v>30</v>
      </c>
      <c r="J14" s="199">
        <v>0</v>
      </c>
      <c r="K14" s="199">
        <v>0</v>
      </c>
      <c r="L14" s="199">
        <v>0</v>
      </c>
      <c r="M14" s="200">
        <v>0</v>
      </c>
      <c r="N14" s="428"/>
      <c r="O14" s="421"/>
      <c r="P14" s="421"/>
      <c r="Q14" s="421"/>
      <c r="R14" s="421"/>
      <c r="S14" s="201">
        <v>0</v>
      </c>
      <c r="T14" s="202">
        <v>0</v>
      </c>
      <c r="U14" s="202">
        <v>0</v>
      </c>
      <c r="V14" s="202">
        <v>0</v>
      </c>
      <c r="W14" s="203">
        <v>0</v>
      </c>
    </row>
    <row r="15" spans="1:24" ht="30" customHeight="1">
      <c r="A15" s="415"/>
      <c r="B15" s="418"/>
      <c r="C15" s="146" t="s">
        <v>23</v>
      </c>
      <c r="D15" s="595"/>
      <c r="E15" s="595"/>
      <c r="F15" s="595"/>
      <c r="G15" s="595"/>
      <c r="H15" s="597"/>
      <c r="I15" s="198">
        <v>15.48</v>
      </c>
      <c r="J15" s="199">
        <v>0</v>
      </c>
      <c r="K15" s="199">
        <v>0</v>
      </c>
      <c r="L15" s="199">
        <v>0</v>
      </c>
      <c r="M15" s="200">
        <v>0</v>
      </c>
      <c r="N15" s="428"/>
      <c r="O15" s="421"/>
      <c r="P15" s="421"/>
      <c r="Q15" s="421"/>
      <c r="R15" s="421"/>
      <c r="S15" s="201">
        <v>0</v>
      </c>
      <c r="T15" s="202">
        <v>0</v>
      </c>
      <c r="U15" s="202">
        <v>0</v>
      </c>
      <c r="V15" s="202">
        <v>0</v>
      </c>
      <c r="W15" s="203">
        <v>0</v>
      </c>
    </row>
    <row r="16" spans="1:24" ht="30" customHeight="1" thickBot="1">
      <c r="A16" s="415"/>
      <c r="B16" s="419"/>
      <c r="C16" s="149" t="s">
        <v>24</v>
      </c>
      <c r="D16" s="595"/>
      <c r="E16" s="595"/>
      <c r="F16" s="595"/>
      <c r="G16" s="595"/>
      <c r="H16" s="597"/>
      <c r="I16" s="205">
        <v>50</v>
      </c>
      <c r="J16" s="206">
        <v>0</v>
      </c>
      <c r="K16" s="206">
        <v>0</v>
      </c>
      <c r="L16" s="206">
        <v>0</v>
      </c>
      <c r="M16" s="207">
        <v>0</v>
      </c>
      <c r="N16" s="429"/>
      <c r="O16" s="424"/>
      <c r="P16" s="424"/>
      <c r="Q16" s="424"/>
      <c r="R16" s="424"/>
      <c r="S16" s="208">
        <v>0</v>
      </c>
      <c r="T16" s="209">
        <v>0</v>
      </c>
      <c r="U16" s="209">
        <v>0</v>
      </c>
      <c r="V16" s="209">
        <v>0</v>
      </c>
      <c r="W16" s="210">
        <v>0</v>
      </c>
    </row>
    <row r="17" spans="1:23" ht="54" customHeight="1" thickBot="1">
      <c r="A17" s="416"/>
      <c r="B17" s="422" t="s">
        <v>25</v>
      </c>
      <c r="C17" s="423"/>
      <c r="D17" s="211">
        <v>2785.08</v>
      </c>
      <c r="E17" s="212">
        <v>97.63</v>
      </c>
      <c r="F17" s="212">
        <v>548.15</v>
      </c>
      <c r="G17" s="212">
        <v>31.46</v>
      </c>
      <c r="H17" s="212">
        <v>34.78</v>
      </c>
      <c r="I17" s="212">
        <f>I9+I10+I11+I12+I13+I14+I15+I16</f>
        <v>408.9</v>
      </c>
      <c r="J17" s="212">
        <f t="shared" ref="J17:M17" si="0">J9+J10+J11+J12+J13+J14+J15+J16</f>
        <v>6.8</v>
      </c>
      <c r="K17" s="212">
        <f t="shared" si="0"/>
        <v>40.4</v>
      </c>
      <c r="L17" s="212">
        <f t="shared" si="0"/>
        <v>0</v>
      </c>
      <c r="M17" s="213">
        <f t="shared" si="0"/>
        <v>0</v>
      </c>
      <c r="N17" s="211">
        <v>100.97</v>
      </c>
      <c r="O17" s="212">
        <v>0</v>
      </c>
      <c r="P17" s="212">
        <v>3.71</v>
      </c>
      <c r="Q17" s="212">
        <v>15.74</v>
      </c>
      <c r="R17" s="212">
        <v>35.5</v>
      </c>
      <c r="S17" s="212">
        <f>S9+S10+S11+S12+S13+S14+S15+S16</f>
        <v>0</v>
      </c>
      <c r="T17" s="212">
        <f t="shared" ref="T17:W17" si="1">T9+T10+T11+T12+T13+T14+T15+T16</f>
        <v>0</v>
      </c>
      <c r="U17" s="212">
        <f t="shared" si="1"/>
        <v>0</v>
      </c>
      <c r="V17" s="212">
        <f t="shared" si="1"/>
        <v>0</v>
      </c>
      <c r="W17" s="213">
        <f t="shared" si="1"/>
        <v>0</v>
      </c>
    </row>
    <row r="18" spans="1:23" ht="30" customHeight="1">
      <c r="A18" s="415">
        <v>2</v>
      </c>
      <c r="B18" s="417" t="s">
        <v>26</v>
      </c>
      <c r="C18" s="144" t="s">
        <v>17</v>
      </c>
      <c r="D18" s="420">
        <v>3.6</v>
      </c>
      <c r="E18" s="420">
        <v>4.8099999999999996</v>
      </c>
      <c r="F18" s="420">
        <v>15.45</v>
      </c>
      <c r="G18" s="420">
        <v>1.18</v>
      </c>
      <c r="H18" s="425">
        <v>13.4</v>
      </c>
      <c r="I18" s="214">
        <v>0</v>
      </c>
      <c r="J18" s="215">
        <v>0</v>
      </c>
      <c r="K18" s="215">
        <v>0</v>
      </c>
      <c r="L18" s="215">
        <v>0</v>
      </c>
      <c r="M18" s="216">
        <v>0</v>
      </c>
      <c r="N18" s="427">
        <v>0</v>
      </c>
      <c r="O18" s="420">
        <v>0</v>
      </c>
      <c r="P18" s="420">
        <v>0</v>
      </c>
      <c r="Q18" s="420">
        <v>1.4</v>
      </c>
      <c r="R18" s="420">
        <v>7.98</v>
      </c>
      <c r="S18" s="195">
        <v>0</v>
      </c>
      <c r="T18" s="196">
        <v>0</v>
      </c>
      <c r="U18" s="196">
        <v>0</v>
      </c>
      <c r="V18" s="196">
        <v>0</v>
      </c>
      <c r="W18" s="197">
        <v>0</v>
      </c>
    </row>
    <row r="19" spans="1:23" ht="30" customHeight="1">
      <c r="A19" s="415"/>
      <c r="B19" s="418"/>
      <c r="C19" s="146" t="s">
        <v>18</v>
      </c>
      <c r="D19" s="421"/>
      <c r="E19" s="421"/>
      <c r="F19" s="421"/>
      <c r="G19" s="421"/>
      <c r="H19" s="426"/>
      <c r="I19" s="217">
        <v>0</v>
      </c>
      <c r="J19" s="218">
        <v>0</v>
      </c>
      <c r="K19" s="218">
        <v>0</v>
      </c>
      <c r="L19" s="218">
        <v>0</v>
      </c>
      <c r="M19" s="219">
        <v>0</v>
      </c>
      <c r="N19" s="428"/>
      <c r="O19" s="421"/>
      <c r="P19" s="421"/>
      <c r="Q19" s="421"/>
      <c r="R19" s="421"/>
      <c r="S19" s="201">
        <v>0</v>
      </c>
      <c r="T19" s="202">
        <v>0</v>
      </c>
      <c r="U19" s="202">
        <v>0</v>
      </c>
      <c r="V19" s="202">
        <v>0</v>
      </c>
      <c r="W19" s="203">
        <v>0</v>
      </c>
    </row>
    <row r="20" spans="1:23" ht="30" customHeight="1">
      <c r="A20" s="415"/>
      <c r="B20" s="418"/>
      <c r="C20" s="146" t="s">
        <v>19</v>
      </c>
      <c r="D20" s="421"/>
      <c r="E20" s="421"/>
      <c r="F20" s="421"/>
      <c r="G20" s="421"/>
      <c r="H20" s="426"/>
      <c r="I20" s="217">
        <v>0</v>
      </c>
      <c r="J20" s="218">
        <v>0</v>
      </c>
      <c r="K20" s="218">
        <v>0</v>
      </c>
      <c r="L20" s="218">
        <v>0</v>
      </c>
      <c r="M20" s="219">
        <v>0</v>
      </c>
      <c r="N20" s="428"/>
      <c r="O20" s="421"/>
      <c r="P20" s="421"/>
      <c r="Q20" s="421"/>
      <c r="R20" s="421"/>
      <c r="S20" s="201">
        <v>0</v>
      </c>
      <c r="T20" s="202">
        <v>0</v>
      </c>
      <c r="U20" s="202">
        <v>0</v>
      </c>
      <c r="V20" s="202">
        <v>0</v>
      </c>
      <c r="W20" s="203">
        <v>0</v>
      </c>
    </row>
    <row r="21" spans="1:23" ht="30" customHeight="1">
      <c r="A21" s="415"/>
      <c r="B21" s="418"/>
      <c r="C21" s="146" t="s">
        <v>20</v>
      </c>
      <c r="D21" s="421"/>
      <c r="E21" s="421"/>
      <c r="F21" s="421"/>
      <c r="G21" s="421"/>
      <c r="H21" s="426"/>
      <c r="I21" s="217">
        <v>0</v>
      </c>
      <c r="J21" s="218">
        <v>0</v>
      </c>
      <c r="K21" s="218">
        <v>0</v>
      </c>
      <c r="L21" s="218">
        <v>0</v>
      </c>
      <c r="M21" s="219">
        <v>0</v>
      </c>
      <c r="N21" s="428"/>
      <c r="O21" s="421"/>
      <c r="P21" s="421"/>
      <c r="Q21" s="421"/>
      <c r="R21" s="421"/>
      <c r="S21" s="201">
        <v>0</v>
      </c>
      <c r="T21" s="202">
        <v>0</v>
      </c>
      <c r="U21" s="202">
        <v>0</v>
      </c>
      <c r="V21" s="202">
        <v>0</v>
      </c>
      <c r="W21" s="203">
        <v>0</v>
      </c>
    </row>
    <row r="22" spans="1:23" ht="30" customHeight="1">
      <c r="A22" s="415"/>
      <c r="B22" s="418"/>
      <c r="C22" s="146" t="s">
        <v>21</v>
      </c>
      <c r="D22" s="421"/>
      <c r="E22" s="421"/>
      <c r="F22" s="421"/>
      <c r="G22" s="421"/>
      <c r="H22" s="426"/>
      <c r="I22" s="217">
        <v>0</v>
      </c>
      <c r="J22" s="218">
        <v>0</v>
      </c>
      <c r="K22" s="218">
        <v>0</v>
      </c>
      <c r="L22" s="218">
        <v>0</v>
      </c>
      <c r="M22" s="219">
        <v>0</v>
      </c>
      <c r="N22" s="428"/>
      <c r="O22" s="421"/>
      <c r="P22" s="421"/>
      <c r="Q22" s="421"/>
      <c r="R22" s="421"/>
      <c r="S22" s="201">
        <v>0</v>
      </c>
      <c r="T22" s="202">
        <v>0</v>
      </c>
      <c r="U22" s="202">
        <v>0</v>
      </c>
      <c r="V22" s="202">
        <v>0</v>
      </c>
      <c r="W22" s="203">
        <v>0</v>
      </c>
    </row>
    <row r="23" spans="1:23" ht="30" customHeight="1">
      <c r="A23" s="415"/>
      <c r="B23" s="418"/>
      <c r="C23" s="146" t="s">
        <v>22</v>
      </c>
      <c r="D23" s="421"/>
      <c r="E23" s="421"/>
      <c r="F23" s="421"/>
      <c r="G23" s="421"/>
      <c r="H23" s="426"/>
      <c r="I23" s="217">
        <v>0</v>
      </c>
      <c r="J23" s="218">
        <v>0</v>
      </c>
      <c r="K23" s="218">
        <v>0</v>
      </c>
      <c r="L23" s="218">
        <v>0</v>
      </c>
      <c r="M23" s="219">
        <v>0</v>
      </c>
      <c r="N23" s="428"/>
      <c r="O23" s="421"/>
      <c r="P23" s="421"/>
      <c r="Q23" s="421"/>
      <c r="R23" s="421"/>
      <c r="S23" s="201">
        <v>0</v>
      </c>
      <c r="T23" s="202">
        <v>0</v>
      </c>
      <c r="U23" s="202">
        <v>0</v>
      </c>
      <c r="V23" s="202">
        <v>0</v>
      </c>
      <c r="W23" s="203">
        <v>0</v>
      </c>
    </row>
    <row r="24" spans="1:23" ht="30" customHeight="1">
      <c r="A24" s="415"/>
      <c r="B24" s="418"/>
      <c r="C24" s="146" t="s">
        <v>23</v>
      </c>
      <c r="D24" s="421"/>
      <c r="E24" s="421"/>
      <c r="F24" s="421"/>
      <c r="G24" s="421"/>
      <c r="H24" s="426"/>
      <c r="I24" s="217">
        <v>0</v>
      </c>
      <c r="J24" s="218">
        <v>0</v>
      </c>
      <c r="K24" s="218">
        <v>0</v>
      </c>
      <c r="L24" s="218">
        <v>0</v>
      </c>
      <c r="M24" s="219">
        <v>0</v>
      </c>
      <c r="N24" s="428"/>
      <c r="O24" s="421"/>
      <c r="P24" s="421"/>
      <c r="Q24" s="421"/>
      <c r="R24" s="421"/>
      <c r="S24" s="201">
        <v>0</v>
      </c>
      <c r="T24" s="202">
        <v>0</v>
      </c>
      <c r="U24" s="202">
        <v>0</v>
      </c>
      <c r="V24" s="202">
        <v>0</v>
      </c>
      <c r="W24" s="203">
        <v>0</v>
      </c>
    </row>
    <row r="25" spans="1:23" ht="30" customHeight="1" thickBot="1">
      <c r="A25" s="415"/>
      <c r="B25" s="419"/>
      <c r="C25" s="149" t="s">
        <v>24</v>
      </c>
      <c r="D25" s="421"/>
      <c r="E25" s="421"/>
      <c r="F25" s="421"/>
      <c r="G25" s="421"/>
      <c r="H25" s="426"/>
      <c r="I25" s="220">
        <v>0</v>
      </c>
      <c r="J25" s="221">
        <v>0</v>
      </c>
      <c r="K25" s="221">
        <v>0</v>
      </c>
      <c r="L25" s="221">
        <v>0</v>
      </c>
      <c r="M25" s="222">
        <v>0</v>
      </c>
      <c r="N25" s="429"/>
      <c r="O25" s="424"/>
      <c r="P25" s="424"/>
      <c r="Q25" s="424"/>
      <c r="R25" s="424"/>
      <c r="S25" s="208">
        <v>0</v>
      </c>
      <c r="T25" s="209">
        <v>0</v>
      </c>
      <c r="U25" s="209">
        <v>0</v>
      </c>
      <c r="V25" s="209">
        <v>0</v>
      </c>
      <c r="W25" s="210">
        <v>0</v>
      </c>
    </row>
    <row r="26" spans="1:23" ht="57" customHeight="1" thickBot="1">
      <c r="A26" s="416"/>
      <c r="B26" s="422" t="s">
        <v>25</v>
      </c>
      <c r="C26" s="423"/>
      <c r="D26" s="211">
        <v>3.6</v>
      </c>
      <c r="E26" s="212">
        <v>4.8099999999999996</v>
      </c>
      <c r="F26" s="212">
        <v>15.45</v>
      </c>
      <c r="G26" s="212">
        <v>1.18</v>
      </c>
      <c r="H26" s="212">
        <v>13.4</v>
      </c>
      <c r="I26" s="223">
        <f>I18+I19+I20+I21+I22+I23+I24+I25</f>
        <v>0</v>
      </c>
      <c r="J26" s="223">
        <f t="shared" ref="J26:M26" si="2">J18+J19+J20+J21+J22+J23+J24+J25</f>
        <v>0</v>
      </c>
      <c r="K26" s="223">
        <f t="shared" si="2"/>
        <v>0</v>
      </c>
      <c r="L26" s="223">
        <f t="shared" si="2"/>
        <v>0</v>
      </c>
      <c r="M26" s="224">
        <f t="shared" si="2"/>
        <v>0</v>
      </c>
      <c r="N26" s="211">
        <v>0</v>
      </c>
      <c r="O26" s="212">
        <v>0</v>
      </c>
      <c r="P26" s="212">
        <v>0</v>
      </c>
      <c r="Q26" s="212">
        <v>1.4</v>
      </c>
      <c r="R26" s="212">
        <v>7.98</v>
      </c>
      <c r="S26" s="223">
        <f>S18+S19+S20+S21+S22+S23+S24+S25</f>
        <v>0</v>
      </c>
      <c r="T26" s="223">
        <f t="shared" ref="T26:W26" si="3">T18+T19+T20+T21+T22+T23+T24+T25</f>
        <v>0</v>
      </c>
      <c r="U26" s="223">
        <f t="shared" si="3"/>
        <v>0</v>
      </c>
      <c r="V26" s="223">
        <f t="shared" si="3"/>
        <v>0</v>
      </c>
      <c r="W26" s="224">
        <f t="shared" si="3"/>
        <v>0</v>
      </c>
    </row>
    <row r="27" spans="1:23" ht="30" customHeight="1">
      <c r="A27" s="415">
        <v>3</v>
      </c>
      <c r="B27" s="417" t="s">
        <v>27</v>
      </c>
      <c r="C27" s="144" t="s">
        <v>17</v>
      </c>
      <c r="D27" s="420">
        <v>3073.85</v>
      </c>
      <c r="E27" s="420">
        <v>0</v>
      </c>
      <c r="F27" s="420">
        <v>877.49</v>
      </c>
      <c r="G27" s="420">
        <v>4.2</v>
      </c>
      <c r="H27" s="425">
        <v>1.99</v>
      </c>
      <c r="I27" s="192">
        <v>25</v>
      </c>
      <c r="J27" s="193">
        <v>0</v>
      </c>
      <c r="K27" s="193">
        <v>0</v>
      </c>
      <c r="L27" s="193">
        <v>0</v>
      </c>
      <c r="M27" s="194">
        <v>0</v>
      </c>
      <c r="N27" s="427">
        <v>0</v>
      </c>
      <c r="O27" s="420">
        <v>0</v>
      </c>
      <c r="P27" s="420">
        <v>0</v>
      </c>
      <c r="Q27" s="420">
        <v>0</v>
      </c>
      <c r="R27" s="420">
        <v>0</v>
      </c>
      <c r="S27" s="195">
        <v>0</v>
      </c>
      <c r="T27" s="196">
        <v>0</v>
      </c>
      <c r="U27" s="196">
        <v>0</v>
      </c>
      <c r="V27" s="196">
        <v>0</v>
      </c>
      <c r="W27" s="197">
        <v>0</v>
      </c>
    </row>
    <row r="28" spans="1:23" ht="30" customHeight="1">
      <c r="A28" s="415"/>
      <c r="B28" s="418"/>
      <c r="C28" s="146" t="s">
        <v>18</v>
      </c>
      <c r="D28" s="421"/>
      <c r="E28" s="421"/>
      <c r="F28" s="421"/>
      <c r="G28" s="421"/>
      <c r="H28" s="426"/>
      <c r="I28" s="225">
        <v>30</v>
      </c>
      <c r="J28" s="199">
        <v>0</v>
      </c>
      <c r="K28" s="199">
        <v>0</v>
      </c>
      <c r="L28" s="199">
        <v>0</v>
      </c>
      <c r="M28" s="200">
        <v>0</v>
      </c>
      <c r="N28" s="428"/>
      <c r="O28" s="421"/>
      <c r="P28" s="421"/>
      <c r="Q28" s="421"/>
      <c r="R28" s="421"/>
      <c r="S28" s="201">
        <v>0</v>
      </c>
      <c r="T28" s="202">
        <v>0</v>
      </c>
      <c r="U28" s="202">
        <v>0</v>
      </c>
      <c r="V28" s="202">
        <v>0</v>
      </c>
      <c r="W28" s="203">
        <v>0</v>
      </c>
    </row>
    <row r="29" spans="1:23" ht="30" customHeight="1">
      <c r="A29" s="415"/>
      <c r="B29" s="418"/>
      <c r="C29" s="146" t="s">
        <v>19</v>
      </c>
      <c r="D29" s="421"/>
      <c r="E29" s="421"/>
      <c r="F29" s="421"/>
      <c r="G29" s="421"/>
      <c r="H29" s="426"/>
      <c r="I29" s="225">
        <v>15</v>
      </c>
      <c r="J29" s="199">
        <v>0</v>
      </c>
      <c r="K29" s="199">
        <v>8</v>
      </c>
      <c r="L29" s="199">
        <v>0</v>
      </c>
      <c r="M29" s="200">
        <v>0</v>
      </c>
      <c r="N29" s="428"/>
      <c r="O29" s="421"/>
      <c r="P29" s="421"/>
      <c r="Q29" s="421"/>
      <c r="R29" s="421"/>
      <c r="S29" s="201">
        <v>0</v>
      </c>
      <c r="T29" s="202">
        <v>0</v>
      </c>
      <c r="U29" s="202">
        <v>0</v>
      </c>
      <c r="V29" s="202">
        <v>0</v>
      </c>
      <c r="W29" s="203">
        <v>0</v>
      </c>
    </row>
    <row r="30" spans="1:23" ht="30" customHeight="1">
      <c r="A30" s="415"/>
      <c r="B30" s="418"/>
      <c r="C30" s="146" t="s">
        <v>20</v>
      </c>
      <c r="D30" s="421"/>
      <c r="E30" s="421"/>
      <c r="F30" s="421"/>
      <c r="G30" s="421"/>
      <c r="H30" s="426"/>
      <c r="I30" s="226">
        <v>0</v>
      </c>
      <c r="J30" s="199">
        <v>0</v>
      </c>
      <c r="K30" s="199">
        <v>0</v>
      </c>
      <c r="L30" s="199">
        <v>0</v>
      </c>
      <c r="M30" s="200">
        <v>0</v>
      </c>
      <c r="N30" s="428"/>
      <c r="O30" s="421"/>
      <c r="P30" s="421"/>
      <c r="Q30" s="421"/>
      <c r="R30" s="421"/>
      <c r="S30" s="201">
        <v>0</v>
      </c>
      <c r="T30" s="202">
        <v>0</v>
      </c>
      <c r="U30" s="202">
        <v>0</v>
      </c>
      <c r="V30" s="202">
        <v>0</v>
      </c>
      <c r="W30" s="203">
        <v>0</v>
      </c>
    </row>
    <row r="31" spans="1:23" ht="30" customHeight="1">
      <c r="A31" s="415"/>
      <c r="B31" s="418"/>
      <c r="C31" s="146" t="s">
        <v>21</v>
      </c>
      <c r="D31" s="421"/>
      <c r="E31" s="421"/>
      <c r="F31" s="421"/>
      <c r="G31" s="421"/>
      <c r="H31" s="426"/>
      <c r="I31" s="226">
        <v>0</v>
      </c>
      <c r="J31" s="199">
        <v>0</v>
      </c>
      <c r="K31" s="199">
        <v>0</v>
      </c>
      <c r="L31" s="199">
        <v>0</v>
      </c>
      <c r="M31" s="200">
        <v>0</v>
      </c>
      <c r="N31" s="428"/>
      <c r="O31" s="421"/>
      <c r="P31" s="421"/>
      <c r="Q31" s="421"/>
      <c r="R31" s="421"/>
      <c r="S31" s="201">
        <v>0</v>
      </c>
      <c r="T31" s="202">
        <v>0</v>
      </c>
      <c r="U31" s="202">
        <v>0</v>
      </c>
      <c r="V31" s="202">
        <v>0</v>
      </c>
      <c r="W31" s="203">
        <v>0</v>
      </c>
    </row>
    <row r="32" spans="1:23" ht="30" customHeight="1">
      <c r="A32" s="415"/>
      <c r="B32" s="418"/>
      <c r="C32" s="146" t="s">
        <v>22</v>
      </c>
      <c r="D32" s="421"/>
      <c r="E32" s="421"/>
      <c r="F32" s="421"/>
      <c r="G32" s="421"/>
      <c r="H32" s="426"/>
      <c r="I32" s="225">
        <v>61.7</v>
      </c>
      <c r="J32" s="199">
        <v>0</v>
      </c>
      <c r="K32" s="199">
        <v>0</v>
      </c>
      <c r="L32" s="199">
        <v>0</v>
      </c>
      <c r="M32" s="200">
        <v>0</v>
      </c>
      <c r="N32" s="428"/>
      <c r="O32" s="421"/>
      <c r="P32" s="421"/>
      <c r="Q32" s="421"/>
      <c r="R32" s="421"/>
      <c r="S32" s="201">
        <v>0</v>
      </c>
      <c r="T32" s="202">
        <v>0</v>
      </c>
      <c r="U32" s="202">
        <v>0</v>
      </c>
      <c r="V32" s="202">
        <v>0</v>
      </c>
      <c r="W32" s="203">
        <v>0</v>
      </c>
    </row>
    <row r="33" spans="1:23" ht="30" customHeight="1">
      <c r="A33" s="415"/>
      <c r="B33" s="418"/>
      <c r="C33" s="146" t="s">
        <v>23</v>
      </c>
      <c r="D33" s="421"/>
      <c r="E33" s="421"/>
      <c r="F33" s="421"/>
      <c r="G33" s="421"/>
      <c r="H33" s="426"/>
      <c r="I33" s="225">
        <v>0</v>
      </c>
      <c r="J33" s="199">
        <v>0</v>
      </c>
      <c r="K33" s="199">
        <v>0</v>
      </c>
      <c r="L33" s="199">
        <v>0</v>
      </c>
      <c r="M33" s="200">
        <v>0</v>
      </c>
      <c r="N33" s="428"/>
      <c r="O33" s="421"/>
      <c r="P33" s="421"/>
      <c r="Q33" s="421"/>
      <c r="R33" s="421"/>
      <c r="S33" s="201">
        <v>0</v>
      </c>
      <c r="T33" s="202">
        <v>0</v>
      </c>
      <c r="U33" s="202">
        <v>0</v>
      </c>
      <c r="V33" s="202">
        <v>0</v>
      </c>
      <c r="W33" s="203">
        <v>0</v>
      </c>
    </row>
    <row r="34" spans="1:23" ht="30" customHeight="1" thickBot="1">
      <c r="A34" s="415"/>
      <c r="B34" s="419"/>
      <c r="C34" s="149" t="s">
        <v>24</v>
      </c>
      <c r="D34" s="421"/>
      <c r="E34" s="421"/>
      <c r="F34" s="421"/>
      <c r="G34" s="421"/>
      <c r="H34" s="426"/>
      <c r="I34" s="227">
        <v>60</v>
      </c>
      <c r="J34" s="206">
        <v>0</v>
      </c>
      <c r="K34" s="228">
        <v>25</v>
      </c>
      <c r="L34" s="206">
        <v>0</v>
      </c>
      <c r="M34" s="207">
        <v>0</v>
      </c>
      <c r="N34" s="429"/>
      <c r="O34" s="424"/>
      <c r="P34" s="424"/>
      <c r="Q34" s="424"/>
      <c r="R34" s="424"/>
      <c r="S34" s="208">
        <v>0</v>
      </c>
      <c r="T34" s="209">
        <v>0</v>
      </c>
      <c r="U34" s="209">
        <v>0</v>
      </c>
      <c r="V34" s="209">
        <v>0</v>
      </c>
      <c r="W34" s="210">
        <v>0</v>
      </c>
    </row>
    <row r="35" spans="1:23" ht="54.75" customHeight="1" thickBot="1">
      <c r="A35" s="416"/>
      <c r="B35" s="422" t="s">
        <v>25</v>
      </c>
      <c r="C35" s="423"/>
      <c r="D35" s="211">
        <v>3073.85</v>
      </c>
      <c r="E35" s="212">
        <v>0</v>
      </c>
      <c r="F35" s="212">
        <v>877.49</v>
      </c>
      <c r="G35" s="212">
        <v>4.2</v>
      </c>
      <c r="H35" s="212">
        <v>1.99</v>
      </c>
      <c r="I35" s="229">
        <f>I27+I28+I29+I30+I31+I32+I33+I34</f>
        <v>191.7</v>
      </c>
      <c r="J35" s="230">
        <f t="shared" ref="J35:M35" si="4">J27+J28+J29+J30+J31+J32+J33+J34</f>
        <v>0</v>
      </c>
      <c r="K35" s="229">
        <f t="shared" si="4"/>
        <v>33</v>
      </c>
      <c r="L35" s="230">
        <f t="shared" si="4"/>
        <v>0</v>
      </c>
      <c r="M35" s="231">
        <f t="shared" si="4"/>
        <v>0</v>
      </c>
      <c r="N35" s="211">
        <v>0</v>
      </c>
      <c r="O35" s="212">
        <v>0</v>
      </c>
      <c r="P35" s="212">
        <v>0</v>
      </c>
      <c r="Q35" s="212">
        <v>0</v>
      </c>
      <c r="R35" s="212">
        <v>0</v>
      </c>
      <c r="S35" s="212">
        <f>S27+S28+S29+S30+S31+S32+S33+S34</f>
        <v>0</v>
      </c>
      <c r="T35" s="212">
        <f t="shared" ref="T35:W35" si="5">T27+T28+T29+T30+T31+T32+T33+T34</f>
        <v>0</v>
      </c>
      <c r="U35" s="212">
        <f t="shared" si="5"/>
        <v>0</v>
      </c>
      <c r="V35" s="212">
        <f t="shared" si="5"/>
        <v>0</v>
      </c>
      <c r="W35" s="213">
        <f t="shared" si="5"/>
        <v>0</v>
      </c>
    </row>
    <row r="36" spans="1:23" ht="30" customHeight="1">
      <c r="A36" s="415">
        <v>4</v>
      </c>
      <c r="B36" s="417" t="s">
        <v>28</v>
      </c>
      <c r="C36" s="144" t="s">
        <v>17</v>
      </c>
      <c r="D36" s="420">
        <v>12383.1</v>
      </c>
      <c r="E36" s="420">
        <v>117.21</v>
      </c>
      <c r="F36" s="420">
        <v>706.55</v>
      </c>
      <c r="G36" s="420">
        <v>5.61</v>
      </c>
      <c r="H36" s="425">
        <v>49.91</v>
      </c>
      <c r="I36" s="192">
        <v>414</v>
      </c>
      <c r="J36" s="232">
        <v>0</v>
      </c>
      <c r="K36" s="232">
        <v>0</v>
      </c>
      <c r="L36" s="232">
        <v>0</v>
      </c>
      <c r="M36" s="233">
        <v>0</v>
      </c>
      <c r="N36" s="427">
        <v>5.23</v>
      </c>
      <c r="O36" s="420">
        <v>0</v>
      </c>
      <c r="P36" s="420">
        <v>0</v>
      </c>
      <c r="Q36" s="420">
        <v>3.21</v>
      </c>
      <c r="R36" s="420">
        <v>8.9600000000000009</v>
      </c>
      <c r="S36" s="195">
        <v>0</v>
      </c>
      <c r="T36" s="196">
        <v>0</v>
      </c>
      <c r="U36" s="196">
        <v>0</v>
      </c>
      <c r="V36" s="196">
        <v>0</v>
      </c>
      <c r="W36" s="197">
        <v>0</v>
      </c>
    </row>
    <row r="37" spans="1:23" ht="30" customHeight="1">
      <c r="A37" s="415"/>
      <c r="B37" s="418"/>
      <c r="C37" s="146" t="s">
        <v>18</v>
      </c>
      <c r="D37" s="421"/>
      <c r="E37" s="421"/>
      <c r="F37" s="421"/>
      <c r="G37" s="421"/>
      <c r="H37" s="426"/>
      <c r="I37" s="225">
        <v>330</v>
      </c>
      <c r="J37" s="234">
        <v>0</v>
      </c>
      <c r="K37" s="234">
        <v>0</v>
      </c>
      <c r="L37" s="234">
        <v>0</v>
      </c>
      <c r="M37" s="235">
        <v>0</v>
      </c>
      <c r="N37" s="428"/>
      <c r="O37" s="421"/>
      <c r="P37" s="421"/>
      <c r="Q37" s="421"/>
      <c r="R37" s="421"/>
      <c r="S37" s="201">
        <v>0</v>
      </c>
      <c r="T37" s="202">
        <v>0</v>
      </c>
      <c r="U37" s="202">
        <v>0</v>
      </c>
      <c r="V37" s="202">
        <v>0</v>
      </c>
      <c r="W37" s="203">
        <v>0</v>
      </c>
    </row>
    <row r="38" spans="1:23" ht="30" customHeight="1">
      <c r="A38" s="415"/>
      <c r="B38" s="418"/>
      <c r="C38" s="146" t="s">
        <v>19</v>
      </c>
      <c r="D38" s="421"/>
      <c r="E38" s="421"/>
      <c r="F38" s="421"/>
      <c r="G38" s="421"/>
      <c r="H38" s="426"/>
      <c r="I38" s="225">
        <v>360</v>
      </c>
      <c r="J38" s="234">
        <v>0</v>
      </c>
      <c r="K38" s="234">
        <v>0</v>
      </c>
      <c r="L38" s="234">
        <v>0</v>
      </c>
      <c r="M38" s="235">
        <v>0</v>
      </c>
      <c r="N38" s="428"/>
      <c r="O38" s="421"/>
      <c r="P38" s="421"/>
      <c r="Q38" s="421"/>
      <c r="R38" s="421"/>
      <c r="S38" s="201">
        <v>0</v>
      </c>
      <c r="T38" s="202">
        <v>0</v>
      </c>
      <c r="U38" s="209">
        <v>0</v>
      </c>
      <c r="V38" s="202">
        <v>0</v>
      </c>
      <c r="W38" s="203">
        <v>0</v>
      </c>
    </row>
    <row r="39" spans="1:23" ht="30" customHeight="1">
      <c r="A39" s="415"/>
      <c r="B39" s="418"/>
      <c r="C39" s="146" t="s">
        <v>20</v>
      </c>
      <c r="D39" s="421"/>
      <c r="E39" s="421"/>
      <c r="F39" s="421"/>
      <c r="G39" s="421"/>
      <c r="H39" s="426"/>
      <c r="I39" s="225">
        <v>38</v>
      </c>
      <c r="J39" s="234">
        <v>28</v>
      </c>
      <c r="K39" s="234">
        <v>0</v>
      </c>
      <c r="L39" s="234">
        <v>0</v>
      </c>
      <c r="M39" s="235">
        <v>0</v>
      </c>
      <c r="N39" s="428"/>
      <c r="O39" s="421"/>
      <c r="P39" s="421"/>
      <c r="Q39" s="421"/>
      <c r="R39" s="421"/>
      <c r="S39" s="201">
        <v>0</v>
      </c>
      <c r="T39" s="202">
        <v>0</v>
      </c>
      <c r="U39" s="209">
        <v>0</v>
      </c>
      <c r="V39" s="202">
        <v>0</v>
      </c>
      <c r="W39" s="203">
        <v>0</v>
      </c>
    </row>
    <row r="40" spans="1:23" ht="30" customHeight="1">
      <c r="A40" s="415"/>
      <c r="B40" s="418"/>
      <c r="C40" s="146" t="s">
        <v>21</v>
      </c>
      <c r="D40" s="421"/>
      <c r="E40" s="421"/>
      <c r="F40" s="421"/>
      <c r="G40" s="421"/>
      <c r="H40" s="426"/>
      <c r="I40" s="225">
        <v>185</v>
      </c>
      <c r="J40" s="234">
        <v>0</v>
      </c>
      <c r="K40" s="234">
        <v>0</v>
      </c>
      <c r="L40" s="234">
        <v>0</v>
      </c>
      <c r="M40" s="235">
        <v>0</v>
      </c>
      <c r="N40" s="428"/>
      <c r="O40" s="421"/>
      <c r="P40" s="421"/>
      <c r="Q40" s="421"/>
      <c r="R40" s="421"/>
      <c r="S40" s="201">
        <v>0</v>
      </c>
      <c r="T40" s="202">
        <v>0</v>
      </c>
      <c r="U40" s="209">
        <v>0</v>
      </c>
      <c r="V40" s="202">
        <v>0</v>
      </c>
      <c r="W40" s="203">
        <v>0</v>
      </c>
    </row>
    <row r="41" spans="1:23" ht="30" customHeight="1">
      <c r="A41" s="415"/>
      <c r="B41" s="418"/>
      <c r="C41" s="146" t="s">
        <v>22</v>
      </c>
      <c r="D41" s="421"/>
      <c r="E41" s="421"/>
      <c r="F41" s="421"/>
      <c r="G41" s="421"/>
      <c r="H41" s="426"/>
      <c r="I41" s="225">
        <v>560</v>
      </c>
      <c r="J41" s="234">
        <v>0</v>
      </c>
      <c r="K41" s="234">
        <v>0</v>
      </c>
      <c r="L41" s="234">
        <v>0</v>
      </c>
      <c r="M41" s="235">
        <v>0</v>
      </c>
      <c r="N41" s="428"/>
      <c r="O41" s="421"/>
      <c r="P41" s="421"/>
      <c r="Q41" s="421"/>
      <c r="R41" s="421"/>
      <c r="S41" s="201">
        <v>0</v>
      </c>
      <c r="T41" s="202">
        <v>0</v>
      </c>
      <c r="U41" s="209">
        <v>0</v>
      </c>
      <c r="V41" s="202">
        <v>0</v>
      </c>
      <c r="W41" s="203">
        <v>0</v>
      </c>
    </row>
    <row r="42" spans="1:23" ht="30" customHeight="1">
      <c r="A42" s="415"/>
      <c r="B42" s="418"/>
      <c r="C42" s="146" t="s">
        <v>23</v>
      </c>
      <c r="D42" s="421"/>
      <c r="E42" s="421"/>
      <c r="F42" s="421"/>
      <c r="G42" s="421"/>
      <c r="H42" s="426"/>
      <c r="I42" s="236">
        <v>0</v>
      </c>
      <c r="J42" s="234">
        <v>0</v>
      </c>
      <c r="K42" s="234">
        <v>0</v>
      </c>
      <c r="L42" s="234">
        <v>0</v>
      </c>
      <c r="M42" s="235">
        <v>0</v>
      </c>
      <c r="N42" s="428"/>
      <c r="O42" s="421"/>
      <c r="P42" s="421"/>
      <c r="Q42" s="421"/>
      <c r="R42" s="421"/>
      <c r="S42" s="201">
        <v>0</v>
      </c>
      <c r="T42" s="202">
        <v>0</v>
      </c>
      <c r="U42" s="209">
        <v>0</v>
      </c>
      <c r="V42" s="202">
        <v>0</v>
      </c>
      <c r="W42" s="203">
        <v>0</v>
      </c>
    </row>
    <row r="43" spans="1:23" ht="30" customHeight="1" thickBot="1">
      <c r="A43" s="415"/>
      <c r="B43" s="419"/>
      <c r="C43" s="149" t="s">
        <v>24</v>
      </c>
      <c r="D43" s="421"/>
      <c r="E43" s="421"/>
      <c r="F43" s="421"/>
      <c r="G43" s="421"/>
      <c r="H43" s="426"/>
      <c r="I43" s="237">
        <v>205</v>
      </c>
      <c r="J43" s="238">
        <v>5</v>
      </c>
      <c r="K43" s="238">
        <v>0</v>
      </c>
      <c r="L43" s="238">
        <v>0</v>
      </c>
      <c r="M43" s="239">
        <v>0</v>
      </c>
      <c r="N43" s="429"/>
      <c r="O43" s="424"/>
      <c r="P43" s="424"/>
      <c r="Q43" s="424"/>
      <c r="R43" s="424"/>
      <c r="S43" s="208">
        <v>0</v>
      </c>
      <c r="T43" s="209">
        <v>0</v>
      </c>
      <c r="U43" s="209">
        <v>0</v>
      </c>
      <c r="V43" s="209">
        <v>0</v>
      </c>
      <c r="W43" s="210">
        <v>0</v>
      </c>
    </row>
    <row r="44" spans="1:23" ht="59.25" customHeight="1" thickBot="1">
      <c r="A44" s="416"/>
      <c r="B44" s="422" t="s">
        <v>25</v>
      </c>
      <c r="C44" s="423"/>
      <c r="D44" s="211">
        <v>12383.1</v>
      </c>
      <c r="E44" s="212">
        <v>117.21</v>
      </c>
      <c r="F44" s="212">
        <v>706.55</v>
      </c>
      <c r="G44" s="212">
        <v>5.61</v>
      </c>
      <c r="H44" s="212">
        <v>49.91</v>
      </c>
      <c r="I44" s="229">
        <f>I36+I37+I38+I39+I40+I41+I42+I43</f>
        <v>2092</v>
      </c>
      <c r="J44" s="212">
        <f t="shared" ref="J44:M44" si="6">J36+J37+J38+J39+J40+J41+J42+J43</f>
        <v>33</v>
      </c>
      <c r="K44" s="212">
        <f t="shared" si="6"/>
        <v>0</v>
      </c>
      <c r="L44" s="212">
        <f t="shared" si="6"/>
        <v>0</v>
      </c>
      <c r="M44" s="213">
        <f t="shared" si="6"/>
        <v>0</v>
      </c>
      <c r="N44" s="211">
        <v>5.23</v>
      </c>
      <c r="O44" s="212">
        <v>0</v>
      </c>
      <c r="P44" s="212">
        <v>0</v>
      </c>
      <c r="Q44" s="212">
        <v>3.21</v>
      </c>
      <c r="R44" s="212">
        <v>8.9600000000000009</v>
      </c>
      <c r="S44" s="212">
        <f>S36+S37+S38+S39+S40+S41+S42+S43</f>
        <v>0</v>
      </c>
      <c r="T44" s="212">
        <f t="shared" ref="T44:W44" si="7">T36+T37+T38+T39+T40+T41+T42+T43</f>
        <v>0</v>
      </c>
      <c r="U44" s="212">
        <f t="shared" si="7"/>
        <v>0</v>
      </c>
      <c r="V44" s="212">
        <f t="shared" si="7"/>
        <v>0</v>
      </c>
      <c r="W44" s="213">
        <f t="shared" si="7"/>
        <v>0</v>
      </c>
    </row>
    <row r="45" spans="1:23" ht="30" customHeight="1">
      <c r="A45" s="415">
        <v>5</v>
      </c>
      <c r="B45" s="417" t="s">
        <v>29</v>
      </c>
      <c r="C45" s="144" t="s">
        <v>17</v>
      </c>
      <c r="D45" s="615">
        <v>595.72</v>
      </c>
      <c r="E45" s="615">
        <v>185.43</v>
      </c>
      <c r="F45" s="615">
        <v>29.64</v>
      </c>
      <c r="G45" s="615">
        <v>10.039999999999999</v>
      </c>
      <c r="H45" s="609">
        <v>166.65</v>
      </c>
      <c r="I45" s="240">
        <v>0</v>
      </c>
      <c r="J45" s="232">
        <v>0</v>
      </c>
      <c r="K45" s="232">
        <v>0</v>
      </c>
      <c r="L45" s="232">
        <v>0</v>
      </c>
      <c r="M45" s="233">
        <v>0</v>
      </c>
      <c r="N45" s="611">
        <v>0</v>
      </c>
      <c r="O45" s="594">
        <v>0.31</v>
      </c>
      <c r="P45" s="594">
        <v>0</v>
      </c>
      <c r="Q45" s="594">
        <v>0</v>
      </c>
      <c r="R45" s="594">
        <v>456.81</v>
      </c>
      <c r="S45" s="195">
        <v>0</v>
      </c>
      <c r="T45" s="196">
        <v>0</v>
      </c>
      <c r="U45" s="196">
        <v>0</v>
      </c>
      <c r="V45" s="196">
        <v>0</v>
      </c>
      <c r="W45" s="197">
        <v>0</v>
      </c>
    </row>
    <row r="46" spans="1:23" ht="30" customHeight="1">
      <c r="A46" s="415"/>
      <c r="B46" s="418"/>
      <c r="C46" s="146" t="s">
        <v>18</v>
      </c>
      <c r="D46" s="616"/>
      <c r="E46" s="616"/>
      <c r="F46" s="616"/>
      <c r="G46" s="616"/>
      <c r="H46" s="610"/>
      <c r="I46" s="236">
        <v>0</v>
      </c>
      <c r="J46" s="234">
        <v>0</v>
      </c>
      <c r="K46" s="234">
        <v>0</v>
      </c>
      <c r="L46" s="234">
        <v>0</v>
      </c>
      <c r="M46" s="235">
        <v>0</v>
      </c>
      <c r="N46" s="612"/>
      <c r="O46" s="595"/>
      <c r="P46" s="595"/>
      <c r="Q46" s="595"/>
      <c r="R46" s="595"/>
      <c r="S46" s="201">
        <v>0</v>
      </c>
      <c r="T46" s="202">
        <v>0</v>
      </c>
      <c r="U46" s="202">
        <v>0</v>
      </c>
      <c r="V46" s="202">
        <v>0</v>
      </c>
      <c r="W46" s="203">
        <v>0</v>
      </c>
    </row>
    <row r="47" spans="1:23" ht="30" customHeight="1">
      <c r="A47" s="415"/>
      <c r="B47" s="418"/>
      <c r="C47" s="146" t="s">
        <v>19</v>
      </c>
      <c r="D47" s="616"/>
      <c r="E47" s="616"/>
      <c r="F47" s="616"/>
      <c r="G47" s="616"/>
      <c r="H47" s="610"/>
      <c r="I47" s="236">
        <v>0</v>
      </c>
      <c r="J47" s="234">
        <v>0</v>
      </c>
      <c r="K47" s="234">
        <v>0</v>
      </c>
      <c r="L47" s="234">
        <v>0</v>
      </c>
      <c r="M47" s="235">
        <v>0</v>
      </c>
      <c r="N47" s="612"/>
      <c r="O47" s="595"/>
      <c r="P47" s="595"/>
      <c r="Q47" s="595"/>
      <c r="R47" s="595"/>
      <c r="S47" s="201">
        <v>0</v>
      </c>
      <c r="T47" s="202">
        <v>0</v>
      </c>
      <c r="U47" s="202">
        <v>0</v>
      </c>
      <c r="V47" s="202">
        <v>0</v>
      </c>
      <c r="W47" s="203">
        <v>0</v>
      </c>
    </row>
    <row r="48" spans="1:23" ht="30" customHeight="1">
      <c r="A48" s="415"/>
      <c r="B48" s="418"/>
      <c r="C48" s="146" t="s">
        <v>20</v>
      </c>
      <c r="D48" s="616"/>
      <c r="E48" s="616"/>
      <c r="F48" s="616"/>
      <c r="G48" s="616"/>
      <c r="H48" s="610"/>
      <c r="I48" s="236">
        <v>95.37</v>
      </c>
      <c r="J48" s="234">
        <v>26.55</v>
      </c>
      <c r="K48" s="234">
        <v>1.1299999999999999</v>
      </c>
      <c r="L48" s="234">
        <v>0</v>
      </c>
      <c r="M48" s="235">
        <v>0</v>
      </c>
      <c r="N48" s="612"/>
      <c r="O48" s="595"/>
      <c r="P48" s="595"/>
      <c r="Q48" s="595"/>
      <c r="R48" s="595"/>
      <c r="S48" s="201">
        <v>0</v>
      </c>
      <c r="T48" s="202">
        <v>0</v>
      </c>
      <c r="U48" s="202">
        <v>0</v>
      </c>
      <c r="V48" s="202">
        <v>0</v>
      </c>
      <c r="W48" s="203">
        <v>0</v>
      </c>
    </row>
    <row r="49" spans="1:23" ht="30" customHeight="1">
      <c r="A49" s="415"/>
      <c r="B49" s="418"/>
      <c r="C49" s="146" t="s">
        <v>21</v>
      </c>
      <c r="D49" s="616"/>
      <c r="E49" s="616"/>
      <c r="F49" s="616"/>
      <c r="G49" s="616"/>
      <c r="H49" s="610"/>
      <c r="I49" s="236">
        <v>0</v>
      </c>
      <c r="J49" s="234">
        <v>0</v>
      </c>
      <c r="K49" s="234">
        <v>0</v>
      </c>
      <c r="L49" s="234">
        <v>0</v>
      </c>
      <c r="M49" s="235">
        <v>0</v>
      </c>
      <c r="N49" s="612"/>
      <c r="O49" s="595"/>
      <c r="P49" s="595"/>
      <c r="Q49" s="595"/>
      <c r="R49" s="595"/>
      <c r="S49" s="201">
        <v>0</v>
      </c>
      <c r="T49" s="202">
        <v>0</v>
      </c>
      <c r="U49" s="202">
        <v>0</v>
      </c>
      <c r="V49" s="202">
        <v>0</v>
      </c>
      <c r="W49" s="203">
        <v>0</v>
      </c>
    </row>
    <row r="50" spans="1:23" ht="30" customHeight="1">
      <c r="A50" s="415"/>
      <c r="B50" s="418"/>
      <c r="C50" s="146" t="s">
        <v>22</v>
      </c>
      <c r="D50" s="616"/>
      <c r="E50" s="616"/>
      <c r="F50" s="616"/>
      <c r="G50" s="616"/>
      <c r="H50" s="610"/>
      <c r="I50" s="236">
        <v>0</v>
      </c>
      <c r="J50" s="234">
        <v>0</v>
      </c>
      <c r="K50" s="234">
        <v>0</v>
      </c>
      <c r="L50" s="234">
        <v>0</v>
      </c>
      <c r="M50" s="235">
        <v>0</v>
      </c>
      <c r="N50" s="612"/>
      <c r="O50" s="595"/>
      <c r="P50" s="595"/>
      <c r="Q50" s="595"/>
      <c r="R50" s="595"/>
      <c r="S50" s="201">
        <v>0</v>
      </c>
      <c r="T50" s="202">
        <v>0</v>
      </c>
      <c r="U50" s="202">
        <v>0</v>
      </c>
      <c r="V50" s="202">
        <v>0</v>
      </c>
      <c r="W50" s="203">
        <v>0</v>
      </c>
    </row>
    <row r="51" spans="1:23" ht="30" customHeight="1">
      <c r="A51" s="415"/>
      <c r="B51" s="418"/>
      <c r="C51" s="146" t="s">
        <v>23</v>
      </c>
      <c r="D51" s="616"/>
      <c r="E51" s="616"/>
      <c r="F51" s="616"/>
      <c r="G51" s="616"/>
      <c r="H51" s="610"/>
      <c r="I51" s="236">
        <v>0</v>
      </c>
      <c r="J51" s="234">
        <v>0</v>
      </c>
      <c r="K51" s="234">
        <v>0</v>
      </c>
      <c r="L51" s="234">
        <v>0</v>
      </c>
      <c r="M51" s="235">
        <v>0</v>
      </c>
      <c r="N51" s="612"/>
      <c r="O51" s="595"/>
      <c r="P51" s="595"/>
      <c r="Q51" s="595"/>
      <c r="R51" s="595"/>
      <c r="S51" s="201">
        <v>0</v>
      </c>
      <c r="T51" s="202">
        <v>0</v>
      </c>
      <c r="U51" s="202">
        <v>0</v>
      </c>
      <c r="V51" s="202">
        <v>0</v>
      </c>
      <c r="W51" s="203">
        <v>0</v>
      </c>
    </row>
    <row r="52" spans="1:23" ht="30" customHeight="1" thickBot="1">
      <c r="A52" s="415"/>
      <c r="B52" s="419"/>
      <c r="C52" s="149" t="s">
        <v>24</v>
      </c>
      <c r="D52" s="616"/>
      <c r="E52" s="616"/>
      <c r="F52" s="616"/>
      <c r="G52" s="616"/>
      <c r="H52" s="610"/>
      <c r="I52" s="237">
        <v>14.57</v>
      </c>
      <c r="J52" s="238">
        <v>1.45</v>
      </c>
      <c r="K52" s="238">
        <v>0.62</v>
      </c>
      <c r="L52" s="238">
        <v>0</v>
      </c>
      <c r="M52" s="239">
        <v>0</v>
      </c>
      <c r="N52" s="613"/>
      <c r="O52" s="614"/>
      <c r="P52" s="614"/>
      <c r="Q52" s="614"/>
      <c r="R52" s="614"/>
      <c r="S52" s="201">
        <v>0</v>
      </c>
      <c r="T52" s="202">
        <v>0</v>
      </c>
      <c r="U52" s="202">
        <v>0</v>
      </c>
      <c r="V52" s="202">
        <v>0</v>
      </c>
      <c r="W52" s="203">
        <v>0</v>
      </c>
    </row>
    <row r="53" spans="1:23" ht="57.75" customHeight="1" thickBot="1">
      <c r="A53" s="416"/>
      <c r="B53" s="422" t="s">
        <v>25</v>
      </c>
      <c r="C53" s="423"/>
      <c r="D53" s="211">
        <v>595.72</v>
      </c>
      <c r="E53" s="212">
        <v>185.43</v>
      </c>
      <c r="F53" s="212">
        <v>29.64</v>
      </c>
      <c r="G53" s="212">
        <v>10.039999999999999</v>
      </c>
      <c r="H53" s="212">
        <v>166.65</v>
      </c>
      <c r="I53" s="212">
        <f>I45+I46+I47+I48+I49+I50+I51+I52</f>
        <v>109.94</v>
      </c>
      <c r="J53" s="212">
        <f t="shared" ref="J53:M53" si="8">J45+J46+J47+J48+J49+J50+J51+J52</f>
        <v>28</v>
      </c>
      <c r="K53" s="212">
        <f t="shared" si="8"/>
        <v>1.75</v>
      </c>
      <c r="L53" s="212">
        <f t="shared" si="8"/>
        <v>0</v>
      </c>
      <c r="M53" s="213">
        <f t="shared" si="8"/>
        <v>0</v>
      </c>
      <c r="N53" s="211">
        <v>0</v>
      </c>
      <c r="O53" s="212">
        <v>0.31</v>
      </c>
      <c r="P53" s="212">
        <v>0</v>
      </c>
      <c r="Q53" s="212">
        <v>0</v>
      </c>
      <c r="R53" s="212">
        <v>456.81</v>
      </c>
      <c r="S53" s="212">
        <f>S45+S46+S47+S48+S49+S50+S51+S52</f>
        <v>0</v>
      </c>
      <c r="T53" s="212">
        <f t="shared" ref="T53:W53" si="9">T45+T46+T47+T48+T49+T50+T51+T52</f>
        <v>0</v>
      </c>
      <c r="U53" s="212">
        <f t="shared" si="9"/>
        <v>0</v>
      </c>
      <c r="V53" s="212">
        <f t="shared" si="9"/>
        <v>0</v>
      </c>
      <c r="W53" s="213">
        <f t="shared" si="9"/>
        <v>0</v>
      </c>
    </row>
    <row r="54" spans="1:23" ht="30" customHeight="1">
      <c r="A54" s="415">
        <v>6</v>
      </c>
      <c r="B54" s="417" t="s">
        <v>30</v>
      </c>
      <c r="C54" s="144" t="s">
        <v>17</v>
      </c>
      <c r="D54" s="420">
        <v>3693.36</v>
      </c>
      <c r="E54" s="420">
        <v>161.13999999999999</v>
      </c>
      <c r="F54" s="420">
        <v>258.95</v>
      </c>
      <c r="G54" s="420">
        <v>3.1</v>
      </c>
      <c r="H54" s="425">
        <v>10.62</v>
      </c>
      <c r="I54" s="240">
        <v>0</v>
      </c>
      <c r="J54" s="232">
        <v>9.9</v>
      </c>
      <c r="K54" s="232">
        <v>1.4</v>
      </c>
      <c r="L54" s="232">
        <v>0</v>
      </c>
      <c r="M54" s="233">
        <v>0</v>
      </c>
      <c r="N54" s="427">
        <v>0</v>
      </c>
      <c r="O54" s="420">
        <v>0</v>
      </c>
      <c r="P54" s="420">
        <v>0</v>
      </c>
      <c r="Q54" s="420">
        <v>0</v>
      </c>
      <c r="R54" s="420">
        <v>0</v>
      </c>
      <c r="S54" s="195">
        <v>0</v>
      </c>
      <c r="T54" s="196">
        <v>0</v>
      </c>
      <c r="U54" s="196">
        <v>0</v>
      </c>
      <c r="V54" s="196">
        <v>0</v>
      </c>
      <c r="W54" s="197">
        <v>0</v>
      </c>
    </row>
    <row r="55" spans="1:23" ht="30" customHeight="1">
      <c r="A55" s="415"/>
      <c r="B55" s="418"/>
      <c r="C55" s="146" t="s">
        <v>18</v>
      </c>
      <c r="D55" s="421"/>
      <c r="E55" s="421"/>
      <c r="F55" s="421"/>
      <c r="G55" s="421"/>
      <c r="H55" s="426"/>
      <c r="I55" s="236">
        <v>0</v>
      </c>
      <c r="J55" s="234">
        <v>0</v>
      </c>
      <c r="K55" s="234">
        <v>0</v>
      </c>
      <c r="L55" s="234">
        <v>0</v>
      </c>
      <c r="M55" s="235">
        <v>0</v>
      </c>
      <c r="N55" s="428"/>
      <c r="O55" s="421"/>
      <c r="P55" s="421"/>
      <c r="Q55" s="421"/>
      <c r="R55" s="421"/>
      <c r="S55" s="201">
        <v>0</v>
      </c>
      <c r="T55" s="202">
        <v>0</v>
      </c>
      <c r="U55" s="202">
        <v>0</v>
      </c>
      <c r="V55" s="202">
        <v>0</v>
      </c>
      <c r="W55" s="203">
        <v>0</v>
      </c>
    </row>
    <row r="56" spans="1:23" ht="30" customHeight="1">
      <c r="A56" s="415"/>
      <c r="B56" s="418"/>
      <c r="C56" s="146" t="s">
        <v>19</v>
      </c>
      <c r="D56" s="421"/>
      <c r="E56" s="421"/>
      <c r="F56" s="421"/>
      <c r="G56" s="421"/>
      <c r="H56" s="426"/>
      <c r="I56" s="236">
        <v>0</v>
      </c>
      <c r="J56" s="234">
        <v>0</v>
      </c>
      <c r="K56" s="234">
        <v>0</v>
      </c>
      <c r="L56" s="234">
        <v>0</v>
      </c>
      <c r="M56" s="235">
        <v>0</v>
      </c>
      <c r="N56" s="428"/>
      <c r="O56" s="421"/>
      <c r="P56" s="421"/>
      <c r="Q56" s="421"/>
      <c r="R56" s="421"/>
      <c r="S56" s="201">
        <v>0</v>
      </c>
      <c r="T56" s="202">
        <v>0</v>
      </c>
      <c r="U56" s="202">
        <v>0</v>
      </c>
      <c r="V56" s="202">
        <v>0</v>
      </c>
      <c r="W56" s="203">
        <v>0</v>
      </c>
    </row>
    <row r="57" spans="1:23" ht="30" customHeight="1">
      <c r="A57" s="415"/>
      <c r="B57" s="418"/>
      <c r="C57" s="146" t="s">
        <v>20</v>
      </c>
      <c r="D57" s="421"/>
      <c r="E57" s="421"/>
      <c r="F57" s="421"/>
      <c r="G57" s="421"/>
      <c r="H57" s="426"/>
      <c r="I57" s="236">
        <v>0</v>
      </c>
      <c r="J57" s="234">
        <v>16.399999999999999</v>
      </c>
      <c r="K57" s="234">
        <v>0</v>
      </c>
      <c r="L57" s="234">
        <v>0</v>
      </c>
      <c r="M57" s="235">
        <v>0</v>
      </c>
      <c r="N57" s="428"/>
      <c r="O57" s="421"/>
      <c r="P57" s="421"/>
      <c r="Q57" s="421"/>
      <c r="R57" s="421"/>
      <c r="S57" s="201">
        <v>0</v>
      </c>
      <c r="T57" s="202">
        <v>0</v>
      </c>
      <c r="U57" s="202">
        <v>0</v>
      </c>
      <c r="V57" s="202">
        <v>0</v>
      </c>
      <c r="W57" s="203">
        <v>0</v>
      </c>
    </row>
    <row r="58" spans="1:23" ht="30" customHeight="1">
      <c r="A58" s="415"/>
      <c r="B58" s="418"/>
      <c r="C58" s="146" t="s">
        <v>21</v>
      </c>
      <c r="D58" s="421"/>
      <c r="E58" s="421"/>
      <c r="F58" s="421"/>
      <c r="G58" s="421"/>
      <c r="H58" s="426"/>
      <c r="I58" s="236">
        <v>69.5</v>
      </c>
      <c r="J58" s="234">
        <v>0</v>
      </c>
      <c r="K58" s="234">
        <v>0</v>
      </c>
      <c r="L58" s="234">
        <v>0</v>
      </c>
      <c r="M58" s="235">
        <v>0</v>
      </c>
      <c r="N58" s="428"/>
      <c r="O58" s="421"/>
      <c r="P58" s="421"/>
      <c r="Q58" s="421"/>
      <c r="R58" s="421"/>
      <c r="S58" s="201">
        <v>0</v>
      </c>
      <c r="T58" s="202">
        <v>0</v>
      </c>
      <c r="U58" s="202">
        <v>0</v>
      </c>
      <c r="V58" s="202">
        <v>0</v>
      </c>
      <c r="W58" s="203">
        <v>0</v>
      </c>
    </row>
    <row r="59" spans="1:23" ht="30" customHeight="1">
      <c r="A59" s="415"/>
      <c r="B59" s="418"/>
      <c r="C59" s="146" t="s">
        <v>22</v>
      </c>
      <c r="D59" s="421"/>
      <c r="E59" s="421"/>
      <c r="F59" s="421"/>
      <c r="G59" s="421"/>
      <c r="H59" s="426"/>
      <c r="I59" s="236">
        <v>0</v>
      </c>
      <c r="J59" s="234">
        <v>0</v>
      </c>
      <c r="K59" s="234">
        <v>0</v>
      </c>
      <c r="L59" s="234">
        <v>0</v>
      </c>
      <c r="M59" s="235">
        <v>0</v>
      </c>
      <c r="N59" s="428"/>
      <c r="O59" s="421"/>
      <c r="P59" s="421"/>
      <c r="Q59" s="421"/>
      <c r="R59" s="421"/>
      <c r="S59" s="201">
        <v>0</v>
      </c>
      <c r="T59" s="202">
        <v>0</v>
      </c>
      <c r="U59" s="202">
        <v>0</v>
      </c>
      <c r="V59" s="202">
        <v>0</v>
      </c>
      <c r="W59" s="203">
        <v>0</v>
      </c>
    </row>
    <row r="60" spans="1:23" ht="30" customHeight="1">
      <c r="A60" s="415"/>
      <c r="B60" s="418"/>
      <c r="C60" s="146" t="s">
        <v>23</v>
      </c>
      <c r="D60" s="421"/>
      <c r="E60" s="421"/>
      <c r="F60" s="421"/>
      <c r="G60" s="421"/>
      <c r="H60" s="426"/>
      <c r="I60" s="236">
        <v>0</v>
      </c>
      <c r="J60" s="234">
        <v>0</v>
      </c>
      <c r="K60" s="234">
        <v>0</v>
      </c>
      <c r="L60" s="234">
        <v>0</v>
      </c>
      <c r="M60" s="235">
        <v>0</v>
      </c>
      <c r="N60" s="428"/>
      <c r="O60" s="421"/>
      <c r="P60" s="421"/>
      <c r="Q60" s="421"/>
      <c r="R60" s="421"/>
      <c r="S60" s="201">
        <v>0</v>
      </c>
      <c r="T60" s="202">
        <v>0</v>
      </c>
      <c r="U60" s="202">
        <v>0</v>
      </c>
      <c r="V60" s="202">
        <v>0</v>
      </c>
      <c r="W60" s="203">
        <v>0</v>
      </c>
    </row>
    <row r="61" spans="1:23" ht="30" customHeight="1" thickBot="1">
      <c r="A61" s="415"/>
      <c r="B61" s="419"/>
      <c r="C61" s="149" t="s">
        <v>24</v>
      </c>
      <c r="D61" s="421"/>
      <c r="E61" s="421"/>
      <c r="F61" s="421"/>
      <c r="G61" s="421"/>
      <c r="H61" s="426"/>
      <c r="I61" s="237">
        <v>90</v>
      </c>
      <c r="J61" s="238">
        <v>18.7</v>
      </c>
      <c r="K61" s="238">
        <v>8.8000000000000007</v>
      </c>
      <c r="L61" s="238">
        <v>0</v>
      </c>
      <c r="M61" s="239">
        <v>0</v>
      </c>
      <c r="N61" s="429"/>
      <c r="O61" s="424"/>
      <c r="P61" s="424"/>
      <c r="Q61" s="424"/>
      <c r="R61" s="424"/>
      <c r="S61" s="208">
        <v>0</v>
      </c>
      <c r="T61" s="209">
        <v>0</v>
      </c>
      <c r="U61" s="209">
        <v>0</v>
      </c>
      <c r="V61" s="209">
        <v>0</v>
      </c>
      <c r="W61" s="210">
        <v>0</v>
      </c>
    </row>
    <row r="62" spans="1:23" ht="62.25" customHeight="1" thickBot="1">
      <c r="A62" s="416"/>
      <c r="B62" s="422" t="s">
        <v>25</v>
      </c>
      <c r="C62" s="423"/>
      <c r="D62" s="211">
        <v>3693.36</v>
      </c>
      <c r="E62" s="212">
        <v>161.13999999999999</v>
      </c>
      <c r="F62" s="212">
        <v>258.95</v>
      </c>
      <c r="G62" s="212">
        <v>3.1</v>
      </c>
      <c r="H62" s="212">
        <v>10.62</v>
      </c>
      <c r="I62" s="212">
        <f>I54+I55+I56+I57+I58+I59+I60+I61</f>
        <v>159.5</v>
      </c>
      <c r="J62" s="212">
        <f t="shared" ref="J62:M62" si="10">J54+J55+J56+J57+J58+J59+J60+J61</f>
        <v>45</v>
      </c>
      <c r="K62" s="212">
        <f t="shared" si="10"/>
        <v>10.200000000000001</v>
      </c>
      <c r="L62" s="212">
        <f t="shared" si="10"/>
        <v>0</v>
      </c>
      <c r="M62" s="213">
        <f t="shared" si="10"/>
        <v>0</v>
      </c>
      <c r="N62" s="211">
        <v>0</v>
      </c>
      <c r="O62" s="212">
        <v>0</v>
      </c>
      <c r="P62" s="212">
        <v>0</v>
      </c>
      <c r="Q62" s="212">
        <v>0</v>
      </c>
      <c r="R62" s="212">
        <v>0</v>
      </c>
      <c r="S62" s="212">
        <f>S54+S55+S56+S57+S58+S59+S60+S61</f>
        <v>0</v>
      </c>
      <c r="T62" s="212">
        <f t="shared" ref="T62:W62" si="11">T54+T55+T56+T57+T58+T59+T60+T61</f>
        <v>0</v>
      </c>
      <c r="U62" s="212">
        <f t="shared" si="11"/>
        <v>0</v>
      </c>
      <c r="V62" s="212">
        <f t="shared" si="11"/>
        <v>0</v>
      </c>
      <c r="W62" s="213">
        <f t="shared" si="11"/>
        <v>0</v>
      </c>
    </row>
    <row r="63" spans="1:23" ht="30" customHeight="1">
      <c r="A63" s="415">
        <v>7</v>
      </c>
      <c r="B63" s="417" t="s">
        <v>31</v>
      </c>
      <c r="C63" s="144" t="s">
        <v>17</v>
      </c>
      <c r="D63" s="594">
        <v>5007.33</v>
      </c>
      <c r="E63" s="594">
        <v>136.57</v>
      </c>
      <c r="F63" s="594">
        <v>255.96</v>
      </c>
      <c r="G63" s="594">
        <v>2.5</v>
      </c>
      <c r="H63" s="596">
        <v>0</v>
      </c>
      <c r="I63" s="145">
        <v>0</v>
      </c>
      <c r="J63" s="152">
        <v>0</v>
      </c>
      <c r="K63" s="152">
        <v>0</v>
      </c>
      <c r="L63" s="152">
        <v>0</v>
      </c>
      <c r="M63" s="241">
        <v>0</v>
      </c>
      <c r="N63" s="427">
        <v>0</v>
      </c>
      <c r="O63" s="420">
        <v>0</v>
      </c>
      <c r="P63" s="420">
        <v>0</v>
      </c>
      <c r="Q63" s="420">
        <v>0</v>
      </c>
      <c r="R63" s="420">
        <v>0</v>
      </c>
      <c r="S63" s="242">
        <v>0</v>
      </c>
      <c r="T63" s="243">
        <v>0</v>
      </c>
      <c r="U63" s="243">
        <v>0</v>
      </c>
      <c r="V63" s="243">
        <v>0</v>
      </c>
      <c r="W63" s="244">
        <v>0</v>
      </c>
    </row>
    <row r="64" spans="1:23" ht="30" customHeight="1">
      <c r="A64" s="415"/>
      <c r="B64" s="418"/>
      <c r="C64" s="146" t="s">
        <v>18</v>
      </c>
      <c r="D64" s="595"/>
      <c r="E64" s="595"/>
      <c r="F64" s="595"/>
      <c r="G64" s="595"/>
      <c r="H64" s="597"/>
      <c r="I64" s="147">
        <v>0</v>
      </c>
      <c r="J64" s="153">
        <v>0</v>
      </c>
      <c r="K64" s="153">
        <v>0</v>
      </c>
      <c r="L64" s="153">
        <v>0</v>
      </c>
      <c r="M64" s="148">
        <v>0</v>
      </c>
      <c r="N64" s="428"/>
      <c r="O64" s="421"/>
      <c r="P64" s="421"/>
      <c r="Q64" s="421"/>
      <c r="R64" s="421"/>
      <c r="S64" s="245">
        <v>0</v>
      </c>
      <c r="T64" s="246">
        <v>0</v>
      </c>
      <c r="U64" s="246">
        <v>0</v>
      </c>
      <c r="V64" s="246">
        <v>0</v>
      </c>
      <c r="W64" s="247">
        <v>0</v>
      </c>
    </row>
    <row r="65" spans="1:23" ht="30" customHeight="1">
      <c r="A65" s="415"/>
      <c r="B65" s="418"/>
      <c r="C65" s="146" t="s">
        <v>19</v>
      </c>
      <c r="D65" s="595"/>
      <c r="E65" s="595"/>
      <c r="F65" s="595"/>
      <c r="G65" s="595"/>
      <c r="H65" s="597"/>
      <c r="I65" s="147">
        <v>26</v>
      </c>
      <c r="J65" s="153">
        <v>0</v>
      </c>
      <c r="K65" s="153">
        <v>0</v>
      </c>
      <c r="L65" s="153">
        <v>0</v>
      </c>
      <c r="M65" s="148">
        <v>0</v>
      </c>
      <c r="N65" s="428"/>
      <c r="O65" s="421"/>
      <c r="P65" s="421"/>
      <c r="Q65" s="421"/>
      <c r="R65" s="421"/>
      <c r="S65" s="245">
        <v>0</v>
      </c>
      <c r="T65" s="246">
        <v>0</v>
      </c>
      <c r="U65" s="248">
        <v>0</v>
      </c>
      <c r="V65" s="246">
        <v>0</v>
      </c>
      <c r="W65" s="247">
        <v>0</v>
      </c>
    </row>
    <row r="66" spans="1:23" ht="30" customHeight="1">
      <c r="A66" s="415"/>
      <c r="B66" s="418"/>
      <c r="C66" s="146" t="s">
        <v>20</v>
      </c>
      <c r="D66" s="595"/>
      <c r="E66" s="595"/>
      <c r="F66" s="595"/>
      <c r="G66" s="595"/>
      <c r="H66" s="597"/>
      <c r="I66" s="147">
        <v>0</v>
      </c>
      <c r="J66" s="153">
        <v>0</v>
      </c>
      <c r="K66" s="153">
        <v>0</v>
      </c>
      <c r="L66" s="153">
        <v>0</v>
      </c>
      <c r="M66" s="148">
        <v>0</v>
      </c>
      <c r="N66" s="428"/>
      <c r="O66" s="421"/>
      <c r="P66" s="421"/>
      <c r="Q66" s="421"/>
      <c r="R66" s="421"/>
      <c r="S66" s="245">
        <v>0</v>
      </c>
      <c r="T66" s="249">
        <v>0</v>
      </c>
      <c r="U66" s="246">
        <v>0</v>
      </c>
      <c r="V66" s="250">
        <v>0</v>
      </c>
      <c r="W66" s="247">
        <v>0</v>
      </c>
    </row>
    <row r="67" spans="1:23" ht="30" customHeight="1">
      <c r="A67" s="415"/>
      <c r="B67" s="418"/>
      <c r="C67" s="146" t="s">
        <v>21</v>
      </c>
      <c r="D67" s="595"/>
      <c r="E67" s="595"/>
      <c r="F67" s="595"/>
      <c r="G67" s="595"/>
      <c r="H67" s="597"/>
      <c r="I67" s="147">
        <v>0</v>
      </c>
      <c r="J67" s="153">
        <v>0</v>
      </c>
      <c r="K67" s="153">
        <v>0</v>
      </c>
      <c r="L67" s="153">
        <v>0</v>
      </c>
      <c r="M67" s="148">
        <v>0</v>
      </c>
      <c r="N67" s="428"/>
      <c r="O67" s="421"/>
      <c r="P67" s="421"/>
      <c r="Q67" s="421"/>
      <c r="R67" s="421"/>
      <c r="S67" s="245">
        <v>0</v>
      </c>
      <c r="T67" s="249">
        <v>0</v>
      </c>
      <c r="U67" s="246">
        <v>0</v>
      </c>
      <c r="V67" s="250">
        <v>0</v>
      </c>
      <c r="W67" s="247">
        <v>0</v>
      </c>
    </row>
    <row r="68" spans="1:23" ht="30" customHeight="1">
      <c r="A68" s="415"/>
      <c r="B68" s="418"/>
      <c r="C68" s="146" t="s">
        <v>22</v>
      </c>
      <c r="D68" s="595"/>
      <c r="E68" s="595"/>
      <c r="F68" s="595"/>
      <c r="G68" s="595"/>
      <c r="H68" s="597"/>
      <c r="I68" s="147">
        <v>0</v>
      </c>
      <c r="J68" s="153">
        <v>0</v>
      </c>
      <c r="K68" s="153">
        <v>0</v>
      </c>
      <c r="L68" s="153">
        <v>0</v>
      </c>
      <c r="M68" s="148">
        <v>0</v>
      </c>
      <c r="N68" s="428"/>
      <c r="O68" s="421"/>
      <c r="P68" s="421"/>
      <c r="Q68" s="421"/>
      <c r="R68" s="421"/>
      <c r="S68" s="245">
        <v>0</v>
      </c>
      <c r="T68" s="249">
        <v>0</v>
      </c>
      <c r="U68" s="246">
        <v>0</v>
      </c>
      <c r="V68" s="250">
        <v>0</v>
      </c>
      <c r="W68" s="247">
        <v>0</v>
      </c>
    </row>
    <row r="69" spans="1:23" ht="30" customHeight="1">
      <c r="A69" s="415"/>
      <c r="B69" s="418"/>
      <c r="C69" s="146" t="s">
        <v>23</v>
      </c>
      <c r="D69" s="595"/>
      <c r="E69" s="595"/>
      <c r="F69" s="595"/>
      <c r="G69" s="595"/>
      <c r="H69" s="597"/>
      <c r="I69" s="147">
        <v>0</v>
      </c>
      <c r="J69" s="153">
        <v>0</v>
      </c>
      <c r="K69" s="153">
        <v>0</v>
      </c>
      <c r="L69" s="153">
        <v>0</v>
      </c>
      <c r="M69" s="148">
        <v>0</v>
      </c>
      <c r="N69" s="428"/>
      <c r="O69" s="421"/>
      <c r="P69" s="421"/>
      <c r="Q69" s="421"/>
      <c r="R69" s="421"/>
      <c r="S69" s="245">
        <v>0</v>
      </c>
      <c r="T69" s="249">
        <v>0</v>
      </c>
      <c r="U69" s="246">
        <v>0</v>
      </c>
      <c r="V69" s="250">
        <v>0</v>
      </c>
      <c r="W69" s="247">
        <v>0</v>
      </c>
    </row>
    <row r="70" spans="1:23" ht="30" customHeight="1" thickBot="1">
      <c r="A70" s="415"/>
      <c r="B70" s="419"/>
      <c r="C70" s="149" t="s">
        <v>24</v>
      </c>
      <c r="D70" s="595"/>
      <c r="E70" s="595"/>
      <c r="F70" s="595"/>
      <c r="G70" s="595"/>
      <c r="H70" s="597"/>
      <c r="I70" s="150">
        <v>0</v>
      </c>
      <c r="J70" s="154">
        <v>0</v>
      </c>
      <c r="K70" s="154">
        <v>0</v>
      </c>
      <c r="L70" s="154">
        <v>0</v>
      </c>
      <c r="M70" s="151">
        <v>0</v>
      </c>
      <c r="N70" s="429"/>
      <c r="O70" s="424"/>
      <c r="P70" s="424"/>
      <c r="Q70" s="424"/>
      <c r="R70" s="424"/>
      <c r="S70" s="251">
        <v>0</v>
      </c>
      <c r="T70" s="248">
        <v>0</v>
      </c>
      <c r="U70" s="248">
        <v>0</v>
      </c>
      <c r="V70" s="248">
        <v>0</v>
      </c>
      <c r="W70" s="252">
        <v>0</v>
      </c>
    </row>
    <row r="71" spans="1:23" ht="51.75" customHeight="1" thickBot="1">
      <c r="A71" s="416"/>
      <c r="B71" s="422" t="s">
        <v>25</v>
      </c>
      <c r="C71" s="423"/>
      <c r="D71" s="211">
        <v>5007.33</v>
      </c>
      <c r="E71" s="212">
        <v>136.57</v>
      </c>
      <c r="F71" s="212">
        <v>255.96</v>
      </c>
      <c r="G71" s="212">
        <v>2.5</v>
      </c>
      <c r="H71" s="212">
        <v>0</v>
      </c>
      <c r="I71" s="212">
        <f t="shared" ref="I71:M71" si="12">I63+I64+I65+I66+I67+I68+I69+I70</f>
        <v>26</v>
      </c>
      <c r="J71" s="212">
        <f t="shared" si="12"/>
        <v>0</v>
      </c>
      <c r="K71" s="212">
        <f t="shared" si="12"/>
        <v>0</v>
      </c>
      <c r="L71" s="212">
        <f t="shared" si="12"/>
        <v>0</v>
      </c>
      <c r="M71" s="213">
        <f t="shared" si="12"/>
        <v>0</v>
      </c>
      <c r="N71" s="211">
        <v>0</v>
      </c>
      <c r="O71" s="212">
        <v>0</v>
      </c>
      <c r="P71" s="212">
        <v>0</v>
      </c>
      <c r="Q71" s="212">
        <v>0</v>
      </c>
      <c r="R71" s="212">
        <v>0</v>
      </c>
      <c r="S71" s="212">
        <f t="shared" ref="S71:W71" si="13">S63+S64+S65+S66+S67+S68+S69+S70</f>
        <v>0</v>
      </c>
      <c r="T71" s="212">
        <f t="shared" si="13"/>
        <v>0</v>
      </c>
      <c r="U71" s="212">
        <f t="shared" si="13"/>
        <v>0</v>
      </c>
      <c r="V71" s="212">
        <f t="shared" si="13"/>
        <v>0</v>
      </c>
      <c r="W71" s="213">
        <f t="shared" si="13"/>
        <v>0</v>
      </c>
    </row>
    <row r="72" spans="1:23" ht="30" customHeight="1">
      <c r="A72" s="415">
        <v>8</v>
      </c>
      <c r="B72" s="417" t="s">
        <v>32</v>
      </c>
      <c r="C72" s="144" t="s">
        <v>17</v>
      </c>
      <c r="D72" s="420">
        <v>3846.54</v>
      </c>
      <c r="E72" s="420">
        <v>152.06</v>
      </c>
      <c r="F72" s="420">
        <v>1056.52</v>
      </c>
      <c r="G72" s="420">
        <v>0.6</v>
      </c>
      <c r="H72" s="425">
        <v>5.46</v>
      </c>
      <c r="I72" s="240">
        <v>0</v>
      </c>
      <c r="J72" s="232">
        <v>0</v>
      </c>
      <c r="K72" s="232">
        <v>0</v>
      </c>
      <c r="L72" s="232">
        <v>0</v>
      </c>
      <c r="M72" s="233">
        <v>0</v>
      </c>
      <c r="N72" s="427">
        <v>32.46</v>
      </c>
      <c r="O72" s="420">
        <v>0</v>
      </c>
      <c r="P72" s="420">
        <v>0</v>
      </c>
      <c r="Q72" s="420">
        <v>0</v>
      </c>
      <c r="R72" s="420">
        <v>0.8</v>
      </c>
      <c r="S72" s="242">
        <v>0</v>
      </c>
      <c r="T72" s="243">
        <v>0</v>
      </c>
      <c r="U72" s="243">
        <v>0</v>
      </c>
      <c r="V72" s="243">
        <v>0</v>
      </c>
      <c r="W72" s="244">
        <v>0</v>
      </c>
    </row>
    <row r="73" spans="1:23" ht="30" customHeight="1">
      <c r="A73" s="415"/>
      <c r="B73" s="418"/>
      <c r="C73" s="146" t="s">
        <v>18</v>
      </c>
      <c r="D73" s="421"/>
      <c r="E73" s="421"/>
      <c r="F73" s="421"/>
      <c r="G73" s="421"/>
      <c r="H73" s="426"/>
      <c r="I73" s="236">
        <v>0</v>
      </c>
      <c r="J73" s="234">
        <v>0</v>
      </c>
      <c r="K73" s="234">
        <v>0</v>
      </c>
      <c r="L73" s="234">
        <v>0</v>
      </c>
      <c r="M73" s="235">
        <v>0</v>
      </c>
      <c r="N73" s="428"/>
      <c r="O73" s="421"/>
      <c r="P73" s="421"/>
      <c r="Q73" s="421"/>
      <c r="R73" s="421"/>
      <c r="S73" s="245">
        <v>0</v>
      </c>
      <c r="T73" s="246">
        <v>0</v>
      </c>
      <c r="U73" s="246">
        <v>0</v>
      </c>
      <c r="V73" s="246">
        <v>0</v>
      </c>
      <c r="W73" s="247">
        <v>0</v>
      </c>
    </row>
    <row r="74" spans="1:23" ht="30" customHeight="1">
      <c r="A74" s="415"/>
      <c r="B74" s="418"/>
      <c r="C74" s="146" t="s">
        <v>19</v>
      </c>
      <c r="D74" s="421"/>
      <c r="E74" s="421"/>
      <c r="F74" s="421"/>
      <c r="G74" s="421"/>
      <c r="H74" s="426"/>
      <c r="I74" s="236">
        <v>17.2</v>
      </c>
      <c r="J74" s="234">
        <v>0</v>
      </c>
      <c r="K74" s="234">
        <v>12</v>
      </c>
      <c r="L74" s="234">
        <v>0</v>
      </c>
      <c r="M74" s="235">
        <v>0</v>
      </c>
      <c r="N74" s="428"/>
      <c r="O74" s="421"/>
      <c r="P74" s="421"/>
      <c r="Q74" s="421"/>
      <c r="R74" s="421"/>
      <c r="S74" s="245">
        <v>0</v>
      </c>
      <c r="T74" s="246">
        <v>0</v>
      </c>
      <c r="U74" s="246">
        <v>0</v>
      </c>
      <c r="V74" s="246">
        <v>0</v>
      </c>
      <c r="W74" s="247">
        <v>0</v>
      </c>
    </row>
    <row r="75" spans="1:23" ht="30" customHeight="1">
      <c r="A75" s="415"/>
      <c r="B75" s="418"/>
      <c r="C75" s="146" t="s">
        <v>20</v>
      </c>
      <c r="D75" s="421"/>
      <c r="E75" s="421"/>
      <c r="F75" s="421"/>
      <c r="G75" s="421"/>
      <c r="H75" s="426"/>
      <c r="I75" s="236">
        <v>0</v>
      </c>
      <c r="J75" s="234">
        <v>0</v>
      </c>
      <c r="K75" s="234">
        <v>0</v>
      </c>
      <c r="L75" s="234">
        <v>0</v>
      </c>
      <c r="M75" s="235">
        <v>0</v>
      </c>
      <c r="N75" s="428"/>
      <c r="O75" s="421"/>
      <c r="P75" s="421"/>
      <c r="Q75" s="421"/>
      <c r="R75" s="421"/>
      <c r="S75" s="245">
        <v>0</v>
      </c>
      <c r="T75" s="246">
        <v>0</v>
      </c>
      <c r="U75" s="246">
        <v>0</v>
      </c>
      <c r="V75" s="246">
        <v>0</v>
      </c>
      <c r="W75" s="247">
        <v>0</v>
      </c>
    </row>
    <row r="76" spans="1:23" ht="30" customHeight="1">
      <c r="A76" s="415"/>
      <c r="B76" s="418"/>
      <c r="C76" s="146" t="s">
        <v>21</v>
      </c>
      <c r="D76" s="421"/>
      <c r="E76" s="421"/>
      <c r="F76" s="421"/>
      <c r="G76" s="421"/>
      <c r="H76" s="426"/>
      <c r="I76" s="236">
        <v>24.3</v>
      </c>
      <c r="J76" s="234">
        <v>0</v>
      </c>
      <c r="K76" s="234">
        <v>0</v>
      </c>
      <c r="L76" s="234">
        <v>0</v>
      </c>
      <c r="M76" s="235">
        <v>0</v>
      </c>
      <c r="N76" s="428"/>
      <c r="O76" s="421"/>
      <c r="P76" s="421"/>
      <c r="Q76" s="421"/>
      <c r="R76" s="421"/>
      <c r="S76" s="245">
        <v>0</v>
      </c>
      <c r="T76" s="246">
        <v>0</v>
      </c>
      <c r="U76" s="246">
        <v>0</v>
      </c>
      <c r="V76" s="246">
        <v>0</v>
      </c>
      <c r="W76" s="247">
        <v>0</v>
      </c>
    </row>
    <row r="77" spans="1:23" ht="30" customHeight="1">
      <c r="A77" s="415"/>
      <c r="B77" s="418"/>
      <c r="C77" s="146" t="s">
        <v>22</v>
      </c>
      <c r="D77" s="421"/>
      <c r="E77" s="421"/>
      <c r="F77" s="421"/>
      <c r="G77" s="421"/>
      <c r="H77" s="426"/>
      <c r="I77" s="236">
        <v>0</v>
      </c>
      <c r="J77" s="234">
        <v>0</v>
      </c>
      <c r="K77" s="234">
        <v>0</v>
      </c>
      <c r="L77" s="234">
        <v>0</v>
      </c>
      <c r="M77" s="235">
        <v>0</v>
      </c>
      <c r="N77" s="428"/>
      <c r="O77" s="421"/>
      <c r="P77" s="421"/>
      <c r="Q77" s="421"/>
      <c r="R77" s="421"/>
      <c r="S77" s="245">
        <v>0</v>
      </c>
      <c r="T77" s="246">
        <v>0</v>
      </c>
      <c r="U77" s="246">
        <v>0</v>
      </c>
      <c r="V77" s="246">
        <v>0</v>
      </c>
      <c r="W77" s="247">
        <v>0</v>
      </c>
    </row>
    <row r="78" spans="1:23" ht="30" customHeight="1">
      <c r="A78" s="415"/>
      <c r="B78" s="418"/>
      <c r="C78" s="146" t="s">
        <v>23</v>
      </c>
      <c r="D78" s="421"/>
      <c r="E78" s="421"/>
      <c r="F78" s="421"/>
      <c r="G78" s="421"/>
      <c r="H78" s="426"/>
      <c r="I78" s="236">
        <v>0</v>
      </c>
      <c r="J78" s="234">
        <v>0</v>
      </c>
      <c r="K78" s="234">
        <v>0</v>
      </c>
      <c r="L78" s="234">
        <v>0</v>
      </c>
      <c r="M78" s="235">
        <v>0</v>
      </c>
      <c r="N78" s="428"/>
      <c r="O78" s="421"/>
      <c r="P78" s="421"/>
      <c r="Q78" s="421"/>
      <c r="R78" s="421"/>
      <c r="S78" s="245">
        <v>0</v>
      </c>
      <c r="T78" s="246">
        <v>0</v>
      </c>
      <c r="U78" s="246">
        <v>0</v>
      </c>
      <c r="V78" s="246">
        <v>0</v>
      </c>
      <c r="W78" s="247">
        <v>0</v>
      </c>
    </row>
    <row r="79" spans="1:23" ht="30" customHeight="1" thickBot="1">
      <c r="A79" s="415"/>
      <c r="B79" s="419"/>
      <c r="C79" s="149" t="s">
        <v>24</v>
      </c>
      <c r="D79" s="421"/>
      <c r="E79" s="421"/>
      <c r="F79" s="421"/>
      <c r="G79" s="421"/>
      <c r="H79" s="426"/>
      <c r="I79" s="237">
        <v>12.5</v>
      </c>
      <c r="J79" s="238">
        <v>0</v>
      </c>
      <c r="K79" s="238">
        <v>0</v>
      </c>
      <c r="L79" s="238">
        <v>0</v>
      </c>
      <c r="M79" s="239">
        <v>0</v>
      </c>
      <c r="N79" s="429"/>
      <c r="O79" s="424"/>
      <c r="P79" s="424"/>
      <c r="Q79" s="424"/>
      <c r="R79" s="424"/>
      <c r="S79" s="251">
        <v>0</v>
      </c>
      <c r="T79" s="248">
        <v>0</v>
      </c>
      <c r="U79" s="248">
        <v>0</v>
      </c>
      <c r="V79" s="248">
        <v>0</v>
      </c>
      <c r="W79" s="252">
        <v>0</v>
      </c>
    </row>
    <row r="80" spans="1:23" ht="56.25" customHeight="1" thickBot="1">
      <c r="A80" s="416"/>
      <c r="B80" s="422" t="s">
        <v>25</v>
      </c>
      <c r="C80" s="423"/>
      <c r="D80" s="211">
        <v>3846.54</v>
      </c>
      <c r="E80" s="212">
        <v>152.06</v>
      </c>
      <c r="F80" s="212">
        <v>1056.52</v>
      </c>
      <c r="G80" s="212">
        <v>0.6</v>
      </c>
      <c r="H80" s="212">
        <v>5.46</v>
      </c>
      <c r="I80" s="212">
        <f t="shared" ref="I80:M80" si="14">I72+I73+I74+I75+I76+I77+I78+I79</f>
        <v>54</v>
      </c>
      <c r="J80" s="212">
        <f t="shared" si="14"/>
        <v>0</v>
      </c>
      <c r="K80" s="212">
        <f t="shared" si="14"/>
        <v>12</v>
      </c>
      <c r="L80" s="212">
        <f t="shared" si="14"/>
        <v>0</v>
      </c>
      <c r="M80" s="213">
        <f t="shared" si="14"/>
        <v>0</v>
      </c>
      <c r="N80" s="211">
        <v>32.46</v>
      </c>
      <c r="O80" s="212">
        <v>0</v>
      </c>
      <c r="P80" s="212">
        <v>0</v>
      </c>
      <c r="Q80" s="212">
        <v>0</v>
      </c>
      <c r="R80" s="212">
        <v>0.8</v>
      </c>
      <c r="S80" s="212">
        <f t="shared" ref="S80:W80" si="15">S72+S73+S74+S75+S76+S77+S78+S79</f>
        <v>0</v>
      </c>
      <c r="T80" s="212">
        <f t="shared" si="15"/>
        <v>0</v>
      </c>
      <c r="U80" s="212">
        <f t="shared" si="15"/>
        <v>0</v>
      </c>
      <c r="V80" s="212">
        <f t="shared" si="15"/>
        <v>0</v>
      </c>
      <c r="W80" s="213">
        <f t="shared" si="15"/>
        <v>0</v>
      </c>
    </row>
    <row r="81" spans="1:23" ht="30" customHeight="1" thickBot="1">
      <c r="A81" s="430"/>
      <c r="B81" s="432" t="s">
        <v>33</v>
      </c>
      <c r="C81" s="89" t="s">
        <v>17</v>
      </c>
      <c r="D81" s="617">
        <f>D72+D63+D54+D45+D36+D27+D18+D9</f>
        <v>31388.579999999994</v>
      </c>
      <c r="E81" s="617">
        <f t="shared" ref="E81:M88" si="16">E72+E63+E54+E45+E36+E27+E18+E9</f>
        <v>854.85</v>
      </c>
      <c r="F81" s="617">
        <f t="shared" si="16"/>
        <v>3748.7099999999996</v>
      </c>
      <c r="G81" s="617">
        <f t="shared" si="16"/>
        <v>58.69</v>
      </c>
      <c r="H81" s="617">
        <f t="shared" si="16"/>
        <v>282.81000000000006</v>
      </c>
      <c r="I81" s="253">
        <f t="shared" si="16"/>
        <v>439</v>
      </c>
      <c r="J81" s="253">
        <f t="shared" si="16"/>
        <v>9.9</v>
      </c>
      <c r="K81" s="253">
        <f t="shared" si="16"/>
        <v>1.4</v>
      </c>
      <c r="L81" s="253">
        <f t="shared" si="16"/>
        <v>0</v>
      </c>
      <c r="M81" s="253">
        <f t="shared" si="16"/>
        <v>0</v>
      </c>
      <c r="N81" s="617">
        <f>N72+N63+N54+N45+N36+N27+N18+N9</f>
        <v>138.66</v>
      </c>
      <c r="O81" s="617">
        <f t="shared" ref="O81:R81" si="17">O72+O63+O54+O45+O36+O27+O18+O9</f>
        <v>0.31</v>
      </c>
      <c r="P81" s="617">
        <f t="shared" si="17"/>
        <v>3.71</v>
      </c>
      <c r="Q81" s="617">
        <f t="shared" si="17"/>
        <v>20.350000000000001</v>
      </c>
      <c r="R81" s="617">
        <f t="shared" si="17"/>
        <v>510.05</v>
      </c>
      <c r="S81" s="254">
        <f>S72+S63+S54+S45+S36+S27+S18+S9</f>
        <v>0</v>
      </c>
      <c r="T81" s="254">
        <f t="shared" ref="T81:W81" si="18">T72+T63+T54+T45+T36+T27+T18+T9</f>
        <v>0</v>
      </c>
      <c r="U81" s="254">
        <f t="shared" si="18"/>
        <v>0</v>
      </c>
      <c r="V81" s="254">
        <f t="shared" si="18"/>
        <v>0</v>
      </c>
      <c r="W81" s="254">
        <f t="shared" si="18"/>
        <v>0</v>
      </c>
    </row>
    <row r="82" spans="1:23" ht="30" customHeight="1" thickBot="1">
      <c r="A82" s="430"/>
      <c r="B82" s="433"/>
      <c r="C82" s="91" t="s">
        <v>18</v>
      </c>
      <c r="D82" s="525"/>
      <c r="E82" s="525"/>
      <c r="F82" s="525"/>
      <c r="G82" s="525"/>
      <c r="H82" s="525"/>
      <c r="I82" s="253">
        <f t="shared" si="16"/>
        <v>489.91999999999996</v>
      </c>
      <c r="J82" s="253">
        <f t="shared" si="16"/>
        <v>0</v>
      </c>
      <c r="K82" s="253">
        <f t="shared" si="16"/>
        <v>0</v>
      </c>
      <c r="L82" s="253">
        <f t="shared" si="16"/>
        <v>0</v>
      </c>
      <c r="M82" s="253">
        <f t="shared" si="16"/>
        <v>0</v>
      </c>
      <c r="N82" s="525"/>
      <c r="O82" s="525"/>
      <c r="P82" s="525"/>
      <c r="Q82" s="525"/>
      <c r="R82" s="525"/>
      <c r="S82" s="254">
        <f t="shared" ref="S82:W88" si="19">S73+S64+S55+S46+S37+S28+S19+S10</f>
        <v>0</v>
      </c>
      <c r="T82" s="254">
        <f t="shared" si="19"/>
        <v>0</v>
      </c>
      <c r="U82" s="254">
        <f t="shared" si="19"/>
        <v>0</v>
      </c>
      <c r="V82" s="254">
        <f t="shared" si="19"/>
        <v>0</v>
      </c>
      <c r="W82" s="254">
        <f t="shared" si="19"/>
        <v>0</v>
      </c>
    </row>
    <row r="83" spans="1:23" ht="30" customHeight="1" thickBot="1">
      <c r="A83" s="430"/>
      <c r="B83" s="433"/>
      <c r="C83" s="91" t="s">
        <v>19</v>
      </c>
      <c r="D83" s="525"/>
      <c r="E83" s="525"/>
      <c r="F83" s="525"/>
      <c r="G83" s="525"/>
      <c r="H83" s="525"/>
      <c r="I83" s="253">
        <f t="shared" si="16"/>
        <v>481.2</v>
      </c>
      <c r="J83" s="253">
        <f t="shared" si="16"/>
        <v>0</v>
      </c>
      <c r="K83" s="253">
        <f t="shared" si="16"/>
        <v>60.4</v>
      </c>
      <c r="L83" s="253">
        <f t="shared" si="16"/>
        <v>0</v>
      </c>
      <c r="M83" s="253">
        <f t="shared" si="16"/>
        <v>0</v>
      </c>
      <c r="N83" s="525"/>
      <c r="O83" s="525"/>
      <c r="P83" s="525"/>
      <c r="Q83" s="525"/>
      <c r="R83" s="525"/>
      <c r="S83" s="254">
        <f t="shared" si="19"/>
        <v>0</v>
      </c>
      <c r="T83" s="254">
        <f t="shared" si="19"/>
        <v>0</v>
      </c>
      <c r="U83" s="254">
        <f t="shared" si="19"/>
        <v>0</v>
      </c>
      <c r="V83" s="254">
        <f t="shared" si="19"/>
        <v>0</v>
      </c>
      <c r="W83" s="254">
        <f t="shared" si="19"/>
        <v>0</v>
      </c>
    </row>
    <row r="84" spans="1:23" ht="30" customHeight="1" thickBot="1">
      <c r="A84" s="430"/>
      <c r="B84" s="433"/>
      <c r="C84" s="91" t="s">
        <v>20</v>
      </c>
      <c r="D84" s="525"/>
      <c r="E84" s="525"/>
      <c r="F84" s="525"/>
      <c r="G84" s="525"/>
      <c r="H84" s="525"/>
      <c r="I84" s="253">
        <f t="shared" si="16"/>
        <v>223.87</v>
      </c>
      <c r="J84" s="253">
        <f t="shared" si="16"/>
        <v>77.75</v>
      </c>
      <c r="K84" s="253">
        <f t="shared" si="16"/>
        <v>1.1299999999999999</v>
      </c>
      <c r="L84" s="253">
        <f t="shared" si="16"/>
        <v>0</v>
      </c>
      <c r="M84" s="253">
        <f t="shared" si="16"/>
        <v>0</v>
      </c>
      <c r="N84" s="525"/>
      <c r="O84" s="525"/>
      <c r="P84" s="525"/>
      <c r="Q84" s="525"/>
      <c r="R84" s="525"/>
      <c r="S84" s="254">
        <f t="shared" si="19"/>
        <v>0</v>
      </c>
      <c r="T84" s="254">
        <f t="shared" si="19"/>
        <v>0</v>
      </c>
      <c r="U84" s="254">
        <f t="shared" si="19"/>
        <v>0</v>
      </c>
      <c r="V84" s="254">
        <f t="shared" si="19"/>
        <v>0</v>
      </c>
      <c r="W84" s="254">
        <f t="shared" si="19"/>
        <v>0</v>
      </c>
    </row>
    <row r="85" spans="1:23" ht="30" customHeight="1" thickBot="1">
      <c r="A85" s="430"/>
      <c r="B85" s="433"/>
      <c r="C85" s="91" t="s">
        <v>21</v>
      </c>
      <c r="D85" s="525"/>
      <c r="E85" s="525"/>
      <c r="F85" s="525"/>
      <c r="G85" s="525"/>
      <c r="H85" s="525"/>
      <c r="I85" s="253">
        <f t="shared" si="16"/>
        <v>308.8</v>
      </c>
      <c r="J85" s="253">
        <f t="shared" si="16"/>
        <v>0</v>
      </c>
      <c r="K85" s="253">
        <f t="shared" si="16"/>
        <v>0</v>
      </c>
      <c r="L85" s="253">
        <f t="shared" si="16"/>
        <v>0</v>
      </c>
      <c r="M85" s="253">
        <f t="shared" si="16"/>
        <v>0</v>
      </c>
      <c r="N85" s="525"/>
      <c r="O85" s="525"/>
      <c r="P85" s="525"/>
      <c r="Q85" s="525"/>
      <c r="R85" s="525"/>
      <c r="S85" s="254">
        <f t="shared" si="19"/>
        <v>0</v>
      </c>
      <c r="T85" s="254">
        <f t="shared" si="19"/>
        <v>0</v>
      </c>
      <c r="U85" s="254">
        <f t="shared" si="19"/>
        <v>0</v>
      </c>
      <c r="V85" s="254">
        <f t="shared" si="19"/>
        <v>0</v>
      </c>
      <c r="W85" s="254">
        <f t="shared" si="19"/>
        <v>0</v>
      </c>
    </row>
    <row r="86" spans="1:23" ht="30" customHeight="1" thickBot="1">
      <c r="A86" s="430"/>
      <c r="B86" s="433"/>
      <c r="C86" s="91" t="s">
        <v>22</v>
      </c>
      <c r="D86" s="525"/>
      <c r="E86" s="525"/>
      <c r="F86" s="525"/>
      <c r="G86" s="525"/>
      <c r="H86" s="525"/>
      <c r="I86" s="253">
        <f t="shared" si="16"/>
        <v>651.70000000000005</v>
      </c>
      <c r="J86" s="253">
        <f t="shared" si="16"/>
        <v>0</v>
      </c>
      <c r="K86" s="253">
        <f t="shared" si="16"/>
        <v>0</v>
      </c>
      <c r="L86" s="253">
        <f t="shared" si="16"/>
        <v>0</v>
      </c>
      <c r="M86" s="253">
        <f t="shared" si="16"/>
        <v>0</v>
      </c>
      <c r="N86" s="525"/>
      <c r="O86" s="525"/>
      <c r="P86" s="525"/>
      <c r="Q86" s="525"/>
      <c r="R86" s="525"/>
      <c r="S86" s="254">
        <f t="shared" si="19"/>
        <v>0</v>
      </c>
      <c r="T86" s="254">
        <f t="shared" si="19"/>
        <v>0</v>
      </c>
      <c r="U86" s="254">
        <f t="shared" si="19"/>
        <v>0</v>
      </c>
      <c r="V86" s="254">
        <f t="shared" si="19"/>
        <v>0</v>
      </c>
      <c r="W86" s="254">
        <f t="shared" si="19"/>
        <v>0</v>
      </c>
    </row>
    <row r="87" spans="1:23" ht="30" customHeight="1" thickBot="1">
      <c r="A87" s="430"/>
      <c r="B87" s="433"/>
      <c r="C87" s="91" t="s">
        <v>23</v>
      </c>
      <c r="D87" s="525"/>
      <c r="E87" s="525"/>
      <c r="F87" s="525"/>
      <c r="G87" s="525"/>
      <c r="H87" s="525"/>
      <c r="I87" s="253">
        <f t="shared" si="16"/>
        <v>15.48</v>
      </c>
      <c r="J87" s="253">
        <f t="shared" si="16"/>
        <v>0</v>
      </c>
      <c r="K87" s="253">
        <f t="shared" si="16"/>
        <v>0</v>
      </c>
      <c r="L87" s="253">
        <f t="shared" si="16"/>
        <v>0</v>
      </c>
      <c r="M87" s="253">
        <f t="shared" si="16"/>
        <v>0</v>
      </c>
      <c r="N87" s="525"/>
      <c r="O87" s="525"/>
      <c r="P87" s="525"/>
      <c r="Q87" s="525"/>
      <c r="R87" s="525"/>
      <c r="S87" s="254">
        <f t="shared" si="19"/>
        <v>0</v>
      </c>
      <c r="T87" s="254">
        <f t="shared" si="19"/>
        <v>0</v>
      </c>
      <c r="U87" s="254">
        <f t="shared" si="19"/>
        <v>0</v>
      </c>
      <c r="V87" s="254">
        <f t="shared" si="19"/>
        <v>0</v>
      </c>
      <c r="W87" s="254">
        <f t="shared" si="19"/>
        <v>0</v>
      </c>
    </row>
    <row r="88" spans="1:23" ht="30" customHeight="1" thickBot="1">
      <c r="A88" s="430"/>
      <c r="B88" s="434"/>
      <c r="C88" s="92" t="s">
        <v>24</v>
      </c>
      <c r="D88" s="525"/>
      <c r="E88" s="525"/>
      <c r="F88" s="525"/>
      <c r="G88" s="525"/>
      <c r="H88" s="525"/>
      <c r="I88" s="253">
        <f t="shared" si="16"/>
        <v>432.07</v>
      </c>
      <c r="J88" s="253">
        <f t="shared" si="16"/>
        <v>25.15</v>
      </c>
      <c r="K88" s="253">
        <f t="shared" si="16"/>
        <v>34.42</v>
      </c>
      <c r="L88" s="253">
        <f t="shared" si="16"/>
        <v>0</v>
      </c>
      <c r="M88" s="253">
        <f t="shared" si="16"/>
        <v>0</v>
      </c>
      <c r="N88" s="525"/>
      <c r="O88" s="525"/>
      <c r="P88" s="525"/>
      <c r="Q88" s="525"/>
      <c r="R88" s="525"/>
      <c r="S88" s="254">
        <f t="shared" si="19"/>
        <v>0</v>
      </c>
      <c r="T88" s="254">
        <f t="shared" si="19"/>
        <v>0</v>
      </c>
      <c r="U88" s="254">
        <f t="shared" si="19"/>
        <v>0</v>
      </c>
      <c r="V88" s="254">
        <f t="shared" si="19"/>
        <v>0</v>
      </c>
      <c r="W88" s="254">
        <f t="shared" si="19"/>
        <v>0</v>
      </c>
    </row>
    <row r="89" spans="1:23" ht="65.25" customHeight="1" thickBot="1">
      <c r="A89" s="431"/>
      <c r="B89" s="437" t="s">
        <v>25</v>
      </c>
      <c r="C89" s="438"/>
      <c r="D89" s="255">
        <f>D80+D71+D62+D53+D44+D35+D26+D17</f>
        <v>31388.579999999994</v>
      </c>
      <c r="E89" s="255">
        <f t="shared" ref="E89:W89" si="20">E80+E71+E62+E53+E44+E35+E26+E17</f>
        <v>854.85</v>
      </c>
      <c r="F89" s="255">
        <f t="shared" si="20"/>
        <v>3748.7099999999996</v>
      </c>
      <c r="G89" s="255">
        <f t="shared" si="20"/>
        <v>58.69</v>
      </c>
      <c r="H89" s="255">
        <f t="shared" si="20"/>
        <v>282.81000000000006</v>
      </c>
      <c r="I89" s="255">
        <f t="shared" si="20"/>
        <v>3042.04</v>
      </c>
      <c r="J89" s="255">
        <f t="shared" si="20"/>
        <v>112.8</v>
      </c>
      <c r="K89" s="255">
        <f t="shared" si="20"/>
        <v>97.35</v>
      </c>
      <c r="L89" s="255">
        <f t="shared" si="20"/>
        <v>0</v>
      </c>
      <c r="M89" s="255">
        <f t="shared" si="20"/>
        <v>0</v>
      </c>
      <c r="N89" s="255">
        <f t="shared" si="20"/>
        <v>138.66</v>
      </c>
      <c r="O89" s="255">
        <f t="shared" si="20"/>
        <v>0.31</v>
      </c>
      <c r="P89" s="255">
        <f t="shared" si="20"/>
        <v>3.71</v>
      </c>
      <c r="Q89" s="255">
        <f t="shared" si="20"/>
        <v>20.350000000000001</v>
      </c>
      <c r="R89" s="255">
        <f t="shared" si="20"/>
        <v>510.05</v>
      </c>
      <c r="S89" s="255">
        <f t="shared" si="20"/>
        <v>0</v>
      </c>
      <c r="T89" s="255">
        <f t="shared" si="20"/>
        <v>0</v>
      </c>
      <c r="U89" s="255">
        <f t="shared" si="20"/>
        <v>0</v>
      </c>
      <c r="V89" s="255">
        <f t="shared" si="20"/>
        <v>0</v>
      </c>
      <c r="W89" s="255">
        <f t="shared" si="20"/>
        <v>0</v>
      </c>
    </row>
    <row r="94" spans="1:23" ht="17.25" customHeight="1">
      <c r="C94" s="618" t="s">
        <v>522</v>
      </c>
      <c r="D94" s="618"/>
      <c r="E94" s="618"/>
      <c r="F94" s="618"/>
      <c r="G94" s="618"/>
      <c r="H94" s="618"/>
      <c r="I94" s="618"/>
      <c r="J94" s="618"/>
      <c r="K94" s="618"/>
      <c r="L94" s="618"/>
      <c r="M94" s="618"/>
      <c r="N94" s="618"/>
      <c r="O94" s="618"/>
      <c r="P94" s="618"/>
    </row>
  </sheetData>
  <mergeCells count="138">
    <mergeCell ref="O81:O88"/>
    <mergeCell ref="P81:P88"/>
    <mergeCell ref="Q81:Q88"/>
    <mergeCell ref="R81:R88"/>
    <mergeCell ref="B89:C89"/>
    <mergeCell ref="C94:P94"/>
    <mergeCell ref="R72:R79"/>
    <mergeCell ref="B80:C80"/>
    <mergeCell ref="A81:A89"/>
    <mergeCell ref="B81:B88"/>
    <mergeCell ref="D81:D88"/>
    <mergeCell ref="E81:E88"/>
    <mergeCell ref="F81:F88"/>
    <mergeCell ref="G81:G88"/>
    <mergeCell ref="H81:H88"/>
    <mergeCell ref="N81:N88"/>
    <mergeCell ref="G72:G79"/>
    <mergeCell ref="H72:H79"/>
    <mergeCell ref="N72:N79"/>
    <mergeCell ref="O72:O79"/>
    <mergeCell ref="P72:P79"/>
    <mergeCell ref="Q72:Q79"/>
    <mergeCell ref="O63:O70"/>
    <mergeCell ref="P63:P70"/>
    <mergeCell ref="Q63:Q70"/>
    <mergeCell ref="R63:R70"/>
    <mergeCell ref="B71:C71"/>
    <mergeCell ref="A72:A80"/>
    <mergeCell ref="B72:B79"/>
    <mergeCell ref="D72:D79"/>
    <mergeCell ref="E72:E79"/>
    <mergeCell ref="F72:F79"/>
    <mergeCell ref="A63:A71"/>
    <mergeCell ref="B63:B70"/>
    <mergeCell ref="D63:D70"/>
    <mergeCell ref="E63:E70"/>
    <mergeCell ref="F63:F70"/>
    <mergeCell ref="G63:G70"/>
    <mergeCell ref="H63:H70"/>
    <mergeCell ref="N63:N70"/>
    <mergeCell ref="G54:G61"/>
    <mergeCell ref="H54:H61"/>
    <mergeCell ref="N54:N61"/>
    <mergeCell ref="O45:O52"/>
    <mergeCell ref="P45:P52"/>
    <mergeCell ref="Q45:Q52"/>
    <mergeCell ref="R45:R52"/>
    <mergeCell ref="B53:C53"/>
    <mergeCell ref="A54:A62"/>
    <mergeCell ref="B54:B61"/>
    <mergeCell ref="D54:D61"/>
    <mergeCell ref="E54:E61"/>
    <mergeCell ref="F54:F61"/>
    <mergeCell ref="R54:R61"/>
    <mergeCell ref="B62:C62"/>
    <mergeCell ref="O54:O61"/>
    <mergeCell ref="P54:P61"/>
    <mergeCell ref="Q54:Q61"/>
    <mergeCell ref="A45:A53"/>
    <mergeCell ref="B45:B52"/>
    <mergeCell ref="D45:D52"/>
    <mergeCell ref="E45:E52"/>
    <mergeCell ref="F45:F52"/>
    <mergeCell ref="G45:G52"/>
    <mergeCell ref="H45:H52"/>
    <mergeCell ref="N45:N52"/>
    <mergeCell ref="G36:G43"/>
    <mergeCell ref="H36:H43"/>
    <mergeCell ref="N36:N43"/>
    <mergeCell ref="O27:O34"/>
    <mergeCell ref="P27:P34"/>
    <mergeCell ref="Q27:Q34"/>
    <mergeCell ref="R27:R34"/>
    <mergeCell ref="R36:R43"/>
    <mergeCell ref="O36:O43"/>
    <mergeCell ref="P36:P43"/>
    <mergeCell ref="Q36:Q43"/>
    <mergeCell ref="A27:A35"/>
    <mergeCell ref="B27:B34"/>
    <mergeCell ref="D27:D34"/>
    <mergeCell ref="E27:E34"/>
    <mergeCell ref="F27:F34"/>
    <mergeCell ref="G27:G34"/>
    <mergeCell ref="H27:H34"/>
    <mergeCell ref="N27:N34"/>
    <mergeCell ref="A18:A26"/>
    <mergeCell ref="B18:B25"/>
    <mergeCell ref="D18:D25"/>
    <mergeCell ref="E18:E25"/>
    <mergeCell ref="F18:F25"/>
    <mergeCell ref="H9:H16"/>
    <mergeCell ref="N9:N16"/>
    <mergeCell ref="B35:C35"/>
    <mergeCell ref="A36:A44"/>
    <mergeCell ref="B36:B43"/>
    <mergeCell ref="D36:D43"/>
    <mergeCell ref="E36:E43"/>
    <mergeCell ref="F36:F43"/>
    <mergeCell ref="B44:C44"/>
    <mergeCell ref="R18:R25"/>
    <mergeCell ref="B26:C26"/>
    <mergeCell ref="O18:O25"/>
    <mergeCell ref="P18:P25"/>
    <mergeCell ref="Q18:Q25"/>
    <mergeCell ref="P9:P16"/>
    <mergeCell ref="Q9:Q16"/>
    <mergeCell ref="R9:R16"/>
    <mergeCell ref="G18:G25"/>
    <mergeCell ref="H18:H25"/>
    <mergeCell ref="N18:N25"/>
    <mergeCell ref="D8:H8"/>
    <mergeCell ref="I8:M8"/>
    <mergeCell ref="N8:R8"/>
    <mergeCell ref="S8:W8"/>
    <mergeCell ref="A9:A17"/>
    <mergeCell ref="B9:B16"/>
    <mergeCell ref="D9:D16"/>
    <mergeCell ref="E9:E16"/>
    <mergeCell ref="F9:F16"/>
    <mergeCell ref="G9:G16"/>
    <mergeCell ref="B17:C17"/>
    <mergeCell ref="O9:O16"/>
    <mergeCell ref="N5:R5"/>
    <mergeCell ref="S5:W5"/>
    <mergeCell ref="D6:H6"/>
    <mergeCell ref="I6:M6"/>
    <mergeCell ref="N6:R6"/>
    <mergeCell ref="S6:W6"/>
    <mergeCell ref="A1:W1"/>
    <mergeCell ref="A2:W2"/>
    <mergeCell ref="A3:W3"/>
    <mergeCell ref="A4:A7"/>
    <mergeCell ref="B4:B7"/>
    <mergeCell ref="C4:C7"/>
    <mergeCell ref="D4:M4"/>
    <mergeCell ref="N4:W4"/>
    <mergeCell ref="D5:H5"/>
    <mergeCell ref="I5:M5"/>
  </mergeCells>
  <pageMargins left="0" right="0" top="0.31496062992126" bottom="0.118110236220472" header="3.9370078740157501E-2" footer="3.9370078740157501E-2"/>
  <pageSetup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AMPOP_patchar</vt:lpstr>
      <vt:lpstr>Aragacotn</vt:lpstr>
      <vt:lpstr>Ararat</vt:lpstr>
      <vt:lpstr>Armavir</vt:lpstr>
      <vt:lpstr>Gexarquniq</vt:lpstr>
      <vt:lpstr>Lori</vt:lpstr>
      <vt:lpstr>Kotajq</vt:lpstr>
      <vt:lpstr>Shirak</vt:lpstr>
      <vt:lpstr>Sjuniq</vt:lpstr>
      <vt:lpstr>Vajoc_dzor</vt:lpstr>
      <vt:lpstr>Tavush</vt:lpstr>
      <vt:lpstr>Ararat!Print_Area</vt:lpstr>
      <vt:lpstr>AMPOP_patchar!Print_Titles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2020-07-08T10:39:45Z</dcterms:modified>
</cp:coreProperties>
</file>